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80" yWindow="660" windowWidth="19440" windowHeight="4950" tabRatio="832"/>
  </bookViews>
  <sheets>
    <sheet name="descriptif" sheetId="27" r:id="rId1"/>
    <sheet name="type hospit" sheetId="3" r:id="rId2"/>
    <sheet name="categ_hospit" sheetId="17" r:id="rId3"/>
    <sheet name="régions_hs" sheetId="12" r:id="rId4"/>
    <sheet name="classe age_hs" sheetId="2" r:id="rId5"/>
    <sheet name="catégories_hs" sheetId="1" r:id="rId6"/>
    <sheet name="CAS_hs" sheetId="4" r:id="rId7"/>
    <sheet name="niveaux_hs" sheetId="5" r:id="rId8"/>
    <sheet name="CMD_hs" sheetId="6" r:id="rId9"/>
    <sheet name="racines_CMD" sheetId="19" r:id="rId10"/>
    <sheet name="DA_hs" sheetId="7" r:id="rId11"/>
    <sheet name="Tops racines_hs" sheetId="26" r:id="rId12"/>
    <sheet name="lourdeur" sheetId="22" r:id="rId13"/>
    <sheet name="cf" sheetId="23" r:id="rId14"/>
    <sheet name="Tops GHM_hs" sheetId="25" r:id="rId15"/>
    <sheet name="séances" sheetId="21" r:id="rId16"/>
    <sheet name="racines_hs" sheetId="14" r:id="rId17"/>
    <sheet name="GHM_hs" sheetId="16" r:id="rId18"/>
  </sheets>
  <externalReferences>
    <externalReference r:id="rId19"/>
    <externalReference r:id="rId20"/>
    <externalReference r:id="rId21"/>
  </externalReferences>
  <definedNames>
    <definedName name="_xlnm._FilterDatabase" localSheetId="8" hidden="1">CMD_hs!#REF!</definedName>
    <definedName name="_xlnm._FilterDatabase" localSheetId="10" hidden="1">DA_hs!$A$7:$R$33</definedName>
    <definedName name="_xlnm._FilterDatabase" localSheetId="17" hidden="1">GHM_hs!#REF!</definedName>
    <definedName name="_xlnm._FilterDatabase" localSheetId="16" hidden="1">racines_hs!$A$4:$R$647</definedName>
    <definedName name="_xlnm._FilterDatabase" localSheetId="3" hidden="1">régions_hs!#REF!</definedName>
    <definedName name="_xlnm._FilterDatabase" localSheetId="14" hidden="1">'Tops GHM_hs'!$A$79:$R$89</definedName>
    <definedName name="_xlnm._FilterDatabase" localSheetId="11" hidden="1">'Tops racines_hs'!$A$77:$R$87</definedName>
    <definedName name="categ_2012hospit" localSheetId="9">racines_CMD!$A$12:$S$17</definedName>
    <definedName name="categ_2012hospit" localSheetId="15">séances!$A$11:$M$26</definedName>
    <definedName name="categ_2012hospit">categ_hospit!$A$11:$R$61</definedName>
    <definedName name="Print_Area" localSheetId="6">CAS_hs!$A$1:$Q$55</definedName>
    <definedName name="Print_Area" localSheetId="5">catégories_hs!$A$1:$Q$51</definedName>
    <definedName name="Print_Area" localSheetId="13">cf!$A$1:$Q$34</definedName>
    <definedName name="Print_Area" localSheetId="4">'classe age_hs'!$A$1:$Q$55</definedName>
    <definedName name="Print_Area" localSheetId="8">CMD_hs!$A$1:$R$81</definedName>
    <definedName name="Print_Area" localSheetId="10">DA_hs!$A$1:$R$77</definedName>
    <definedName name="Print_Area" localSheetId="0">descriptif!$A$1:$G$65</definedName>
    <definedName name="Print_Area" localSheetId="12">lourdeur!$A$1:$Q$35</definedName>
    <definedName name="Print_Area" localSheetId="7">niveaux_hs!$A$1:$Q$72</definedName>
    <definedName name="Print_Area" localSheetId="3">régions_hs!$A$1:$Q$64</definedName>
    <definedName name="Print_Area" localSheetId="1">'type hospit'!$A$1:$Q$47</definedName>
    <definedName name="Print_Titles" localSheetId="17">GHM_hs!$4:$4</definedName>
    <definedName name="Print_Titles" localSheetId="16">racines_hs!$4:$4</definedName>
  </definedNames>
  <calcPr calcId="145621"/>
</workbook>
</file>

<file path=xl/calcChain.xml><?xml version="1.0" encoding="utf-8"?>
<calcChain xmlns="http://schemas.openxmlformats.org/spreadsheetml/2006/main">
  <c r="P14" i="4" l="1"/>
  <c r="B26" i="21" l="1"/>
  <c r="R61" i="17" l="1"/>
  <c r="Q61" i="17"/>
  <c r="P61" i="17"/>
  <c r="O61" i="17"/>
  <c r="R60" i="17"/>
  <c r="Q60" i="17"/>
  <c r="P60" i="17"/>
  <c r="O60" i="17"/>
  <c r="R59" i="17"/>
  <c r="Q59" i="17"/>
  <c r="P59" i="17"/>
  <c r="O59" i="17"/>
  <c r="R58" i="17"/>
  <c r="Q58" i="17"/>
  <c r="P58" i="17"/>
  <c r="O58" i="17"/>
  <c r="R57" i="17"/>
  <c r="Q57" i="17"/>
  <c r="O57" i="17"/>
  <c r="P57" i="17"/>
  <c r="R52" i="17"/>
  <c r="Q52" i="17"/>
  <c r="P52" i="17"/>
  <c r="O52" i="17"/>
  <c r="R51" i="17"/>
  <c r="Q51" i="17"/>
  <c r="P51" i="17"/>
  <c r="O51" i="17"/>
  <c r="R50" i="17"/>
  <c r="Q50" i="17"/>
  <c r="P50" i="17"/>
  <c r="O50" i="17"/>
  <c r="R49" i="17"/>
  <c r="Q49" i="17"/>
  <c r="P49" i="17"/>
  <c r="O49" i="17"/>
  <c r="R48" i="17"/>
  <c r="Q48" i="17"/>
  <c r="P48" i="17"/>
  <c r="O48" i="17"/>
  <c r="R43" i="17"/>
  <c r="Q43" i="17"/>
  <c r="P43" i="17"/>
  <c r="O43" i="17"/>
  <c r="R42" i="17"/>
  <c r="Q42" i="17"/>
  <c r="P42" i="17"/>
  <c r="O42" i="17"/>
  <c r="R41" i="17"/>
  <c r="Q41" i="17"/>
  <c r="P41" i="17"/>
  <c r="O41" i="17"/>
  <c r="R40" i="17"/>
  <c r="Q40" i="17"/>
  <c r="P40" i="17"/>
  <c r="O40" i="17"/>
  <c r="R39" i="17"/>
  <c r="Q39" i="17"/>
  <c r="P39" i="17"/>
  <c r="O39" i="17"/>
  <c r="R34" i="17"/>
  <c r="Q34" i="17"/>
  <c r="P34" i="17"/>
  <c r="R33" i="17"/>
  <c r="Q33" i="17"/>
  <c r="P33" i="17"/>
  <c r="R32" i="17"/>
  <c r="Q32" i="17"/>
  <c r="P32" i="17"/>
  <c r="R31" i="17"/>
  <c r="Q31" i="17"/>
  <c r="P31" i="17"/>
  <c r="R30" i="17"/>
  <c r="Q30" i="17"/>
  <c r="P30" i="17"/>
  <c r="R25" i="17"/>
  <c r="Q25" i="17"/>
  <c r="P25" i="17"/>
  <c r="O25" i="17"/>
  <c r="R24" i="17"/>
  <c r="Q24" i="17"/>
  <c r="P24" i="17"/>
  <c r="O24" i="17"/>
  <c r="R23" i="17"/>
  <c r="Q23" i="17"/>
  <c r="P23" i="17"/>
  <c r="O23" i="17"/>
  <c r="R22" i="17"/>
  <c r="Q22" i="17"/>
  <c r="P22" i="17"/>
  <c r="O22" i="17"/>
  <c r="R21" i="17"/>
  <c r="Q21" i="17"/>
  <c r="P21" i="17"/>
  <c r="O21" i="17"/>
  <c r="R16" i="17"/>
  <c r="Q16" i="17"/>
  <c r="P16" i="17"/>
  <c r="O16" i="17"/>
  <c r="R15" i="17"/>
  <c r="Q15" i="17"/>
  <c r="P15" i="17"/>
  <c r="O15" i="17"/>
  <c r="R14" i="17"/>
  <c r="Q14" i="17"/>
  <c r="P14" i="17"/>
  <c r="O14" i="17"/>
  <c r="R13" i="17"/>
  <c r="Q13" i="17"/>
  <c r="P13" i="17"/>
  <c r="O13" i="17"/>
  <c r="R12" i="17"/>
  <c r="Q12" i="17"/>
  <c r="P12" i="17"/>
  <c r="O12" i="17"/>
  <c r="M60" i="17"/>
  <c r="L60" i="17"/>
  <c r="N60" i="17" s="1"/>
  <c r="J60" i="17"/>
  <c r="I60" i="17"/>
  <c r="K60" i="17" s="1"/>
  <c r="M51" i="17"/>
  <c r="L51" i="17"/>
  <c r="N51" i="17" s="1"/>
  <c r="J51" i="17"/>
  <c r="I51" i="17"/>
  <c r="K51" i="17" s="1"/>
  <c r="M42" i="17"/>
  <c r="L42" i="17"/>
  <c r="N42" i="17" s="1"/>
  <c r="J42" i="17"/>
  <c r="I42" i="17"/>
  <c r="K42" i="17" s="1"/>
  <c r="M33" i="17"/>
  <c r="L33" i="17"/>
  <c r="J33" i="17"/>
  <c r="I33" i="17"/>
  <c r="M24" i="17"/>
  <c r="L24" i="17"/>
  <c r="N24" i="17" s="1"/>
  <c r="J24" i="17"/>
  <c r="I24" i="17"/>
  <c r="K24" i="17" s="1"/>
  <c r="M15" i="17"/>
  <c r="L15" i="17"/>
  <c r="N15" i="17" s="1"/>
  <c r="J15" i="17"/>
  <c r="I15" i="17"/>
  <c r="K15" i="17" s="1"/>
  <c r="K33" i="17" l="1"/>
  <c r="N33" i="17"/>
  <c r="G26" i="21"/>
  <c r="F26" i="21"/>
  <c r="E26" i="21"/>
  <c r="D26" i="21"/>
  <c r="I26" i="21" s="1"/>
  <c r="C26" i="21"/>
  <c r="L22" i="21"/>
  <c r="K22" i="21"/>
  <c r="I22" i="21"/>
  <c r="H22" i="21"/>
  <c r="G21" i="21"/>
  <c r="F21" i="21"/>
  <c r="E21" i="21"/>
  <c r="D21" i="21"/>
  <c r="C21" i="21"/>
  <c r="B21" i="21"/>
  <c r="L17" i="21"/>
  <c r="K17" i="21"/>
  <c r="I17" i="21"/>
  <c r="H17" i="21"/>
  <c r="G16" i="21"/>
  <c r="G18" i="21" s="1"/>
  <c r="F16" i="21"/>
  <c r="F18" i="21" s="1"/>
  <c r="E16" i="21"/>
  <c r="D16" i="21"/>
  <c r="D18" i="21" s="1"/>
  <c r="C16" i="21"/>
  <c r="C18" i="21" s="1"/>
  <c r="C27" i="21" s="1"/>
  <c r="B16" i="21"/>
  <c r="B18" i="21" s="1"/>
  <c r="B27" i="21" s="1"/>
  <c r="H59" i="17"/>
  <c r="H61" i="17" s="1"/>
  <c r="G59" i="17"/>
  <c r="G61" i="17" s="1"/>
  <c r="F59" i="17"/>
  <c r="F61" i="17" s="1"/>
  <c r="E59" i="17"/>
  <c r="J59" i="17" s="1"/>
  <c r="D59" i="17"/>
  <c r="D61" i="17" s="1"/>
  <c r="C59" i="17"/>
  <c r="C61" i="17" s="1"/>
  <c r="H50" i="17"/>
  <c r="H52" i="17" s="1"/>
  <c r="G50" i="17"/>
  <c r="G52" i="17" s="1"/>
  <c r="F50" i="17"/>
  <c r="F52" i="17" s="1"/>
  <c r="E50" i="17"/>
  <c r="J50" i="17" s="1"/>
  <c r="D50" i="17"/>
  <c r="D52" i="17" s="1"/>
  <c r="C50" i="17"/>
  <c r="C52" i="17" s="1"/>
  <c r="H41" i="17"/>
  <c r="H43" i="17" s="1"/>
  <c r="G41" i="17"/>
  <c r="G43" i="17" s="1"/>
  <c r="F41" i="17"/>
  <c r="F43" i="17" s="1"/>
  <c r="E41" i="17"/>
  <c r="J41" i="17" s="1"/>
  <c r="D41" i="17"/>
  <c r="D43" i="17" s="1"/>
  <c r="C41" i="17"/>
  <c r="C43" i="17" s="1"/>
  <c r="H32" i="17"/>
  <c r="H34" i="17" s="1"/>
  <c r="G32" i="17"/>
  <c r="G34" i="17" s="1"/>
  <c r="F32" i="17"/>
  <c r="F34" i="17" s="1"/>
  <c r="E32" i="17"/>
  <c r="D32" i="17"/>
  <c r="D34" i="17" s="1"/>
  <c r="C32" i="17"/>
  <c r="C34" i="17" s="1"/>
  <c r="H23" i="17"/>
  <c r="H25" i="17" s="1"/>
  <c r="G23" i="17"/>
  <c r="G25" i="17" s="1"/>
  <c r="F23" i="17"/>
  <c r="F25" i="17" s="1"/>
  <c r="E23" i="17"/>
  <c r="J23" i="17" s="1"/>
  <c r="D23" i="17"/>
  <c r="D25" i="17" s="1"/>
  <c r="C23" i="17"/>
  <c r="C25" i="17" s="1"/>
  <c r="H14" i="17"/>
  <c r="H16" i="17" s="1"/>
  <c r="G14" i="17"/>
  <c r="G16" i="17" s="1"/>
  <c r="F14" i="17"/>
  <c r="F16" i="17" s="1"/>
  <c r="E14" i="17"/>
  <c r="D14" i="17"/>
  <c r="D16" i="17" s="1"/>
  <c r="C14" i="17"/>
  <c r="C16" i="17" s="1"/>
  <c r="R89" i="25"/>
  <c r="Q89" i="25"/>
  <c r="P89" i="25"/>
  <c r="O89" i="25"/>
  <c r="N89" i="25"/>
  <c r="M89" i="25"/>
  <c r="L89" i="25"/>
  <c r="K89" i="25"/>
  <c r="J89" i="25"/>
  <c r="I89" i="25"/>
  <c r="H89" i="25"/>
  <c r="G89" i="25"/>
  <c r="F89" i="25"/>
  <c r="E89" i="25"/>
  <c r="D89" i="25"/>
  <c r="C89" i="25"/>
  <c r="R88" i="25"/>
  <c r="Q88" i="25"/>
  <c r="P88" i="25"/>
  <c r="O88" i="25"/>
  <c r="N88" i="25"/>
  <c r="M88" i="25"/>
  <c r="L88" i="25"/>
  <c r="K88" i="25"/>
  <c r="J88" i="25"/>
  <c r="I88" i="25"/>
  <c r="H88" i="25"/>
  <c r="G88" i="25"/>
  <c r="F88" i="25"/>
  <c r="E88" i="25"/>
  <c r="D88" i="25"/>
  <c r="C88" i="25"/>
  <c r="R87" i="25"/>
  <c r="Q87" i="25"/>
  <c r="P87" i="25"/>
  <c r="O87" i="25"/>
  <c r="N87" i="25"/>
  <c r="M87" i="25"/>
  <c r="L87" i="25"/>
  <c r="K87" i="25"/>
  <c r="J87" i="25"/>
  <c r="I87" i="25"/>
  <c r="H87" i="25"/>
  <c r="G87" i="25"/>
  <c r="F87" i="25"/>
  <c r="E87" i="25"/>
  <c r="D87" i="25"/>
  <c r="C87" i="25"/>
  <c r="R86" i="25"/>
  <c r="Q86" i="25"/>
  <c r="P86" i="25"/>
  <c r="O86" i="25"/>
  <c r="N86" i="25"/>
  <c r="M86" i="25"/>
  <c r="L86" i="25"/>
  <c r="K86" i="25"/>
  <c r="J86" i="25"/>
  <c r="I86" i="25"/>
  <c r="H86" i="25"/>
  <c r="G86" i="25"/>
  <c r="F86" i="25"/>
  <c r="E86" i="25"/>
  <c r="D86" i="25"/>
  <c r="C86" i="25"/>
  <c r="R85" i="25"/>
  <c r="Q85" i="25"/>
  <c r="P85" i="25"/>
  <c r="O85" i="25"/>
  <c r="N85" i="25"/>
  <c r="M85" i="25"/>
  <c r="L85" i="25"/>
  <c r="K85" i="25"/>
  <c r="J85" i="25"/>
  <c r="I85" i="25"/>
  <c r="H85" i="25"/>
  <c r="G85" i="25"/>
  <c r="F85" i="25"/>
  <c r="E85" i="25"/>
  <c r="D85" i="25"/>
  <c r="C85" i="25"/>
  <c r="R84" i="25"/>
  <c r="Q84" i="25"/>
  <c r="P84" i="25"/>
  <c r="O84" i="25"/>
  <c r="N84" i="25"/>
  <c r="M84" i="25"/>
  <c r="L84" i="25"/>
  <c r="K84" i="25"/>
  <c r="J84" i="25"/>
  <c r="I84" i="25"/>
  <c r="H84" i="25"/>
  <c r="G84" i="25"/>
  <c r="F84" i="25"/>
  <c r="E84" i="25"/>
  <c r="D84" i="25"/>
  <c r="C84" i="25"/>
  <c r="R83" i="25"/>
  <c r="Q83" i="25"/>
  <c r="P83" i="25"/>
  <c r="O83" i="25"/>
  <c r="N83" i="25"/>
  <c r="M83" i="25"/>
  <c r="L83" i="25"/>
  <c r="K83" i="25"/>
  <c r="J83" i="25"/>
  <c r="I83" i="25"/>
  <c r="H83" i="25"/>
  <c r="G83" i="25"/>
  <c r="F83" i="25"/>
  <c r="E83" i="25"/>
  <c r="D83" i="25"/>
  <c r="C83" i="25"/>
  <c r="R82" i="25"/>
  <c r="Q82" i="25"/>
  <c r="P82" i="25"/>
  <c r="O82" i="25"/>
  <c r="N82" i="25"/>
  <c r="M82" i="25"/>
  <c r="L82" i="25"/>
  <c r="K82" i="25"/>
  <c r="J82" i="25"/>
  <c r="I82" i="25"/>
  <c r="H82" i="25"/>
  <c r="G82" i="25"/>
  <c r="F82" i="25"/>
  <c r="E82" i="25"/>
  <c r="D82" i="25"/>
  <c r="C82" i="25"/>
  <c r="R81" i="25"/>
  <c r="Q81" i="25"/>
  <c r="P81" i="25"/>
  <c r="O81" i="25"/>
  <c r="N81" i="25"/>
  <c r="M81" i="25"/>
  <c r="L81" i="25"/>
  <c r="K81" i="25"/>
  <c r="J81" i="25"/>
  <c r="I81" i="25"/>
  <c r="H81" i="25"/>
  <c r="G81" i="25"/>
  <c r="F81" i="25"/>
  <c r="E81" i="25"/>
  <c r="D81" i="25"/>
  <c r="C81" i="25"/>
  <c r="R80" i="25"/>
  <c r="Q80" i="25"/>
  <c r="P80" i="25"/>
  <c r="O80" i="25"/>
  <c r="N80" i="25"/>
  <c r="M80" i="25"/>
  <c r="L80" i="25"/>
  <c r="K80" i="25"/>
  <c r="J80" i="25"/>
  <c r="I80" i="25"/>
  <c r="H80" i="25"/>
  <c r="G80" i="25"/>
  <c r="F80" i="25"/>
  <c r="E80" i="25"/>
  <c r="D80" i="25"/>
  <c r="C80" i="25"/>
  <c r="R55" i="25"/>
  <c r="Q55" i="25"/>
  <c r="P55" i="25"/>
  <c r="O55" i="25"/>
  <c r="N55" i="25"/>
  <c r="M55" i="25"/>
  <c r="L55" i="25"/>
  <c r="K55" i="25"/>
  <c r="J55" i="25"/>
  <c r="I55" i="25"/>
  <c r="H55" i="25"/>
  <c r="G55" i="25"/>
  <c r="F55" i="25"/>
  <c r="E55" i="25"/>
  <c r="D55" i="25"/>
  <c r="C55" i="25"/>
  <c r="R54" i="25"/>
  <c r="Q54" i="25"/>
  <c r="P54" i="25"/>
  <c r="O54" i="25"/>
  <c r="N54" i="25"/>
  <c r="M54" i="25"/>
  <c r="L54" i="25"/>
  <c r="K54" i="25"/>
  <c r="J54" i="25"/>
  <c r="I54" i="25"/>
  <c r="H54" i="25"/>
  <c r="G54" i="25"/>
  <c r="F54" i="25"/>
  <c r="E54" i="25"/>
  <c r="D54" i="25"/>
  <c r="C54" i="25"/>
  <c r="R53" i="25"/>
  <c r="Q53" i="25"/>
  <c r="P53" i="25"/>
  <c r="O53" i="25"/>
  <c r="N53" i="25"/>
  <c r="M53" i="25"/>
  <c r="L53" i="25"/>
  <c r="K53" i="25"/>
  <c r="J53" i="25"/>
  <c r="I53" i="25"/>
  <c r="H53" i="25"/>
  <c r="G53" i="25"/>
  <c r="F53" i="25"/>
  <c r="E53" i="25"/>
  <c r="D53" i="25"/>
  <c r="C53" i="25"/>
  <c r="R52" i="25"/>
  <c r="Q52" i="25"/>
  <c r="P52" i="25"/>
  <c r="O52" i="25"/>
  <c r="N52" i="25"/>
  <c r="M52" i="25"/>
  <c r="L52" i="25"/>
  <c r="K52" i="25"/>
  <c r="J52" i="25"/>
  <c r="I52" i="25"/>
  <c r="H52" i="25"/>
  <c r="G52" i="25"/>
  <c r="F52" i="25"/>
  <c r="E52" i="25"/>
  <c r="D52" i="25"/>
  <c r="C52" i="25"/>
  <c r="R51" i="25"/>
  <c r="Q51" i="25"/>
  <c r="P51" i="25"/>
  <c r="O51" i="25"/>
  <c r="N51" i="25"/>
  <c r="M51" i="25"/>
  <c r="L51" i="25"/>
  <c r="K51" i="25"/>
  <c r="J51" i="25"/>
  <c r="I51" i="25"/>
  <c r="H51" i="25"/>
  <c r="G51" i="25"/>
  <c r="F51" i="25"/>
  <c r="E51" i="25"/>
  <c r="D51" i="25"/>
  <c r="C51" i="25"/>
  <c r="R50" i="25"/>
  <c r="Q50" i="25"/>
  <c r="P50" i="25"/>
  <c r="O50" i="25"/>
  <c r="N50" i="25"/>
  <c r="M50" i="25"/>
  <c r="L50" i="25"/>
  <c r="K50" i="25"/>
  <c r="J50" i="25"/>
  <c r="I50" i="25"/>
  <c r="H50" i="25"/>
  <c r="G50" i="25"/>
  <c r="F50" i="25"/>
  <c r="E50" i="25"/>
  <c r="D50" i="25"/>
  <c r="C50" i="25"/>
  <c r="R49" i="25"/>
  <c r="Q49" i="25"/>
  <c r="P49" i="25"/>
  <c r="O49" i="25"/>
  <c r="N49" i="25"/>
  <c r="M49" i="25"/>
  <c r="L49" i="25"/>
  <c r="K49" i="25"/>
  <c r="J49" i="25"/>
  <c r="I49" i="25"/>
  <c r="H49" i="25"/>
  <c r="G49" i="25"/>
  <c r="F49" i="25"/>
  <c r="E49" i="25"/>
  <c r="D49" i="25"/>
  <c r="C49" i="25"/>
  <c r="R48" i="25"/>
  <c r="Q48" i="25"/>
  <c r="P48" i="25"/>
  <c r="O48" i="25"/>
  <c r="N48" i="25"/>
  <c r="M48" i="25"/>
  <c r="L48" i="25"/>
  <c r="K48" i="25"/>
  <c r="J48" i="25"/>
  <c r="I48" i="25"/>
  <c r="H48" i="25"/>
  <c r="G48" i="25"/>
  <c r="F48" i="25"/>
  <c r="E48" i="25"/>
  <c r="D48" i="25"/>
  <c r="C48" i="25"/>
  <c r="R47" i="25"/>
  <c r="Q47" i="25"/>
  <c r="P47" i="25"/>
  <c r="O47" i="25"/>
  <c r="N47" i="25"/>
  <c r="M47" i="25"/>
  <c r="L47" i="25"/>
  <c r="K47" i="25"/>
  <c r="J47" i="25"/>
  <c r="I47" i="25"/>
  <c r="H47" i="25"/>
  <c r="G47" i="25"/>
  <c r="F47" i="25"/>
  <c r="E47" i="25"/>
  <c r="D47" i="25"/>
  <c r="C47" i="25"/>
  <c r="R46" i="25"/>
  <c r="Q46" i="25"/>
  <c r="P46" i="25"/>
  <c r="O46" i="25"/>
  <c r="N46" i="25"/>
  <c r="M46" i="25"/>
  <c r="L46" i="25"/>
  <c r="K46" i="25"/>
  <c r="J46" i="25"/>
  <c r="I46" i="25"/>
  <c r="H46" i="25"/>
  <c r="G46" i="25"/>
  <c r="F46" i="25"/>
  <c r="E46" i="25"/>
  <c r="D46" i="25"/>
  <c r="C46" i="25"/>
  <c r="R21" i="25"/>
  <c r="Q21" i="25"/>
  <c r="P21" i="25"/>
  <c r="O21" i="25"/>
  <c r="N21" i="25"/>
  <c r="M21" i="25"/>
  <c r="L21" i="25"/>
  <c r="K21" i="25"/>
  <c r="J21" i="25"/>
  <c r="I21" i="25"/>
  <c r="H21" i="25"/>
  <c r="G21" i="25"/>
  <c r="F21" i="25"/>
  <c r="E21" i="25"/>
  <c r="D21" i="25"/>
  <c r="C21" i="25"/>
  <c r="R20" i="25"/>
  <c r="Q20" i="25"/>
  <c r="P20" i="25"/>
  <c r="O20" i="25"/>
  <c r="N20" i="25"/>
  <c r="M20" i="25"/>
  <c r="L20" i="25"/>
  <c r="K20" i="25"/>
  <c r="J20" i="25"/>
  <c r="I20" i="25"/>
  <c r="H20" i="25"/>
  <c r="G20" i="25"/>
  <c r="F20" i="25"/>
  <c r="E20" i="25"/>
  <c r="D20" i="25"/>
  <c r="C20" i="25"/>
  <c r="R19" i="25"/>
  <c r="Q19" i="25"/>
  <c r="P19" i="25"/>
  <c r="O19" i="25"/>
  <c r="N19" i="25"/>
  <c r="M19" i="25"/>
  <c r="L19" i="25"/>
  <c r="K19" i="25"/>
  <c r="J19" i="25"/>
  <c r="I19" i="25"/>
  <c r="H19" i="25"/>
  <c r="G19" i="25"/>
  <c r="F19" i="25"/>
  <c r="E19" i="25"/>
  <c r="D19" i="25"/>
  <c r="C19" i="25"/>
  <c r="R18" i="25"/>
  <c r="Q18" i="25"/>
  <c r="P18" i="25"/>
  <c r="O18" i="25"/>
  <c r="N18" i="25"/>
  <c r="M18" i="25"/>
  <c r="L18" i="25"/>
  <c r="K18" i="25"/>
  <c r="J18" i="25"/>
  <c r="I18" i="25"/>
  <c r="H18" i="25"/>
  <c r="G18" i="25"/>
  <c r="F18" i="25"/>
  <c r="E18" i="25"/>
  <c r="D18" i="25"/>
  <c r="C18" i="25"/>
  <c r="R17" i="25"/>
  <c r="Q17" i="25"/>
  <c r="P17" i="25"/>
  <c r="O17" i="25"/>
  <c r="N17" i="25"/>
  <c r="M17" i="25"/>
  <c r="L17" i="25"/>
  <c r="K17" i="25"/>
  <c r="J17" i="25"/>
  <c r="I17" i="25"/>
  <c r="H17" i="25"/>
  <c r="G17" i="25"/>
  <c r="F17" i="25"/>
  <c r="E17" i="25"/>
  <c r="D17" i="25"/>
  <c r="C17" i="25"/>
  <c r="R16" i="25"/>
  <c r="Q16" i="25"/>
  <c r="P16" i="25"/>
  <c r="O16" i="25"/>
  <c r="N16" i="25"/>
  <c r="M16" i="25"/>
  <c r="L16" i="25"/>
  <c r="K16" i="25"/>
  <c r="J16" i="25"/>
  <c r="I16" i="25"/>
  <c r="H16" i="25"/>
  <c r="G16" i="25"/>
  <c r="F16" i="25"/>
  <c r="E16" i="25"/>
  <c r="D16" i="25"/>
  <c r="C16" i="25"/>
  <c r="R15" i="25"/>
  <c r="Q15" i="25"/>
  <c r="P15" i="25"/>
  <c r="O15" i="25"/>
  <c r="N15" i="25"/>
  <c r="M15" i="25"/>
  <c r="L15" i="25"/>
  <c r="K15" i="25"/>
  <c r="J15" i="25"/>
  <c r="I15" i="25"/>
  <c r="H15" i="25"/>
  <c r="G15" i="25"/>
  <c r="F15" i="25"/>
  <c r="E15" i="25"/>
  <c r="D15" i="25"/>
  <c r="C15" i="25"/>
  <c r="R14" i="25"/>
  <c r="Q14" i="25"/>
  <c r="P14" i="25"/>
  <c r="O14" i="25"/>
  <c r="N14" i="25"/>
  <c r="M14" i="25"/>
  <c r="L14" i="25"/>
  <c r="K14" i="25"/>
  <c r="J14" i="25"/>
  <c r="I14" i="25"/>
  <c r="H14" i="25"/>
  <c r="G14" i="25"/>
  <c r="F14" i="25"/>
  <c r="E14" i="25"/>
  <c r="D14" i="25"/>
  <c r="C14" i="25"/>
  <c r="R13" i="25"/>
  <c r="Q13" i="25"/>
  <c r="P13" i="25"/>
  <c r="O13" i="25"/>
  <c r="N13" i="25"/>
  <c r="M13" i="25"/>
  <c r="L13" i="25"/>
  <c r="K13" i="25"/>
  <c r="J13" i="25"/>
  <c r="I13" i="25"/>
  <c r="H13" i="25"/>
  <c r="G13" i="25"/>
  <c r="F13" i="25"/>
  <c r="E13" i="25"/>
  <c r="D13" i="25"/>
  <c r="C13" i="25"/>
  <c r="R12" i="25"/>
  <c r="Q12" i="25"/>
  <c r="P12" i="25"/>
  <c r="O12" i="25"/>
  <c r="N12" i="25"/>
  <c r="M12" i="25"/>
  <c r="L12" i="25"/>
  <c r="K12" i="25"/>
  <c r="J12" i="25"/>
  <c r="I12" i="25"/>
  <c r="H12" i="25"/>
  <c r="G12" i="25"/>
  <c r="F12" i="25"/>
  <c r="E12" i="25"/>
  <c r="D12" i="25"/>
  <c r="C12" i="25"/>
  <c r="B2553" i="16"/>
  <c r="B2552" i="16"/>
  <c r="B2551" i="16"/>
  <c r="B2550" i="16"/>
  <c r="B2549" i="16"/>
  <c r="B2548" i="16"/>
  <c r="B2547" i="16"/>
  <c r="B2546" i="16"/>
  <c r="B2545" i="16"/>
  <c r="B2544" i="16"/>
  <c r="B2543" i="16"/>
  <c r="B2542" i="16"/>
  <c r="B2541" i="16"/>
  <c r="B2540" i="16"/>
  <c r="B2539" i="16"/>
  <c r="B2538" i="16"/>
  <c r="B2537" i="16"/>
  <c r="B2536" i="16"/>
  <c r="B2535" i="16"/>
  <c r="B2534" i="16"/>
  <c r="B2533" i="16"/>
  <c r="B2532" i="16"/>
  <c r="B2531" i="16"/>
  <c r="B2530" i="16"/>
  <c r="B2529" i="16"/>
  <c r="B2528" i="16"/>
  <c r="B2527" i="16"/>
  <c r="B2526" i="16"/>
  <c r="B2525" i="16"/>
  <c r="B2524" i="16"/>
  <c r="B2523" i="16"/>
  <c r="B2522" i="16"/>
  <c r="B2521" i="16"/>
  <c r="B2520" i="16"/>
  <c r="B2519" i="16"/>
  <c r="B2518" i="16"/>
  <c r="B2517" i="16"/>
  <c r="B2516" i="16"/>
  <c r="B2515" i="16"/>
  <c r="B2514" i="16"/>
  <c r="B2513" i="16"/>
  <c r="B2512" i="16"/>
  <c r="B2511" i="16"/>
  <c r="B2510" i="16"/>
  <c r="B2509" i="16"/>
  <c r="B2508" i="16"/>
  <c r="B2507" i="16"/>
  <c r="B2506" i="16"/>
  <c r="B2505" i="16"/>
  <c r="B2504" i="16"/>
  <c r="B55" i="25" s="1"/>
  <c r="B2503" i="16"/>
  <c r="B2502" i="16"/>
  <c r="B48" i="25" s="1"/>
  <c r="B2501" i="16"/>
  <c r="B16" i="25" s="1"/>
  <c r="B2500" i="16"/>
  <c r="B2499" i="16"/>
  <c r="B2498" i="16"/>
  <c r="B2497" i="16"/>
  <c r="B2496" i="16"/>
  <c r="B2495" i="16"/>
  <c r="B2494" i="16"/>
  <c r="B2493" i="16"/>
  <c r="B2492" i="16"/>
  <c r="B2491" i="16"/>
  <c r="B2490" i="16"/>
  <c r="B2489" i="16"/>
  <c r="B2488" i="16"/>
  <c r="B2487" i="16"/>
  <c r="B2486" i="16"/>
  <c r="B2485" i="16"/>
  <c r="B2484" i="16"/>
  <c r="B2483" i="16"/>
  <c r="B2482" i="16"/>
  <c r="B2481" i="16"/>
  <c r="B2480" i="16"/>
  <c r="B2479" i="16"/>
  <c r="B2478" i="16"/>
  <c r="B2477" i="16"/>
  <c r="B2476" i="16"/>
  <c r="B85" i="25" s="1"/>
  <c r="B2475" i="16"/>
  <c r="B2474" i="16"/>
  <c r="B2473" i="16"/>
  <c r="B2472" i="16"/>
  <c r="B2471" i="16"/>
  <c r="B2470" i="16"/>
  <c r="B2469" i="16"/>
  <c r="B2468" i="16"/>
  <c r="B2467" i="16"/>
  <c r="B2466" i="16"/>
  <c r="B2465" i="16"/>
  <c r="B2464" i="16"/>
  <c r="B2463" i="16"/>
  <c r="B2462" i="16"/>
  <c r="B2461" i="16"/>
  <c r="B2460" i="16"/>
  <c r="B2459" i="16"/>
  <c r="B2458" i="16"/>
  <c r="B2457" i="16"/>
  <c r="B2456" i="16"/>
  <c r="B2455" i="16"/>
  <c r="B2454" i="16"/>
  <c r="B2453" i="16"/>
  <c r="B2452" i="16"/>
  <c r="B2451" i="16"/>
  <c r="B2450" i="16"/>
  <c r="B2449" i="16"/>
  <c r="B2448" i="16"/>
  <c r="B2447" i="16"/>
  <c r="B2446" i="16"/>
  <c r="B2445" i="16"/>
  <c r="B2444" i="16"/>
  <c r="B2443" i="16"/>
  <c r="B2442" i="16"/>
  <c r="B2441" i="16"/>
  <c r="B2440" i="16"/>
  <c r="B2439" i="16"/>
  <c r="B2438" i="16"/>
  <c r="B2437" i="16"/>
  <c r="B2436" i="16"/>
  <c r="B2435" i="16"/>
  <c r="B2434" i="16"/>
  <c r="B2433" i="16"/>
  <c r="B2432" i="16"/>
  <c r="B2431" i="16"/>
  <c r="B2430" i="16"/>
  <c r="B2429" i="16"/>
  <c r="B2428" i="16"/>
  <c r="B2427" i="16"/>
  <c r="B2426" i="16"/>
  <c r="B2425" i="16"/>
  <c r="B2424" i="16"/>
  <c r="B2423" i="16"/>
  <c r="B2422" i="16"/>
  <c r="B2421" i="16"/>
  <c r="B2420" i="16"/>
  <c r="B2419" i="16"/>
  <c r="B2418" i="16"/>
  <c r="B2417" i="16"/>
  <c r="B2416" i="16"/>
  <c r="B2415" i="16"/>
  <c r="B2414" i="16"/>
  <c r="B2413" i="16"/>
  <c r="B2412" i="16"/>
  <c r="B2411" i="16"/>
  <c r="B2410" i="16"/>
  <c r="B2409" i="16"/>
  <c r="B2408" i="16"/>
  <c r="B2407" i="16"/>
  <c r="B2406" i="16"/>
  <c r="B2405" i="16"/>
  <c r="B2404" i="16"/>
  <c r="B2403" i="16"/>
  <c r="B2402" i="16"/>
  <c r="B2401" i="16"/>
  <c r="B2400" i="16"/>
  <c r="B2399" i="16"/>
  <c r="B2398" i="16"/>
  <c r="B2397" i="16"/>
  <c r="B2396" i="16"/>
  <c r="B2395" i="16"/>
  <c r="B2394" i="16"/>
  <c r="B2393" i="16"/>
  <c r="B2392" i="16"/>
  <c r="B2391" i="16"/>
  <c r="B2390" i="16"/>
  <c r="B2389" i="16"/>
  <c r="B2388" i="16"/>
  <c r="B2387" i="16"/>
  <c r="B2386" i="16"/>
  <c r="B2385" i="16"/>
  <c r="B2384" i="16"/>
  <c r="B2383" i="16"/>
  <c r="B2382" i="16"/>
  <c r="B2381" i="16"/>
  <c r="B2380" i="16"/>
  <c r="B2379" i="16"/>
  <c r="B2378" i="16"/>
  <c r="B2377" i="16"/>
  <c r="B2376" i="16"/>
  <c r="B2375" i="16"/>
  <c r="B2374" i="16"/>
  <c r="B2373" i="16"/>
  <c r="B2372" i="16"/>
  <c r="B2371" i="16"/>
  <c r="B2370" i="16"/>
  <c r="B2369" i="16"/>
  <c r="B2368" i="16"/>
  <c r="B2367" i="16"/>
  <c r="B2366" i="16"/>
  <c r="B2365" i="16"/>
  <c r="B2364" i="16"/>
  <c r="B2363" i="16"/>
  <c r="B2362" i="16"/>
  <c r="B12" i="25" s="1"/>
  <c r="B2361" i="16"/>
  <c r="B2360" i="16"/>
  <c r="B2359" i="16"/>
  <c r="B2358" i="16"/>
  <c r="B2357" i="16"/>
  <c r="B2356" i="16"/>
  <c r="B2355" i="16"/>
  <c r="B2354" i="16"/>
  <c r="B2353" i="16"/>
  <c r="B2352" i="16"/>
  <c r="B2351" i="16"/>
  <c r="B2350" i="16"/>
  <c r="B2349" i="16"/>
  <c r="B2348" i="16"/>
  <c r="B2347" i="16"/>
  <c r="B2346" i="16"/>
  <c r="B2345" i="16"/>
  <c r="B2344" i="16"/>
  <c r="B2343" i="16"/>
  <c r="B2342" i="16"/>
  <c r="B2341" i="16"/>
  <c r="B2340" i="16"/>
  <c r="B2339" i="16"/>
  <c r="B2338" i="16"/>
  <c r="B2337" i="16"/>
  <c r="B2336" i="16"/>
  <c r="B2335" i="16"/>
  <c r="B2334" i="16"/>
  <c r="B2333" i="16"/>
  <c r="B2332" i="16"/>
  <c r="B2331" i="16"/>
  <c r="B2330" i="16"/>
  <c r="B2329" i="16"/>
  <c r="B2328" i="16"/>
  <c r="B2327" i="16"/>
  <c r="B2326" i="16"/>
  <c r="B2325" i="16"/>
  <c r="B2324" i="16"/>
  <c r="B2323" i="16"/>
  <c r="B2322" i="16"/>
  <c r="B2321" i="16"/>
  <c r="B2320" i="16"/>
  <c r="B2319" i="16"/>
  <c r="B2318" i="16"/>
  <c r="B2317" i="16"/>
  <c r="B2316" i="16"/>
  <c r="B2315" i="16"/>
  <c r="B2314" i="16"/>
  <c r="B2313" i="16"/>
  <c r="B2312" i="16"/>
  <c r="B2311" i="16"/>
  <c r="B2310" i="16"/>
  <c r="B2309" i="16"/>
  <c r="B2308" i="16"/>
  <c r="B2307" i="16"/>
  <c r="B2306" i="16"/>
  <c r="B2305" i="16"/>
  <c r="B2304" i="16"/>
  <c r="B2303" i="16"/>
  <c r="B2302" i="16"/>
  <c r="B2301" i="16"/>
  <c r="B2300" i="16"/>
  <c r="B2299" i="16"/>
  <c r="B2298" i="16"/>
  <c r="B2297" i="16"/>
  <c r="B2296" i="16"/>
  <c r="B2295" i="16"/>
  <c r="B2294" i="16"/>
  <c r="B2293" i="16"/>
  <c r="B2292" i="16"/>
  <c r="B2291" i="16"/>
  <c r="B2290" i="16"/>
  <c r="B2289" i="16"/>
  <c r="B2288" i="16"/>
  <c r="B2287" i="16"/>
  <c r="B2286" i="16"/>
  <c r="B2285" i="16"/>
  <c r="B2284" i="16"/>
  <c r="B2283" i="16"/>
  <c r="B2282" i="16"/>
  <c r="B2281" i="16"/>
  <c r="B2280" i="16"/>
  <c r="B2279" i="16"/>
  <c r="B2278" i="16"/>
  <c r="B2277" i="16"/>
  <c r="B2276" i="16"/>
  <c r="B2275" i="16"/>
  <c r="B2274" i="16"/>
  <c r="B2273" i="16"/>
  <c r="B2272" i="16"/>
  <c r="B2271" i="16"/>
  <c r="B2270" i="16"/>
  <c r="B2269" i="16"/>
  <c r="B2268" i="16"/>
  <c r="B2267" i="16"/>
  <c r="B2266" i="16"/>
  <c r="B2265" i="16"/>
  <c r="B2264" i="16"/>
  <c r="B2263" i="16"/>
  <c r="B2262" i="16"/>
  <c r="B2261" i="16"/>
  <c r="B2260" i="16"/>
  <c r="B2259" i="16"/>
  <c r="B2258" i="16"/>
  <c r="B2257" i="16"/>
  <c r="B2256" i="16"/>
  <c r="B2255" i="16"/>
  <c r="B2254" i="16"/>
  <c r="B2253" i="16"/>
  <c r="B2252" i="16"/>
  <c r="B2251" i="16"/>
  <c r="B2250" i="16"/>
  <c r="B2249" i="16"/>
  <c r="B2248" i="16"/>
  <c r="B2247" i="16"/>
  <c r="B2246" i="16"/>
  <c r="B2245" i="16"/>
  <c r="B2244" i="16"/>
  <c r="B2243" i="16"/>
  <c r="B2242" i="16"/>
  <c r="B2241" i="16"/>
  <c r="B2240" i="16"/>
  <c r="B2239" i="16"/>
  <c r="B2238" i="16"/>
  <c r="B2237" i="16"/>
  <c r="B2236" i="16"/>
  <c r="B2235" i="16"/>
  <c r="B2234" i="16"/>
  <c r="B2233" i="16"/>
  <c r="B2232" i="16"/>
  <c r="B2231" i="16"/>
  <c r="B2230" i="16"/>
  <c r="B2229" i="16"/>
  <c r="B2228" i="16"/>
  <c r="B2227" i="16"/>
  <c r="B2226" i="16"/>
  <c r="B2225" i="16"/>
  <c r="B2224" i="16"/>
  <c r="B2223" i="16"/>
  <c r="B2222" i="16"/>
  <c r="B2221" i="16"/>
  <c r="B2220" i="16"/>
  <c r="B2219" i="16"/>
  <c r="B2218" i="16"/>
  <c r="B2217" i="16"/>
  <c r="B2216" i="16"/>
  <c r="B2215" i="16"/>
  <c r="B2214" i="16"/>
  <c r="B2213" i="16"/>
  <c r="B2212" i="16"/>
  <c r="B2211" i="16"/>
  <c r="B2210" i="16"/>
  <c r="B2209" i="16"/>
  <c r="B2208" i="16"/>
  <c r="B2207" i="16"/>
  <c r="B2206" i="16"/>
  <c r="B2205" i="16"/>
  <c r="B2204" i="16"/>
  <c r="B2203" i="16"/>
  <c r="B2202" i="16"/>
  <c r="B2201" i="16"/>
  <c r="B2200" i="16"/>
  <c r="B2199" i="16"/>
  <c r="B2198" i="16"/>
  <c r="B2197" i="16"/>
  <c r="B2196" i="16"/>
  <c r="B2195" i="16"/>
  <c r="B2194" i="16"/>
  <c r="B2193" i="16"/>
  <c r="B2192" i="16"/>
  <c r="B2191" i="16"/>
  <c r="B2190" i="16"/>
  <c r="B2189" i="16"/>
  <c r="B14" i="25" s="1"/>
  <c r="B2188" i="16"/>
  <c r="B2187" i="16"/>
  <c r="B2186" i="16"/>
  <c r="B2185" i="16"/>
  <c r="B2184" i="16"/>
  <c r="B87" i="25" s="1"/>
  <c r="B2183" i="16"/>
  <c r="B2182" i="16"/>
  <c r="B2181" i="16"/>
  <c r="B2180" i="16"/>
  <c r="B2179" i="16"/>
  <c r="B2178" i="16"/>
  <c r="B2177" i="16"/>
  <c r="B2176" i="16"/>
  <c r="B2175" i="16"/>
  <c r="B2174" i="16"/>
  <c r="B2173" i="16"/>
  <c r="B2172" i="16"/>
  <c r="B2171" i="16"/>
  <c r="B2170" i="16"/>
  <c r="B2169" i="16"/>
  <c r="B2168" i="16"/>
  <c r="B2167" i="16"/>
  <c r="B2166" i="16"/>
  <c r="B2165" i="16"/>
  <c r="B2164" i="16"/>
  <c r="B2163" i="16"/>
  <c r="B2162" i="16"/>
  <c r="B2161" i="16"/>
  <c r="B2160" i="16"/>
  <c r="B2159" i="16"/>
  <c r="B2158" i="16"/>
  <c r="B2157" i="16"/>
  <c r="B2156" i="16"/>
  <c r="B2155" i="16"/>
  <c r="B2154" i="16"/>
  <c r="B2153" i="16"/>
  <c r="B2152" i="16"/>
  <c r="B2151" i="16"/>
  <c r="B2150" i="16"/>
  <c r="B2149" i="16"/>
  <c r="B2148" i="16"/>
  <c r="B2147" i="16"/>
  <c r="B2146" i="16"/>
  <c r="B2145" i="16"/>
  <c r="B2144" i="16"/>
  <c r="B2143" i="16"/>
  <c r="B2142" i="16"/>
  <c r="B2141" i="16"/>
  <c r="B2140" i="16"/>
  <c r="B2139" i="16"/>
  <c r="B2138" i="16"/>
  <c r="B2137" i="16"/>
  <c r="B2136" i="16"/>
  <c r="B2135" i="16"/>
  <c r="B2134" i="16"/>
  <c r="B2133" i="16"/>
  <c r="B2132" i="16"/>
  <c r="B2131" i="16"/>
  <c r="B2130" i="16"/>
  <c r="B2129" i="16"/>
  <c r="B2128" i="16"/>
  <c r="B2127" i="16"/>
  <c r="B2126" i="16"/>
  <c r="B2125" i="16"/>
  <c r="B2124" i="16"/>
  <c r="B2123" i="16"/>
  <c r="B2122" i="16"/>
  <c r="B2121" i="16"/>
  <c r="B2120" i="16"/>
  <c r="B2119" i="16"/>
  <c r="B2118" i="16"/>
  <c r="B2117" i="16"/>
  <c r="B2116" i="16"/>
  <c r="B2115" i="16"/>
  <c r="B2114" i="16"/>
  <c r="B2113" i="16"/>
  <c r="B2112" i="16"/>
  <c r="B2111" i="16"/>
  <c r="B2110" i="16"/>
  <c r="B2109" i="16"/>
  <c r="B2108" i="16"/>
  <c r="B2107" i="16"/>
  <c r="B2106" i="16"/>
  <c r="B2105" i="16"/>
  <c r="B2104" i="16"/>
  <c r="B2103" i="16"/>
  <c r="B2102" i="16"/>
  <c r="B2101" i="16"/>
  <c r="B2100" i="16"/>
  <c r="B2099" i="16"/>
  <c r="B2098" i="16"/>
  <c r="B2097" i="16"/>
  <c r="B2096" i="16"/>
  <c r="B2095" i="16"/>
  <c r="B2094" i="16"/>
  <c r="B2093" i="16"/>
  <c r="B2092" i="16"/>
  <c r="B2091" i="16"/>
  <c r="B2090" i="16"/>
  <c r="B2089" i="16"/>
  <c r="B2088" i="16"/>
  <c r="B2087" i="16"/>
  <c r="B2086" i="16"/>
  <c r="B2085" i="16"/>
  <c r="B2084" i="16"/>
  <c r="B2083" i="16"/>
  <c r="B2082" i="16"/>
  <c r="B2081" i="16"/>
  <c r="B2080" i="16"/>
  <c r="B2079" i="16"/>
  <c r="B2078" i="16"/>
  <c r="B2077" i="16"/>
  <c r="B2076" i="16"/>
  <c r="B2075" i="16"/>
  <c r="B2074" i="16"/>
  <c r="B2073" i="16"/>
  <c r="B2072" i="16"/>
  <c r="B2071" i="16"/>
  <c r="B2070" i="16"/>
  <c r="B2069" i="16"/>
  <c r="B2068" i="16"/>
  <c r="B2067" i="16"/>
  <c r="B2066" i="16"/>
  <c r="B2065" i="16"/>
  <c r="B2064" i="16"/>
  <c r="B2063" i="16"/>
  <c r="B2062" i="16"/>
  <c r="B2061" i="16"/>
  <c r="B2060" i="16"/>
  <c r="B13" i="25" s="1"/>
  <c r="B2059" i="16"/>
  <c r="B21" i="25" s="1"/>
  <c r="B2058" i="16"/>
  <c r="B2057" i="16"/>
  <c r="B2056" i="16"/>
  <c r="B2055" i="16"/>
  <c r="B2054" i="16"/>
  <c r="B2053" i="16"/>
  <c r="B2052" i="16"/>
  <c r="B2051" i="16"/>
  <c r="B2050" i="16"/>
  <c r="B2049" i="16"/>
  <c r="B2048" i="16"/>
  <c r="B2047" i="16"/>
  <c r="B2046" i="16"/>
  <c r="B2045" i="16"/>
  <c r="B2044" i="16"/>
  <c r="B2043" i="16"/>
  <c r="B2042" i="16"/>
  <c r="B2041" i="16"/>
  <c r="B2040" i="16"/>
  <c r="B2039" i="16"/>
  <c r="B2038" i="16"/>
  <c r="B54" i="25" s="1"/>
  <c r="B2037" i="16"/>
  <c r="B2036" i="16"/>
  <c r="B2035" i="16"/>
  <c r="B2034" i="16"/>
  <c r="B2033" i="16"/>
  <c r="B53" i="25" s="1"/>
  <c r="B2032" i="16"/>
  <c r="B2031" i="16"/>
  <c r="B2030" i="16"/>
  <c r="B2029" i="16"/>
  <c r="B2028" i="16"/>
  <c r="B2027" i="16"/>
  <c r="B2026" i="16"/>
  <c r="B2025" i="16"/>
  <c r="B2024" i="16"/>
  <c r="B2023" i="16"/>
  <c r="B2022" i="16"/>
  <c r="B2021" i="16"/>
  <c r="B2020" i="16"/>
  <c r="B2019" i="16"/>
  <c r="B2018" i="16"/>
  <c r="B2017" i="16"/>
  <c r="B2016" i="16"/>
  <c r="B2015" i="16"/>
  <c r="B2014" i="16"/>
  <c r="B2013" i="16"/>
  <c r="B2012" i="16"/>
  <c r="B2011" i="16"/>
  <c r="B2010" i="16"/>
  <c r="B2009" i="16"/>
  <c r="B2008" i="16"/>
  <c r="B2007" i="16"/>
  <c r="B2006" i="16"/>
  <c r="B2005" i="16"/>
  <c r="B51" i="25" s="1"/>
  <c r="B2004" i="16"/>
  <c r="B2003" i="16"/>
  <c r="B2002" i="16"/>
  <c r="B2001" i="16"/>
  <c r="B2000" i="16"/>
  <c r="B1999" i="16"/>
  <c r="B1998" i="16"/>
  <c r="B1997" i="16"/>
  <c r="B1996" i="16"/>
  <c r="B1995" i="16"/>
  <c r="B1994" i="16"/>
  <c r="B1993" i="16"/>
  <c r="B1992" i="16"/>
  <c r="B1991" i="16"/>
  <c r="B1990" i="16"/>
  <c r="B1989" i="16"/>
  <c r="B1988" i="16"/>
  <c r="B1987" i="16"/>
  <c r="B1986" i="16"/>
  <c r="B1985" i="16"/>
  <c r="B1984" i="16"/>
  <c r="B1983" i="16"/>
  <c r="B1982" i="16"/>
  <c r="B1981" i="16"/>
  <c r="B1980" i="16"/>
  <c r="B1979" i="16"/>
  <c r="B1978" i="16"/>
  <c r="B1977" i="16"/>
  <c r="B1976" i="16"/>
  <c r="B1975" i="16"/>
  <c r="B1974" i="16"/>
  <c r="B1973" i="16"/>
  <c r="B1972" i="16"/>
  <c r="B1971" i="16"/>
  <c r="B1970" i="16"/>
  <c r="B1969" i="16"/>
  <c r="B1968" i="16"/>
  <c r="B1967" i="16"/>
  <c r="B1966" i="16"/>
  <c r="B1965" i="16"/>
  <c r="B1964" i="16"/>
  <c r="B1963" i="16"/>
  <c r="B1962" i="16"/>
  <c r="B1961" i="16"/>
  <c r="B1960" i="16"/>
  <c r="B1959" i="16"/>
  <c r="B1958" i="16"/>
  <c r="B1957" i="16"/>
  <c r="B1956" i="16"/>
  <c r="B1955" i="16"/>
  <c r="B1954" i="16"/>
  <c r="B1953" i="16"/>
  <c r="B1952" i="16"/>
  <c r="B1951" i="16"/>
  <c r="B1950" i="16"/>
  <c r="B1949" i="16"/>
  <c r="B1948" i="16"/>
  <c r="B1947" i="16"/>
  <c r="B1946" i="16"/>
  <c r="B1945" i="16"/>
  <c r="B1944" i="16"/>
  <c r="B1943" i="16"/>
  <c r="B1942" i="16"/>
  <c r="B1941" i="16"/>
  <c r="B1940" i="16"/>
  <c r="B1939" i="16"/>
  <c r="B1938" i="16"/>
  <c r="B1937" i="16"/>
  <c r="B1936" i="16"/>
  <c r="B1935" i="16"/>
  <c r="B1934" i="16"/>
  <c r="B1933" i="16"/>
  <c r="B1932" i="16"/>
  <c r="B1931" i="16"/>
  <c r="B1930" i="16"/>
  <c r="B1929" i="16"/>
  <c r="B1928" i="16"/>
  <c r="B1927" i="16"/>
  <c r="B1926" i="16"/>
  <c r="B1925" i="16"/>
  <c r="B1924" i="16"/>
  <c r="B1923" i="16"/>
  <c r="B1922" i="16"/>
  <c r="B1921" i="16"/>
  <c r="B1920" i="16"/>
  <c r="B1919" i="16"/>
  <c r="B1918" i="16"/>
  <c r="B1917" i="16"/>
  <c r="B1916" i="16"/>
  <c r="B1915" i="16"/>
  <c r="B1914" i="16"/>
  <c r="B1913" i="16"/>
  <c r="B1912" i="16"/>
  <c r="B1911" i="16"/>
  <c r="B1910" i="16"/>
  <c r="B1909" i="16"/>
  <c r="B1908" i="16"/>
  <c r="B1907" i="16"/>
  <c r="B1906" i="16"/>
  <c r="B1905" i="16"/>
  <c r="B1904" i="16"/>
  <c r="B1903" i="16"/>
  <c r="B1902" i="16"/>
  <c r="B1901" i="16"/>
  <c r="B1900" i="16"/>
  <c r="B1899" i="16"/>
  <c r="B1898" i="16"/>
  <c r="B1897" i="16"/>
  <c r="B1896" i="16"/>
  <c r="B1895" i="16"/>
  <c r="B1894" i="16"/>
  <c r="B1893" i="16"/>
  <c r="B1892" i="16"/>
  <c r="B1891" i="16"/>
  <c r="B1890" i="16"/>
  <c r="B1889" i="16"/>
  <c r="B1888" i="16"/>
  <c r="B1887" i="16"/>
  <c r="B1886" i="16"/>
  <c r="B1885" i="16"/>
  <c r="B1884" i="16"/>
  <c r="B1883" i="16"/>
  <c r="B1882" i="16"/>
  <c r="B1881" i="16"/>
  <c r="B1880" i="16"/>
  <c r="B1879" i="16"/>
  <c r="B1878" i="16"/>
  <c r="B1877" i="16"/>
  <c r="B1876" i="16"/>
  <c r="B1875" i="16"/>
  <c r="B1874" i="16"/>
  <c r="B1873" i="16"/>
  <c r="B1872" i="16"/>
  <c r="B1871" i="16"/>
  <c r="B1870" i="16"/>
  <c r="B1869" i="16"/>
  <c r="B1868" i="16"/>
  <c r="B1867" i="16"/>
  <c r="B1866" i="16"/>
  <c r="B1865" i="16"/>
  <c r="B1864" i="16"/>
  <c r="B1863" i="16"/>
  <c r="B1862" i="16"/>
  <c r="B1861" i="16"/>
  <c r="B1860" i="16"/>
  <c r="B1859" i="16"/>
  <c r="B1858" i="16"/>
  <c r="B1857" i="16"/>
  <c r="B1856" i="16"/>
  <c r="B1855" i="16"/>
  <c r="B1854" i="16"/>
  <c r="B1853" i="16"/>
  <c r="B1852" i="16"/>
  <c r="B1851" i="16"/>
  <c r="B1850" i="16"/>
  <c r="B1849" i="16"/>
  <c r="B1848" i="16"/>
  <c r="B1847" i="16"/>
  <c r="B1846" i="16"/>
  <c r="B1845" i="16"/>
  <c r="B1844" i="16"/>
  <c r="B1843" i="16"/>
  <c r="B1842" i="16"/>
  <c r="B1841" i="16"/>
  <c r="B1840" i="16"/>
  <c r="B1839" i="16"/>
  <c r="B1838" i="16"/>
  <c r="B1837" i="16"/>
  <c r="B1836" i="16"/>
  <c r="B1835" i="16"/>
  <c r="B1834" i="16"/>
  <c r="B1833" i="16"/>
  <c r="B1832" i="16"/>
  <c r="B1831" i="16"/>
  <c r="B1830" i="16"/>
  <c r="B1829" i="16"/>
  <c r="B1828" i="16"/>
  <c r="B1827" i="16"/>
  <c r="B1826" i="16"/>
  <c r="B1825" i="16"/>
  <c r="B1824" i="16"/>
  <c r="B1823" i="16"/>
  <c r="B1822" i="16"/>
  <c r="B1821" i="16"/>
  <c r="B1820" i="16"/>
  <c r="B1819" i="16"/>
  <c r="B1818" i="16"/>
  <c r="B1817" i="16"/>
  <c r="B1816" i="16"/>
  <c r="B1815" i="16"/>
  <c r="B1814" i="16"/>
  <c r="B1813" i="16"/>
  <c r="B1812" i="16"/>
  <c r="B1811" i="16"/>
  <c r="B1810" i="16"/>
  <c r="B1809" i="16"/>
  <c r="B1808" i="16"/>
  <c r="B1807" i="16"/>
  <c r="B1806" i="16"/>
  <c r="B1805" i="16"/>
  <c r="B1804" i="16"/>
  <c r="B1803" i="16"/>
  <c r="B1802" i="16"/>
  <c r="B1801" i="16"/>
  <c r="B1800" i="16"/>
  <c r="B1799" i="16"/>
  <c r="B1798" i="16"/>
  <c r="B1797" i="16"/>
  <c r="B1796" i="16"/>
  <c r="B1795" i="16"/>
  <c r="B1794" i="16"/>
  <c r="B1793" i="16"/>
  <c r="B1792" i="16"/>
  <c r="B1791" i="16"/>
  <c r="B1790" i="16"/>
  <c r="B1789" i="16"/>
  <c r="B1788" i="16"/>
  <c r="B1787" i="16"/>
  <c r="B1786" i="16"/>
  <c r="B1785" i="16"/>
  <c r="B1784" i="16"/>
  <c r="B1783" i="16"/>
  <c r="B1782" i="16"/>
  <c r="B1781" i="16"/>
  <c r="B1780" i="16"/>
  <c r="B1779" i="16"/>
  <c r="B1778" i="16"/>
  <c r="B1777" i="16"/>
  <c r="B1776" i="16"/>
  <c r="B1775" i="16"/>
  <c r="B1774" i="16"/>
  <c r="B1773" i="16"/>
  <c r="B1772" i="16"/>
  <c r="B1771" i="16"/>
  <c r="B1770" i="16"/>
  <c r="B1769" i="16"/>
  <c r="B1768" i="16"/>
  <c r="B1767" i="16"/>
  <c r="B1766" i="16"/>
  <c r="B1765" i="16"/>
  <c r="B1764" i="16"/>
  <c r="B1763" i="16"/>
  <c r="B1762" i="16"/>
  <c r="B1761" i="16"/>
  <c r="B1760" i="16"/>
  <c r="B1759" i="16"/>
  <c r="B1758" i="16"/>
  <c r="B1757" i="16"/>
  <c r="B1756" i="16"/>
  <c r="B1755" i="16"/>
  <c r="B1754" i="16"/>
  <c r="B1753" i="16"/>
  <c r="B1752" i="16"/>
  <c r="B1751" i="16"/>
  <c r="B1750" i="16"/>
  <c r="B1749" i="16"/>
  <c r="B1748" i="16"/>
  <c r="B1747" i="16"/>
  <c r="B1746" i="16"/>
  <c r="B1745" i="16"/>
  <c r="B1744" i="16"/>
  <c r="B1743" i="16"/>
  <c r="B1742" i="16"/>
  <c r="B1741" i="16"/>
  <c r="B1740" i="16"/>
  <c r="B1739" i="16"/>
  <c r="B1738" i="16"/>
  <c r="B1737" i="16"/>
  <c r="B1736" i="16"/>
  <c r="B1735" i="16"/>
  <c r="B1734" i="16"/>
  <c r="B1733" i="16"/>
  <c r="B1732" i="16"/>
  <c r="B1731" i="16"/>
  <c r="B1730" i="16"/>
  <c r="B1729" i="16"/>
  <c r="B1728" i="16"/>
  <c r="B1727" i="16"/>
  <c r="B1726" i="16"/>
  <c r="B1725" i="16"/>
  <c r="B1724" i="16"/>
  <c r="B1723" i="16"/>
  <c r="B1722" i="16"/>
  <c r="B1721" i="16"/>
  <c r="B1720" i="16"/>
  <c r="B1719" i="16"/>
  <c r="B1718" i="16"/>
  <c r="B1717" i="16"/>
  <c r="B1716" i="16"/>
  <c r="B1715" i="16"/>
  <c r="B1714" i="16"/>
  <c r="B1713" i="16"/>
  <c r="B1712" i="16"/>
  <c r="B1711" i="16"/>
  <c r="B1710" i="16"/>
  <c r="B1709" i="16"/>
  <c r="B1708" i="16"/>
  <c r="B1707" i="16"/>
  <c r="B1706" i="16"/>
  <c r="B1705" i="16"/>
  <c r="B1704" i="16"/>
  <c r="B1703" i="16"/>
  <c r="B1702" i="16"/>
  <c r="B1701" i="16"/>
  <c r="B1700" i="16"/>
  <c r="B1699" i="16"/>
  <c r="B1698" i="16"/>
  <c r="B1697" i="16"/>
  <c r="B1696" i="16"/>
  <c r="B1695" i="16"/>
  <c r="B1694" i="16"/>
  <c r="B1693" i="16"/>
  <c r="B1692" i="16"/>
  <c r="B1691" i="16"/>
  <c r="B1690" i="16"/>
  <c r="B1689" i="16"/>
  <c r="B1688" i="16"/>
  <c r="B1687" i="16"/>
  <c r="B1686" i="16"/>
  <c r="B1685" i="16"/>
  <c r="B1684" i="16"/>
  <c r="B1683" i="16"/>
  <c r="B1682" i="16"/>
  <c r="B1681" i="16"/>
  <c r="B1680" i="16"/>
  <c r="B1679" i="16"/>
  <c r="B1678" i="16"/>
  <c r="B1677" i="16"/>
  <c r="B1676" i="16"/>
  <c r="B1675" i="16"/>
  <c r="B1674" i="16"/>
  <c r="B1673" i="16"/>
  <c r="B1672" i="16"/>
  <c r="B1671" i="16"/>
  <c r="B1670" i="16"/>
  <c r="B1669" i="16"/>
  <c r="B1668" i="16"/>
  <c r="B1667" i="16"/>
  <c r="B1666" i="16"/>
  <c r="B1665" i="16"/>
  <c r="B1664" i="16"/>
  <c r="B1663" i="16"/>
  <c r="B1662" i="16"/>
  <c r="B1661" i="16"/>
  <c r="B1660" i="16"/>
  <c r="B1659" i="16"/>
  <c r="B1658" i="16"/>
  <c r="B1657" i="16"/>
  <c r="B1656" i="16"/>
  <c r="B1655" i="16"/>
  <c r="B1654" i="16"/>
  <c r="B1653" i="16"/>
  <c r="B1652" i="16"/>
  <c r="B1651" i="16"/>
  <c r="B1650" i="16"/>
  <c r="B1649" i="16"/>
  <c r="B1648" i="16"/>
  <c r="B1647" i="16"/>
  <c r="B1646" i="16"/>
  <c r="B1645" i="16"/>
  <c r="B1644" i="16"/>
  <c r="B1643" i="16"/>
  <c r="B1642" i="16"/>
  <c r="B1641" i="16"/>
  <c r="B1640" i="16"/>
  <c r="B1639" i="16"/>
  <c r="B1638" i="16"/>
  <c r="B1637" i="16"/>
  <c r="B1636" i="16"/>
  <c r="B1635" i="16"/>
  <c r="B1634" i="16"/>
  <c r="B1633" i="16"/>
  <c r="B1632" i="16"/>
  <c r="B1631" i="16"/>
  <c r="B1630" i="16"/>
  <c r="B1629" i="16"/>
  <c r="B1628" i="16"/>
  <c r="B1627" i="16"/>
  <c r="B1626" i="16"/>
  <c r="B1625" i="16"/>
  <c r="B1624" i="16"/>
  <c r="B1623" i="16"/>
  <c r="B1622" i="16"/>
  <c r="B1621" i="16"/>
  <c r="B1620" i="16"/>
  <c r="B1619" i="16"/>
  <c r="B1618" i="16"/>
  <c r="B1617" i="16"/>
  <c r="B1616" i="16"/>
  <c r="B1615" i="16"/>
  <c r="B1614" i="16"/>
  <c r="B1613" i="16"/>
  <c r="B1612" i="16"/>
  <c r="B1611" i="16"/>
  <c r="B1610" i="16"/>
  <c r="B1609" i="16"/>
  <c r="B1608" i="16"/>
  <c r="B1607" i="16"/>
  <c r="B1606" i="16"/>
  <c r="B1605" i="16"/>
  <c r="B1604" i="16"/>
  <c r="B1603" i="16"/>
  <c r="B1602" i="16"/>
  <c r="B1601" i="16"/>
  <c r="B1600" i="16"/>
  <c r="B1599" i="16"/>
  <c r="B1598" i="16"/>
  <c r="B1597" i="16"/>
  <c r="B1596" i="16"/>
  <c r="B89" i="25" s="1"/>
  <c r="B1595" i="16"/>
  <c r="B1594" i="16"/>
  <c r="B1593" i="16"/>
  <c r="B1592" i="16"/>
  <c r="B1591" i="16"/>
  <c r="B1590" i="16"/>
  <c r="B1589" i="16"/>
  <c r="B1588" i="16"/>
  <c r="B1587" i="16"/>
  <c r="B1586" i="16"/>
  <c r="B1585" i="16"/>
  <c r="B1584" i="16"/>
  <c r="B1583" i="16"/>
  <c r="B1582" i="16"/>
  <c r="B1581" i="16"/>
  <c r="B1580" i="16"/>
  <c r="B1579" i="16"/>
  <c r="B1578" i="16"/>
  <c r="B1577" i="16"/>
  <c r="B1576" i="16"/>
  <c r="B1575" i="16"/>
  <c r="B1574" i="16"/>
  <c r="B1573" i="16"/>
  <c r="B1572" i="16"/>
  <c r="B1571" i="16"/>
  <c r="B1570" i="16"/>
  <c r="B1569" i="16"/>
  <c r="B1568" i="16"/>
  <c r="B1567" i="16"/>
  <c r="B1566" i="16"/>
  <c r="B1565" i="16"/>
  <c r="B1564" i="16"/>
  <c r="B1563" i="16"/>
  <c r="B1562" i="16"/>
  <c r="B1561" i="16"/>
  <c r="B1560" i="16"/>
  <c r="B1559" i="16"/>
  <c r="B1558" i="16"/>
  <c r="B1557" i="16"/>
  <c r="B1556" i="16"/>
  <c r="B1555" i="16"/>
  <c r="B1554" i="16"/>
  <c r="B1553" i="16"/>
  <c r="B1552" i="16"/>
  <c r="B1551" i="16"/>
  <c r="B1550" i="16"/>
  <c r="B1549" i="16"/>
  <c r="B1548" i="16"/>
  <c r="B1547" i="16"/>
  <c r="B1546" i="16"/>
  <c r="B1545" i="16"/>
  <c r="B1544" i="16"/>
  <c r="B1543" i="16"/>
  <c r="B1542" i="16"/>
  <c r="B1541" i="16"/>
  <c r="B1540" i="16"/>
  <c r="B1539" i="16"/>
  <c r="B1538" i="16"/>
  <c r="B1537" i="16"/>
  <c r="B1536" i="16"/>
  <c r="B1535" i="16"/>
  <c r="B1534" i="16"/>
  <c r="B1533" i="16"/>
  <c r="B1532" i="16"/>
  <c r="B1531" i="16"/>
  <c r="B1530" i="16"/>
  <c r="B1529" i="16"/>
  <c r="B1528" i="16"/>
  <c r="B1527" i="16"/>
  <c r="B1526" i="16"/>
  <c r="B1525" i="16"/>
  <c r="B1524" i="16"/>
  <c r="B1523" i="16"/>
  <c r="B1522" i="16"/>
  <c r="B1521" i="16"/>
  <c r="B1520" i="16"/>
  <c r="B1519" i="16"/>
  <c r="B1518" i="16"/>
  <c r="B1517" i="16"/>
  <c r="B1516" i="16"/>
  <c r="B1515" i="16"/>
  <c r="B1514" i="16"/>
  <c r="B1513" i="16"/>
  <c r="B1512" i="16"/>
  <c r="B1511" i="16"/>
  <c r="B1510" i="16"/>
  <c r="B1509" i="16"/>
  <c r="B1508" i="16"/>
  <c r="B1507" i="16"/>
  <c r="B1506" i="16"/>
  <c r="B1505" i="16"/>
  <c r="B1504" i="16"/>
  <c r="B1503" i="16"/>
  <c r="B1502" i="16"/>
  <c r="B1501" i="16"/>
  <c r="B1500" i="16"/>
  <c r="B1499" i="16"/>
  <c r="B1498" i="16"/>
  <c r="B1497" i="16"/>
  <c r="B1496" i="16"/>
  <c r="B1495" i="16"/>
  <c r="B1494" i="16"/>
  <c r="B1493" i="16"/>
  <c r="B1492" i="16"/>
  <c r="B1491" i="16"/>
  <c r="B1490" i="16"/>
  <c r="B1489" i="16"/>
  <c r="B1488" i="16"/>
  <c r="B1487" i="16"/>
  <c r="B1486" i="16"/>
  <c r="B1485" i="16"/>
  <c r="B1484" i="16"/>
  <c r="B1483" i="16"/>
  <c r="B1482" i="16"/>
  <c r="B1481" i="16"/>
  <c r="B1480" i="16"/>
  <c r="B1479" i="16"/>
  <c r="B1478" i="16"/>
  <c r="B1477" i="16"/>
  <c r="B1476" i="16"/>
  <c r="B1475" i="16"/>
  <c r="B1474" i="16"/>
  <c r="B1473" i="16"/>
  <c r="B1472" i="16"/>
  <c r="B1471" i="16"/>
  <c r="B1470" i="16"/>
  <c r="B1469" i="16"/>
  <c r="B1468" i="16"/>
  <c r="B1467" i="16"/>
  <c r="B1466" i="16"/>
  <c r="B1465" i="16"/>
  <c r="B1464" i="16"/>
  <c r="B1463" i="16"/>
  <c r="B1462" i="16"/>
  <c r="B1461" i="16"/>
  <c r="B1460" i="16"/>
  <c r="B1459" i="16"/>
  <c r="B1458" i="16"/>
  <c r="B1457" i="16"/>
  <c r="B1456" i="16"/>
  <c r="B1455" i="16"/>
  <c r="B1454" i="16"/>
  <c r="B1453" i="16"/>
  <c r="B1452" i="16"/>
  <c r="B1451" i="16"/>
  <c r="B1450" i="16"/>
  <c r="B1449" i="16"/>
  <c r="B1448" i="16"/>
  <c r="B1447" i="16"/>
  <c r="B1446" i="16"/>
  <c r="B1445" i="16"/>
  <c r="B1444" i="16"/>
  <c r="B1443" i="16"/>
  <c r="B1442" i="16"/>
  <c r="B1441" i="16"/>
  <c r="B1440" i="16"/>
  <c r="B1439" i="16"/>
  <c r="B1438" i="16"/>
  <c r="B1437" i="16"/>
  <c r="B1436" i="16"/>
  <c r="B1435" i="16"/>
  <c r="B1434" i="16"/>
  <c r="B1433" i="16"/>
  <c r="B1432" i="16"/>
  <c r="B1431" i="16"/>
  <c r="B1430" i="16"/>
  <c r="B1429" i="16"/>
  <c r="B1428" i="16"/>
  <c r="B1427" i="16"/>
  <c r="B1426" i="16"/>
  <c r="B1425" i="16"/>
  <c r="B1424" i="16"/>
  <c r="B1423" i="16"/>
  <c r="B1422" i="16"/>
  <c r="B1421" i="16"/>
  <c r="B1420" i="16"/>
  <c r="B1419" i="16"/>
  <c r="B1418" i="16"/>
  <c r="B1417" i="16"/>
  <c r="B1416" i="16"/>
  <c r="B1415" i="16"/>
  <c r="B1414" i="16"/>
  <c r="B1413" i="16"/>
  <c r="B1412" i="16"/>
  <c r="B1411" i="16"/>
  <c r="B1410" i="16"/>
  <c r="B1409" i="16"/>
  <c r="B1408" i="16"/>
  <c r="B1407" i="16"/>
  <c r="B1406" i="16"/>
  <c r="B1405" i="16"/>
  <c r="B1404" i="16"/>
  <c r="B1403" i="16"/>
  <c r="B1402" i="16"/>
  <c r="B1401" i="16"/>
  <c r="B1400" i="16"/>
  <c r="B1399" i="16"/>
  <c r="B1398" i="16"/>
  <c r="B1397" i="16"/>
  <c r="B1396" i="16"/>
  <c r="B1395" i="16"/>
  <c r="B1394" i="16"/>
  <c r="B1393" i="16"/>
  <c r="B1392" i="16"/>
  <c r="B1391" i="16"/>
  <c r="B1390" i="16"/>
  <c r="B1389" i="16"/>
  <c r="B1388" i="16"/>
  <c r="B1387" i="16"/>
  <c r="B1386" i="16"/>
  <c r="B1385" i="16"/>
  <c r="B1384" i="16"/>
  <c r="B1383" i="16"/>
  <c r="B1382" i="16"/>
  <c r="B1381" i="16"/>
  <c r="B1380" i="16"/>
  <c r="B1379" i="16"/>
  <c r="B1378" i="16"/>
  <c r="B1377" i="16"/>
  <c r="B1376" i="16"/>
  <c r="B1375" i="16"/>
  <c r="B1374" i="16"/>
  <c r="B1373" i="16"/>
  <c r="B1372" i="16"/>
  <c r="B1371" i="16"/>
  <c r="B1370" i="16"/>
  <c r="B1369" i="16"/>
  <c r="B1368" i="16"/>
  <c r="B1367" i="16"/>
  <c r="B1366" i="16"/>
  <c r="B1365" i="16"/>
  <c r="B1364" i="16"/>
  <c r="B1363" i="16"/>
  <c r="B1362" i="16"/>
  <c r="B1361" i="16"/>
  <c r="B1360" i="16"/>
  <c r="B1359" i="16"/>
  <c r="B1358" i="16"/>
  <c r="B1357" i="16"/>
  <c r="B1356" i="16"/>
  <c r="B1355" i="16"/>
  <c r="B1354" i="16"/>
  <c r="B1353" i="16"/>
  <c r="B1352" i="16"/>
  <c r="B1351" i="16"/>
  <c r="B1350" i="16"/>
  <c r="B1349" i="16"/>
  <c r="B1348" i="16"/>
  <c r="B1347" i="16"/>
  <c r="B1346" i="16"/>
  <c r="B1345" i="16"/>
  <c r="B1344" i="16"/>
  <c r="B1343" i="16"/>
  <c r="B1342" i="16"/>
  <c r="B1341" i="16"/>
  <c r="B1340" i="16"/>
  <c r="B1339" i="16"/>
  <c r="B1338" i="16"/>
  <c r="B1337" i="16"/>
  <c r="B1336" i="16"/>
  <c r="B1335" i="16"/>
  <c r="B1334" i="16"/>
  <c r="B1333" i="16"/>
  <c r="B1332" i="16"/>
  <c r="B1331" i="16"/>
  <c r="B1330" i="16"/>
  <c r="B1329" i="16"/>
  <c r="B1328" i="16"/>
  <c r="B1327" i="16"/>
  <c r="B1326" i="16"/>
  <c r="B1325" i="16"/>
  <c r="B1324" i="16"/>
  <c r="B1323" i="16"/>
  <c r="B1322" i="16"/>
  <c r="B1321" i="16"/>
  <c r="B1320" i="16"/>
  <c r="B1319" i="16"/>
  <c r="B1318" i="16"/>
  <c r="B1317" i="16"/>
  <c r="B1316" i="16"/>
  <c r="B1315" i="16"/>
  <c r="B1314" i="16"/>
  <c r="B1313" i="16"/>
  <c r="B1312" i="16"/>
  <c r="B1311" i="16"/>
  <c r="B1310" i="16"/>
  <c r="B1309" i="16"/>
  <c r="B1308" i="16"/>
  <c r="B1307" i="16"/>
  <c r="B1306" i="16"/>
  <c r="B1305" i="16"/>
  <c r="B1304" i="16"/>
  <c r="B1303" i="16"/>
  <c r="B1302" i="16"/>
  <c r="B1301" i="16"/>
  <c r="B1300" i="16"/>
  <c r="B1299" i="16"/>
  <c r="B1298" i="16"/>
  <c r="B1297" i="16"/>
  <c r="B1296" i="16"/>
  <c r="B1295" i="16"/>
  <c r="B1294" i="16"/>
  <c r="B1293" i="16"/>
  <c r="B1292" i="16"/>
  <c r="B1291" i="16"/>
  <c r="B1290" i="16"/>
  <c r="B1289" i="16"/>
  <c r="B1288" i="16"/>
  <c r="B1287" i="16"/>
  <c r="B1286" i="16"/>
  <c r="B1285" i="16"/>
  <c r="B1284" i="16"/>
  <c r="B1283" i="16"/>
  <c r="B1282" i="16"/>
  <c r="B1281" i="16"/>
  <c r="B1280" i="16"/>
  <c r="B1279" i="16"/>
  <c r="B1278" i="16"/>
  <c r="B1277" i="16"/>
  <c r="B1276" i="16"/>
  <c r="B1275" i="16"/>
  <c r="B1274" i="16"/>
  <c r="B1273" i="16"/>
  <c r="B1272" i="16"/>
  <c r="B1271" i="16"/>
  <c r="B1270" i="16"/>
  <c r="B1269" i="16"/>
  <c r="B1268" i="16"/>
  <c r="B1267" i="16"/>
  <c r="B1266" i="16"/>
  <c r="B1265" i="16"/>
  <c r="B1264" i="16"/>
  <c r="B1263" i="16"/>
  <c r="B1262" i="16"/>
  <c r="B1261" i="16"/>
  <c r="B1260" i="16"/>
  <c r="B1259" i="16"/>
  <c r="B1258" i="16"/>
  <c r="B1257" i="16"/>
  <c r="B1256" i="16"/>
  <c r="B1255" i="16"/>
  <c r="B1254" i="16"/>
  <c r="B1253" i="16"/>
  <c r="B1252" i="16"/>
  <c r="B1251" i="16"/>
  <c r="B1250" i="16"/>
  <c r="B1249" i="16"/>
  <c r="B1248" i="16"/>
  <c r="B1247" i="16"/>
  <c r="B1246" i="16"/>
  <c r="B1245" i="16"/>
  <c r="B1244" i="16"/>
  <c r="B1243" i="16"/>
  <c r="B1242" i="16"/>
  <c r="B1241" i="16"/>
  <c r="B1240" i="16"/>
  <c r="B1239" i="16"/>
  <c r="B1238" i="16"/>
  <c r="B1237" i="16"/>
  <c r="B88" i="25" s="1"/>
  <c r="B1236" i="16"/>
  <c r="B82" i="25" s="1"/>
  <c r="B1235" i="16"/>
  <c r="B1234" i="16"/>
  <c r="B1233" i="16"/>
  <c r="B1232" i="16"/>
  <c r="B1231" i="16"/>
  <c r="B1230" i="16"/>
  <c r="B1229" i="16"/>
  <c r="B1228" i="16"/>
  <c r="B1227" i="16"/>
  <c r="B1226" i="16"/>
  <c r="B1225" i="16"/>
  <c r="B1224" i="16"/>
  <c r="B1223" i="16"/>
  <c r="B1222" i="16"/>
  <c r="B1221" i="16"/>
  <c r="B1220" i="16"/>
  <c r="B1219" i="16"/>
  <c r="B1218" i="16"/>
  <c r="B1217" i="16"/>
  <c r="B1216" i="16"/>
  <c r="B1215" i="16"/>
  <c r="B1214" i="16"/>
  <c r="B1213" i="16"/>
  <c r="B1212" i="16"/>
  <c r="B1211" i="16"/>
  <c r="B1210" i="16"/>
  <c r="B1209" i="16"/>
  <c r="B1208" i="16"/>
  <c r="B1207" i="16"/>
  <c r="B1206" i="16"/>
  <c r="B1205" i="16"/>
  <c r="B1204" i="16"/>
  <c r="B1203" i="16"/>
  <c r="B1202" i="16"/>
  <c r="B1201" i="16"/>
  <c r="B1200" i="16"/>
  <c r="B1199" i="16"/>
  <c r="B1198" i="16"/>
  <c r="B1197" i="16"/>
  <c r="B1196" i="16"/>
  <c r="B1195" i="16"/>
  <c r="B1194" i="16"/>
  <c r="B1193" i="16"/>
  <c r="B1192" i="16"/>
  <c r="B1191" i="16"/>
  <c r="B1190" i="16"/>
  <c r="B1189" i="16"/>
  <c r="B1188" i="16"/>
  <c r="B1187" i="16"/>
  <c r="B1186" i="16"/>
  <c r="B1185" i="16"/>
  <c r="B1184" i="16"/>
  <c r="B1183" i="16"/>
  <c r="B1182" i="16"/>
  <c r="B1181" i="16"/>
  <c r="B1180" i="16"/>
  <c r="B1179" i="16"/>
  <c r="B1178" i="16"/>
  <c r="B1177" i="16"/>
  <c r="B1176" i="16"/>
  <c r="B1175" i="16"/>
  <c r="B1174" i="16"/>
  <c r="B1173" i="16"/>
  <c r="B1172" i="16"/>
  <c r="B1171" i="16"/>
  <c r="B1170" i="16"/>
  <c r="B1169" i="16"/>
  <c r="B1168" i="16"/>
  <c r="B1167" i="16"/>
  <c r="B1166" i="16"/>
  <c r="B1165" i="16"/>
  <c r="B1164" i="16"/>
  <c r="B1163" i="16"/>
  <c r="B1162" i="16"/>
  <c r="B1161" i="16"/>
  <c r="B1160" i="16"/>
  <c r="B1159" i="16"/>
  <c r="B1158" i="16"/>
  <c r="B1157" i="16"/>
  <c r="B1156" i="16"/>
  <c r="B1155" i="16"/>
  <c r="B1154" i="16"/>
  <c r="B1153" i="16"/>
  <c r="B1152" i="16"/>
  <c r="B1151" i="16"/>
  <c r="B1150" i="16"/>
  <c r="B1149" i="16"/>
  <c r="B1148" i="16"/>
  <c r="B1147" i="16"/>
  <c r="B1146" i="16"/>
  <c r="B1145" i="16"/>
  <c r="B1144" i="16"/>
  <c r="B1143" i="16"/>
  <c r="B1142" i="16"/>
  <c r="B1141" i="16"/>
  <c r="B1140" i="16"/>
  <c r="B1139" i="16"/>
  <c r="B1138" i="16"/>
  <c r="B1137" i="16"/>
  <c r="B1136" i="16"/>
  <c r="B1135" i="16"/>
  <c r="B1134" i="16"/>
  <c r="B1133" i="16"/>
  <c r="B1132" i="16"/>
  <c r="B1131" i="16"/>
  <c r="B1130" i="16"/>
  <c r="B1129" i="16"/>
  <c r="B1128" i="16"/>
  <c r="B1127" i="16"/>
  <c r="B1126" i="16"/>
  <c r="B1125" i="16"/>
  <c r="B1124" i="16"/>
  <c r="B1123" i="16"/>
  <c r="B1122" i="16"/>
  <c r="B1121" i="16"/>
  <c r="B1120" i="16"/>
  <c r="B1119" i="16"/>
  <c r="B1118" i="16"/>
  <c r="B1117" i="16"/>
  <c r="B1116" i="16"/>
  <c r="B1115" i="16"/>
  <c r="B1114" i="16"/>
  <c r="B1113" i="16"/>
  <c r="B1112" i="16"/>
  <c r="B1111" i="16"/>
  <c r="B1110" i="16"/>
  <c r="B1109" i="16"/>
  <c r="B1108" i="16"/>
  <c r="B1107" i="16"/>
  <c r="B1106" i="16"/>
  <c r="B1105" i="16"/>
  <c r="B1104" i="16"/>
  <c r="B1103" i="16"/>
  <c r="B1102" i="16"/>
  <c r="B1101" i="16"/>
  <c r="B1100" i="16"/>
  <c r="B1099" i="16"/>
  <c r="B1098" i="16"/>
  <c r="B1097" i="16"/>
  <c r="B1096" i="16"/>
  <c r="B1095" i="16"/>
  <c r="B1094" i="16"/>
  <c r="B1093" i="16"/>
  <c r="B1092" i="16"/>
  <c r="B1091" i="16"/>
  <c r="B1090" i="16"/>
  <c r="B1089" i="16"/>
  <c r="B1088" i="16"/>
  <c r="B1087" i="16"/>
  <c r="B1086" i="16"/>
  <c r="B1085" i="16"/>
  <c r="B1084" i="16"/>
  <c r="B1083" i="16"/>
  <c r="B1082" i="16"/>
  <c r="B1081" i="16"/>
  <c r="B1080" i="16"/>
  <c r="B1079" i="16"/>
  <c r="B1078" i="16"/>
  <c r="B1077" i="16"/>
  <c r="B1076" i="16"/>
  <c r="B1075" i="16"/>
  <c r="B1074" i="16"/>
  <c r="B1073" i="16"/>
  <c r="B1072" i="16"/>
  <c r="B1071" i="16"/>
  <c r="B1070" i="16"/>
  <c r="B1069" i="16"/>
  <c r="B1068" i="16"/>
  <c r="B1067" i="16"/>
  <c r="B1066" i="16"/>
  <c r="B1065" i="16"/>
  <c r="B1064" i="16"/>
  <c r="B1063" i="16"/>
  <c r="B1062" i="16"/>
  <c r="B1061" i="16"/>
  <c r="B1060" i="16"/>
  <c r="B1059" i="16"/>
  <c r="B1058" i="16"/>
  <c r="B1057" i="16"/>
  <c r="B1056" i="16"/>
  <c r="B1055" i="16"/>
  <c r="B1054" i="16"/>
  <c r="B1053" i="16"/>
  <c r="B1052" i="16"/>
  <c r="B1051" i="16"/>
  <c r="B1050" i="16"/>
  <c r="B1049" i="16"/>
  <c r="B1048" i="16"/>
  <c r="B1047" i="16"/>
  <c r="B1046" i="16"/>
  <c r="B1045" i="16"/>
  <c r="B1044" i="16"/>
  <c r="B1043" i="16"/>
  <c r="B1042" i="16"/>
  <c r="B1041" i="16"/>
  <c r="B1040" i="16"/>
  <c r="B1039" i="16"/>
  <c r="B1038" i="16"/>
  <c r="B1037" i="16"/>
  <c r="B1036" i="16"/>
  <c r="B1035" i="16"/>
  <c r="B1034" i="16"/>
  <c r="B1033" i="16"/>
  <c r="B1032" i="16"/>
  <c r="B1031" i="16"/>
  <c r="B1030" i="16"/>
  <c r="B1029" i="16"/>
  <c r="B1028" i="16"/>
  <c r="B1027" i="16"/>
  <c r="B1026" i="16"/>
  <c r="B1025" i="16"/>
  <c r="B1024" i="16"/>
  <c r="B1023" i="16"/>
  <c r="B1022" i="16"/>
  <c r="B1021" i="16"/>
  <c r="B1020" i="16"/>
  <c r="B1019" i="16"/>
  <c r="B1018" i="16"/>
  <c r="B1017" i="16"/>
  <c r="B1016" i="16"/>
  <c r="B1015" i="16"/>
  <c r="B1014" i="16"/>
  <c r="B1013" i="16"/>
  <c r="B1012" i="16"/>
  <c r="B1011" i="16"/>
  <c r="B1010" i="16"/>
  <c r="B1009" i="16"/>
  <c r="B1008" i="16"/>
  <c r="B1007" i="16"/>
  <c r="B1006" i="16"/>
  <c r="B1005" i="16"/>
  <c r="B1004" i="16"/>
  <c r="B1003" i="16"/>
  <c r="B1002" i="16"/>
  <c r="B1001" i="16"/>
  <c r="B1000" i="16"/>
  <c r="B999" i="16"/>
  <c r="B998" i="16"/>
  <c r="B997" i="16"/>
  <c r="B996" i="16"/>
  <c r="B995" i="16"/>
  <c r="B994" i="16"/>
  <c r="B993" i="16"/>
  <c r="B992" i="16"/>
  <c r="B991" i="16"/>
  <c r="B990" i="16"/>
  <c r="B989" i="16"/>
  <c r="B988" i="16"/>
  <c r="B987" i="16"/>
  <c r="B986" i="16"/>
  <c r="B985" i="16"/>
  <c r="B984" i="16"/>
  <c r="B983" i="16"/>
  <c r="B982" i="16"/>
  <c r="B981" i="16"/>
  <c r="B980" i="16"/>
  <c r="B979" i="16"/>
  <c r="B978" i="16"/>
  <c r="B977" i="16"/>
  <c r="B976" i="16"/>
  <c r="B975" i="16"/>
  <c r="B974" i="16"/>
  <c r="B973" i="16"/>
  <c r="B972" i="16"/>
  <c r="B971" i="16"/>
  <c r="B970" i="16"/>
  <c r="B969" i="16"/>
  <c r="B968" i="16"/>
  <c r="B967" i="16"/>
  <c r="B966" i="16"/>
  <c r="B965" i="16"/>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B924" i="16"/>
  <c r="B923" i="16"/>
  <c r="B922" i="16"/>
  <c r="B921" i="16"/>
  <c r="B920" i="16"/>
  <c r="B919" i="16"/>
  <c r="B918" i="16"/>
  <c r="B917" i="16"/>
  <c r="B916" i="16"/>
  <c r="B915" i="16"/>
  <c r="B914" i="16"/>
  <c r="B913" i="16"/>
  <c r="B912" i="16"/>
  <c r="B911" i="16"/>
  <c r="B19" i="25" s="1"/>
  <c r="B910" i="16"/>
  <c r="B909" i="16"/>
  <c r="B15" i="25" s="1"/>
  <c r="B908" i="16"/>
  <c r="B907" i="16"/>
  <c r="B906" i="16"/>
  <c r="B905" i="16"/>
  <c r="B904" i="16"/>
  <c r="B903" i="16"/>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B877" i="16"/>
  <c r="B876" i="16"/>
  <c r="B875" i="16"/>
  <c r="B874" i="16"/>
  <c r="B873" i="16"/>
  <c r="B872" i="16"/>
  <c r="B871" i="16"/>
  <c r="B870" i="16"/>
  <c r="B869" i="16"/>
  <c r="B868" i="16"/>
  <c r="B867" i="16"/>
  <c r="B866" i="16"/>
  <c r="B865" i="16"/>
  <c r="B864" i="16"/>
  <c r="B863" i="16"/>
  <c r="B862" i="16"/>
  <c r="B861" i="16"/>
  <c r="B860" i="16"/>
  <c r="B859" i="16"/>
  <c r="B858" i="16"/>
  <c r="B857" i="16"/>
  <c r="B856" i="16"/>
  <c r="B855" i="16"/>
  <c r="B854" i="16"/>
  <c r="B853" i="16"/>
  <c r="B852" i="16"/>
  <c r="B851" i="16"/>
  <c r="B850" i="16"/>
  <c r="B849" i="16"/>
  <c r="B848" i="16"/>
  <c r="B847" i="16"/>
  <c r="B846" i="16"/>
  <c r="B845" i="16"/>
  <c r="B844" i="16"/>
  <c r="B843" i="16"/>
  <c r="B842" i="16"/>
  <c r="B841" i="16"/>
  <c r="B840" i="16"/>
  <c r="B839" i="16"/>
  <c r="B838" i="16"/>
  <c r="B837" i="16"/>
  <c r="B836" i="16"/>
  <c r="B835" i="16"/>
  <c r="B834" i="16"/>
  <c r="B833" i="16"/>
  <c r="B832" i="16"/>
  <c r="B831" i="16"/>
  <c r="B830" i="16"/>
  <c r="B829" i="16"/>
  <c r="B828" i="16"/>
  <c r="B827" i="16"/>
  <c r="B826" i="16"/>
  <c r="B825" i="16"/>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B799" i="16"/>
  <c r="B798" i="16"/>
  <c r="B797" i="16"/>
  <c r="B796" i="16"/>
  <c r="B795" i="16"/>
  <c r="B794" i="16"/>
  <c r="B793" i="16"/>
  <c r="B792" i="16"/>
  <c r="B791" i="16"/>
  <c r="B790" i="16"/>
  <c r="B789" i="16"/>
  <c r="B788" i="16"/>
  <c r="B787" i="16"/>
  <c r="B786" i="16"/>
  <c r="B785" i="16"/>
  <c r="B784" i="16"/>
  <c r="B783" i="16"/>
  <c r="B782" i="16"/>
  <c r="B781" i="16"/>
  <c r="B780" i="16"/>
  <c r="B779" i="16"/>
  <c r="B778" i="16"/>
  <c r="B777" i="16"/>
  <c r="B776" i="16"/>
  <c r="B775" i="16"/>
  <c r="B774" i="16"/>
  <c r="B773" i="16"/>
  <c r="B772" i="16"/>
  <c r="B771" i="16"/>
  <c r="B770" i="16"/>
  <c r="B80" i="25" s="1"/>
  <c r="B769" i="16"/>
  <c r="B47" i="25" s="1"/>
  <c r="B768" i="16"/>
  <c r="B767" i="16"/>
  <c r="B766" i="16"/>
  <c r="B765" i="16"/>
  <c r="B764" i="16"/>
  <c r="B763" i="16"/>
  <c r="B762" i="16"/>
  <c r="B761" i="16"/>
  <c r="B760" i="16"/>
  <c r="B759" i="16"/>
  <c r="B758" i="16"/>
  <c r="B757" i="16"/>
  <c r="B756" i="16"/>
  <c r="B755" i="16"/>
  <c r="B754" i="16"/>
  <c r="B753" i="16"/>
  <c r="B752" i="16"/>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B712" i="16"/>
  <c r="B711" i="16"/>
  <c r="B710" i="16"/>
  <c r="B709" i="16"/>
  <c r="B708" i="16"/>
  <c r="B707" i="16"/>
  <c r="B706" i="16"/>
  <c r="B705" i="16"/>
  <c r="B704" i="16"/>
  <c r="B703" i="16"/>
  <c r="B702" i="16"/>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B677" i="16"/>
  <c r="B676" i="16"/>
  <c r="B675" i="16"/>
  <c r="B674" i="16"/>
  <c r="B673" i="16"/>
  <c r="B672" i="16"/>
  <c r="B671" i="16"/>
  <c r="B670" i="16"/>
  <c r="B669" i="16"/>
  <c r="B668" i="16"/>
  <c r="B667" i="16"/>
  <c r="B666" i="16"/>
  <c r="B665" i="16"/>
  <c r="B664" i="16"/>
  <c r="B663" i="16"/>
  <c r="B662" i="16"/>
  <c r="B661" i="16"/>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B636" i="16"/>
  <c r="B635" i="16"/>
  <c r="B634" i="16"/>
  <c r="B633" i="16"/>
  <c r="B632" i="16"/>
  <c r="B631" i="16"/>
  <c r="B630" i="16"/>
  <c r="B629" i="16"/>
  <c r="B628" i="16"/>
  <c r="B627" i="16"/>
  <c r="B626" i="16"/>
  <c r="B625" i="16"/>
  <c r="B624" i="16"/>
  <c r="B623" i="16"/>
  <c r="B622" i="16"/>
  <c r="B621" i="16"/>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B596" i="16"/>
  <c r="B595" i="16"/>
  <c r="B594" i="16"/>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B567" i="16"/>
  <c r="B566" i="16"/>
  <c r="B84" i="25" s="1"/>
  <c r="B565" i="16"/>
  <c r="B564" i="16"/>
  <c r="B563" i="16"/>
  <c r="B562" i="16"/>
  <c r="B561" i="16"/>
  <c r="B560" i="16"/>
  <c r="B559" i="16"/>
  <c r="B558" i="16"/>
  <c r="B557" i="16"/>
  <c r="B556" i="16"/>
  <c r="B555" i="16"/>
  <c r="B554" i="16"/>
  <c r="B553" i="16"/>
  <c r="B552" i="16"/>
  <c r="B551" i="16"/>
  <c r="B550" i="16"/>
  <c r="B549" i="16"/>
  <c r="B548" i="16"/>
  <c r="B547" i="16"/>
  <c r="B546" i="16"/>
  <c r="B545" i="16"/>
  <c r="B544" i="16"/>
  <c r="B543" i="16"/>
  <c r="B542" i="16"/>
  <c r="B541" i="16"/>
  <c r="B540" i="16"/>
  <c r="B539" i="16"/>
  <c r="B538" i="16"/>
  <c r="B537" i="16"/>
  <c r="B536" i="16"/>
  <c r="B535" i="16"/>
  <c r="B534" i="16"/>
  <c r="B533" i="16"/>
  <c r="B532" i="16"/>
  <c r="B531" i="16"/>
  <c r="B530" i="16"/>
  <c r="B529" i="16"/>
  <c r="B528" i="16"/>
  <c r="B527" i="16"/>
  <c r="B526" i="16"/>
  <c r="B525" i="16"/>
  <c r="B524" i="16"/>
  <c r="B523" i="16"/>
  <c r="B522" i="16"/>
  <c r="B521" i="16"/>
  <c r="B520" i="16"/>
  <c r="B519" i="16"/>
  <c r="B518" i="16"/>
  <c r="B517" i="16"/>
  <c r="B516" i="16"/>
  <c r="B515" i="16"/>
  <c r="B514" i="16"/>
  <c r="B513" i="16"/>
  <c r="B512" i="16"/>
  <c r="B511" i="16"/>
  <c r="B510" i="16"/>
  <c r="B509" i="16"/>
  <c r="B508" i="16"/>
  <c r="B507" i="16"/>
  <c r="B506" i="16"/>
  <c r="B505" i="16"/>
  <c r="B504" i="16"/>
  <c r="B503" i="16"/>
  <c r="B502" i="16"/>
  <c r="B501" i="16"/>
  <c r="B500" i="16"/>
  <c r="B499" i="16"/>
  <c r="B498" i="16"/>
  <c r="B497" i="16"/>
  <c r="B496" i="16"/>
  <c r="B495" i="16"/>
  <c r="B494" i="16"/>
  <c r="B493" i="16"/>
  <c r="B492" i="16"/>
  <c r="B86" i="25" s="1"/>
  <c r="B491" i="16"/>
  <c r="B490" i="16"/>
  <c r="B489" i="16"/>
  <c r="B488" i="16"/>
  <c r="B487" i="16"/>
  <c r="B486" i="16"/>
  <c r="B485" i="16"/>
  <c r="B484" i="16"/>
  <c r="B483" i="16"/>
  <c r="B482" i="16"/>
  <c r="B481" i="16"/>
  <c r="B480" i="16"/>
  <c r="B479" i="16"/>
  <c r="B478" i="16"/>
  <c r="B477" i="16"/>
  <c r="B476" i="16"/>
  <c r="B475" i="16"/>
  <c r="B474" i="16"/>
  <c r="B473" i="16"/>
  <c r="B472" i="16"/>
  <c r="B471" i="16"/>
  <c r="B470" i="16"/>
  <c r="B469" i="16"/>
  <c r="B468" i="16"/>
  <c r="B467" i="16"/>
  <c r="B466" i="16"/>
  <c r="B465" i="16"/>
  <c r="B464" i="16"/>
  <c r="B463" i="16"/>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B435" i="16"/>
  <c r="B434" i="16"/>
  <c r="B433" i="16"/>
  <c r="B432" i="16"/>
  <c r="B431" i="16"/>
  <c r="B430" i="16"/>
  <c r="B429" i="16"/>
  <c r="B428" i="16"/>
  <c r="B427" i="16"/>
  <c r="B426" i="16"/>
  <c r="B425" i="16"/>
  <c r="B424" i="16"/>
  <c r="B423" i="16"/>
  <c r="B422" i="16"/>
  <c r="B421" i="16"/>
  <c r="B420" i="16"/>
  <c r="B419" i="16"/>
  <c r="B418" i="16"/>
  <c r="B417" i="16"/>
  <c r="B416" i="16"/>
  <c r="B415" i="16"/>
  <c r="B414" i="16"/>
  <c r="B413" i="16"/>
  <c r="B412" i="16"/>
  <c r="B411" i="16"/>
  <c r="B410" i="16"/>
  <c r="B409" i="16"/>
  <c r="B408" i="16"/>
  <c r="B407" i="16"/>
  <c r="B406" i="16"/>
  <c r="B405" i="16"/>
  <c r="B404" i="16"/>
  <c r="B403" i="16"/>
  <c r="B402" i="16"/>
  <c r="B401" i="16"/>
  <c r="B400" i="16"/>
  <c r="B399" i="16"/>
  <c r="B398" i="16"/>
  <c r="B397" i="16"/>
  <c r="B396" i="16"/>
  <c r="B395" i="16"/>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4"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81" i="25" s="1"/>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83" i="25" s="1"/>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Q13" i="23"/>
  <c r="P13" i="23"/>
  <c r="O13" i="23"/>
  <c r="N13" i="23"/>
  <c r="Q12" i="23"/>
  <c r="P12" i="23"/>
  <c r="O12" i="23"/>
  <c r="N12" i="23"/>
  <c r="Q11" i="23"/>
  <c r="P11" i="23"/>
  <c r="O11" i="23"/>
  <c r="N11" i="23"/>
  <c r="G10" i="23"/>
  <c r="Q10" i="23" s="1"/>
  <c r="F10" i="23"/>
  <c r="P10" i="23" s="1"/>
  <c r="E10" i="23"/>
  <c r="D10" i="23"/>
  <c r="I10" i="23" s="1"/>
  <c r="C10" i="23"/>
  <c r="B10" i="23"/>
  <c r="G12" i="22"/>
  <c r="Q12" i="22" s="1"/>
  <c r="F12" i="22"/>
  <c r="P12" i="22" s="1"/>
  <c r="E12" i="22"/>
  <c r="D12" i="22"/>
  <c r="C12" i="22"/>
  <c r="B12" i="22"/>
  <c r="Q11" i="22"/>
  <c r="P11" i="22"/>
  <c r="O11" i="22"/>
  <c r="N11" i="22"/>
  <c r="Q10" i="22"/>
  <c r="P10" i="22"/>
  <c r="O10" i="22"/>
  <c r="N10" i="22"/>
  <c r="R87" i="26"/>
  <c r="Q87" i="26"/>
  <c r="P87" i="26"/>
  <c r="O87" i="26"/>
  <c r="N87" i="26"/>
  <c r="M87" i="26"/>
  <c r="L87" i="26"/>
  <c r="K87" i="26"/>
  <c r="J87" i="26"/>
  <c r="I87" i="26"/>
  <c r="H87" i="26"/>
  <c r="G87" i="26"/>
  <c r="F87" i="26"/>
  <c r="E87" i="26"/>
  <c r="D87" i="26"/>
  <c r="C87" i="26"/>
  <c r="R86" i="26"/>
  <c r="Q86" i="26"/>
  <c r="P86" i="26"/>
  <c r="O86" i="26"/>
  <c r="N86" i="26"/>
  <c r="M86" i="26"/>
  <c r="L86" i="26"/>
  <c r="K86" i="26"/>
  <c r="J86" i="26"/>
  <c r="I86" i="26"/>
  <c r="H86" i="26"/>
  <c r="G86" i="26"/>
  <c r="F86" i="26"/>
  <c r="E86" i="26"/>
  <c r="D86" i="26"/>
  <c r="C86" i="26"/>
  <c r="R85" i="26"/>
  <c r="Q85" i="26"/>
  <c r="P85" i="26"/>
  <c r="O85" i="26"/>
  <c r="N85" i="26"/>
  <c r="M85" i="26"/>
  <c r="L85" i="26"/>
  <c r="K85" i="26"/>
  <c r="J85" i="26"/>
  <c r="I85" i="26"/>
  <c r="H85" i="26"/>
  <c r="G85" i="26"/>
  <c r="F85" i="26"/>
  <c r="E85" i="26"/>
  <c r="D85" i="26"/>
  <c r="C85" i="26"/>
  <c r="R84" i="26"/>
  <c r="Q84" i="26"/>
  <c r="P84" i="26"/>
  <c r="O84" i="26"/>
  <c r="N84" i="26"/>
  <c r="M84" i="26"/>
  <c r="L84" i="26"/>
  <c r="K84" i="26"/>
  <c r="J84" i="26"/>
  <c r="I84" i="26"/>
  <c r="H84" i="26"/>
  <c r="G84" i="26"/>
  <c r="F84" i="26"/>
  <c r="E84" i="26"/>
  <c r="D84" i="26"/>
  <c r="C84" i="26"/>
  <c r="R83" i="26"/>
  <c r="Q83" i="26"/>
  <c r="P83" i="26"/>
  <c r="O83" i="26"/>
  <c r="N83" i="26"/>
  <c r="M83" i="26"/>
  <c r="L83" i="26"/>
  <c r="K83" i="26"/>
  <c r="J83" i="26"/>
  <c r="I83" i="26"/>
  <c r="H83" i="26"/>
  <c r="G83" i="26"/>
  <c r="F83" i="26"/>
  <c r="E83" i="26"/>
  <c r="D83" i="26"/>
  <c r="C83" i="26"/>
  <c r="R82" i="26"/>
  <c r="Q82" i="26"/>
  <c r="P82" i="26"/>
  <c r="O82" i="26"/>
  <c r="N82" i="26"/>
  <c r="M82" i="26"/>
  <c r="L82" i="26"/>
  <c r="K82" i="26"/>
  <c r="J82" i="26"/>
  <c r="I82" i="26"/>
  <c r="H82" i="26"/>
  <c r="G82" i="26"/>
  <c r="F82" i="26"/>
  <c r="E82" i="26"/>
  <c r="D82" i="26"/>
  <c r="C82" i="26"/>
  <c r="R81" i="26"/>
  <c r="Q81" i="26"/>
  <c r="P81" i="26"/>
  <c r="O81" i="26"/>
  <c r="N81" i="26"/>
  <c r="M81" i="26"/>
  <c r="L81" i="26"/>
  <c r="K81" i="26"/>
  <c r="J81" i="26"/>
  <c r="I81" i="26"/>
  <c r="H81" i="26"/>
  <c r="G81" i="26"/>
  <c r="F81" i="26"/>
  <c r="E81" i="26"/>
  <c r="D81" i="26"/>
  <c r="C81" i="26"/>
  <c r="R80" i="26"/>
  <c r="Q80" i="26"/>
  <c r="P80" i="26"/>
  <c r="O80" i="26"/>
  <c r="N80" i="26"/>
  <c r="M80" i="26"/>
  <c r="L80" i="26"/>
  <c r="K80" i="26"/>
  <c r="J80" i="26"/>
  <c r="I80" i="26"/>
  <c r="H80" i="26"/>
  <c r="G80" i="26"/>
  <c r="F80" i="26"/>
  <c r="E80" i="26"/>
  <c r="D80" i="26"/>
  <c r="C80" i="26"/>
  <c r="R79" i="26"/>
  <c r="Q79" i="26"/>
  <c r="P79" i="26"/>
  <c r="O79" i="26"/>
  <c r="N79" i="26"/>
  <c r="M79" i="26"/>
  <c r="L79" i="26"/>
  <c r="K79" i="26"/>
  <c r="J79" i="26"/>
  <c r="I79" i="26"/>
  <c r="H79" i="26"/>
  <c r="G79" i="26"/>
  <c r="F79" i="26"/>
  <c r="E79" i="26"/>
  <c r="D79" i="26"/>
  <c r="C79" i="26"/>
  <c r="R78" i="26"/>
  <c r="Q78" i="26"/>
  <c r="P78" i="26"/>
  <c r="O78" i="26"/>
  <c r="N78" i="26"/>
  <c r="M78" i="26"/>
  <c r="L78" i="26"/>
  <c r="K78" i="26"/>
  <c r="J78" i="26"/>
  <c r="I78" i="26"/>
  <c r="H78" i="26"/>
  <c r="G78" i="26"/>
  <c r="F78" i="26"/>
  <c r="E78" i="26"/>
  <c r="D78" i="26"/>
  <c r="C78" i="26"/>
  <c r="R53" i="26"/>
  <c r="Q53" i="26"/>
  <c r="P53" i="26"/>
  <c r="O53" i="26"/>
  <c r="N53" i="26"/>
  <c r="M53" i="26"/>
  <c r="L53" i="26"/>
  <c r="K53" i="26"/>
  <c r="J53" i="26"/>
  <c r="I53" i="26"/>
  <c r="H53" i="26"/>
  <c r="G53" i="26"/>
  <c r="F53" i="26"/>
  <c r="E53" i="26"/>
  <c r="D53" i="26"/>
  <c r="C53" i="26"/>
  <c r="R52" i="26"/>
  <c r="Q52" i="26"/>
  <c r="P52" i="26"/>
  <c r="O52" i="26"/>
  <c r="N52" i="26"/>
  <c r="M52" i="26"/>
  <c r="L52" i="26"/>
  <c r="K52" i="26"/>
  <c r="J52" i="26"/>
  <c r="I52" i="26"/>
  <c r="H52" i="26"/>
  <c r="G52" i="26"/>
  <c r="F52" i="26"/>
  <c r="E52" i="26"/>
  <c r="D52" i="26"/>
  <c r="C52" i="26"/>
  <c r="R51" i="26"/>
  <c r="Q51" i="26"/>
  <c r="P51" i="26"/>
  <c r="O51" i="26"/>
  <c r="N51" i="26"/>
  <c r="M51" i="26"/>
  <c r="L51" i="26"/>
  <c r="K51" i="26"/>
  <c r="J51" i="26"/>
  <c r="I51" i="26"/>
  <c r="H51" i="26"/>
  <c r="G51" i="26"/>
  <c r="F51" i="26"/>
  <c r="E51" i="26"/>
  <c r="D51" i="26"/>
  <c r="C51" i="26"/>
  <c r="R50" i="26"/>
  <c r="Q50" i="26"/>
  <c r="P50" i="26"/>
  <c r="O50" i="26"/>
  <c r="N50" i="26"/>
  <c r="M50" i="26"/>
  <c r="L50" i="26"/>
  <c r="K50" i="26"/>
  <c r="J50" i="26"/>
  <c r="I50" i="26"/>
  <c r="H50" i="26"/>
  <c r="G50" i="26"/>
  <c r="F50" i="26"/>
  <c r="E50" i="26"/>
  <c r="D50" i="26"/>
  <c r="C50" i="26"/>
  <c r="R49" i="26"/>
  <c r="Q49" i="26"/>
  <c r="P49" i="26"/>
  <c r="O49" i="26"/>
  <c r="N49" i="26"/>
  <c r="M49" i="26"/>
  <c r="L49" i="26"/>
  <c r="K49" i="26"/>
  <c r="J49" i="26"/>
  <c r="I49" i="26"/>
  <c r="H49" i="26"/>
  <c r="G49" i="26"/>
  <c r="F49" i="26"/>
  <c r="E49" i="26"/>
  <c r="D49" i="26"/>
  <c r="C49" i="26"/>
  <c r="R48" i="26"/>
  <c r="Q48" i="26"/>
  <c r="P48" i="26"/>
  <c r="O48" i="26"/>
  <c r="N48" i="26"/>
  <c r="M48" i="26"/>
  <c r="L48" i="26"/>
  <c r="K48" i="26"/>
  <c r="J48" i="26"/>
  <c r="I48" i="26"/>
  <c r="H48" i="26"/>
  <c r="G48" i="26"/>
  <c r="F48" i="26"/>
  <c r="E48" i="26"/>
  <c r="D48" i="26"/>
  <c r="C48" i="26"/>
  <c r="R47" i="26"/>
  <c r="Q47" i="26"/>
  <c r="P47" i="26"/>
  <c r="O47" i="26"/>
  <c r="N47" i="26"/>
  <c r="M47" i="26"/>
  <c r="L47" i="26"/>
  <c r="K47" i="26"/>
  <c r="J47" i="26"/>
  <c r="I47" i="26"/>
  <c r="H47" i="26"/>
  <c r="G47" i="26"/>
  <c r="F47" i="26"/>
  <c r="E47" i="26"/>
  <c r="D47" i="26"/>
  <c r="C47" i="26"/>
  <c r="R46" i="26"/>
  <c r="Q46" i="26"/>
  <c r="P46" i="26"/>
  <c r="O46" i="26"/>
  <c r="N46" i="26"/>
  <c r="M46" i="26"/>
  <c r="L46" i="26"/>
  <c r="K46" i="26"/>
  <c r="J46" i="26"/>
  <c r="I46" i="26"/>
  <c r="H46" i="26"/>
  <c r="G46" i="26"/>
  <c r="F46" i="26"/>
  <c r="E46" i="26"/>
  <c r="D46" i="26"/>
  <c r="C46" i="26"/>
  <c r="R45" i="26"/>
  <c r="Q45" i="26"/>
  <c r="P45" i="26"/>
  <c r="O45" i="26"/>
  <c r="N45" i="26"/>
  <c r="M45" i="26"/>
  <c r="L45" i="26"/>
  <c r="K45" i="26"/>
  <c r="J45" i="26"/>
  <c r="I45" i="26"/>
  <c r="H45" i="26"/>
  <c r="G45" i="26"/>
  <c r="F45" i="26"/>
  <c r="E45" i="26"/>
  <c r="D45" i="26"/>
  <c r="C45" i="26"/>
  <c r="R44" i="26"/>
  <c r="Q44" i="26"/>
  <c r="P44" i="26"/>
  <c r="O44" i="26"/>
  <c r="N44" i="26"/>
  <c r="M44" i="26"/>
  <c r="L44" i="26"/>
  <c r="K44" i="26"/>
  <c r="J44" i="26"/>
  <c r="I44" i="26"/>
  <c r="H44" i="26"/>
  <c r="G44" i="26"/>
  <c r="F44" i="26"/>
  <c r="E44" i="26"/>
  <c r="D44" i="26"/>
  <c r="C44" i="26"/>
  <c r="R20" i="26"/>
  <c r="Q20" i="26"/>
  <c r="P20" i="26"/>
  <c r="O20" i="26"/>
  <c r="N20" i="26"/>
  <c r="M20" i="26"/>
  <c r="L20" i="26"/>
  <c r="K20" i="26"/>
  <c r="J20" i="26"/>
  <c r="I20" i="26"/>
  <c r="H20" i="26"/>
  <c r="G20" i="26"/>
  <c r="F20" i="26"/>
  <c r="E20" i="26"/>
  <c r="D20" i="26"/>
  <c r="C20" i="26"/>
  <c r="R19" i="26"/>
  <c r="Q19" i="26"/>
  <c r="P19" i="26"/>
  <c r="O19" i="26"/>
  <c r="N19" i="26"/>
  <c r="M19" i="26"/>
  <c r="L19" i="26"/>
  <c r="K19" i="26"/>
  <c r="J19" i="26"/>
  <c r="I19" i="26"/>
  <c r="H19" i="26"/>
  <c r="G19" i="26"/>
  <c r="F19" i="26"/>
  <c r="E19" i="26"/>
  <c r="D19" i="26"/>
  <c r="C19" i="26"/>
  <c r="R18" i="26"/>
  <c r="Q18" i="26"/>
  <c r="P18" i="26"/>
  <c r="O18" i="26"/>
  <c r="N18" i="26"/>
  <c r="M18" i="26"/>
  <c r="L18" i="26"/>
  <c r="K18" i="26"/>
  <c r="J18" i="26"/>
  <c r="I18" i="26"/>
  <c r="H18" i="26"/>
  <c r="G18" i="26"/>
  <c r="F18" i="26"/>
  <c r="E18" i="26"/>
  <c r="D18" i="26"/>
  <c r="C18" i="26"/>
  <c r="R17" i="26"/>
  <c r="Q17" i="26"/>
  <c r="P17" i="26"/>
  <c r="O17" i="26"/>
  <c r="N17" i="26"/>
  <c r="M17" i="26"/>
  <c r="L17" i="26"/>
  <c r="K17" i="26"/>
  <c r="J17" i="26"/>
  <c r="I17" i="26"/>
  <c r="H17" i="26"/>
  <c r="G17" i="26"/>
  <c r="F17" i="26"/>
  <c r="E17" i="26"/>
  <c r="D17" i="26"/>
  <c r="C17" i="26"/>
  <c r="R16" i="26"/>
  <c r="Q16" i="26"/>
  <c r="P16" i="26"/>
  <c r="O16" i="26"/>
  <c r="N16" i="26"/>
  <c r="M16" i="26"/>
  <c r="L16" i="26"/>
  <c r="K16" i="26"/>
  <c r="J16" i="26"/>
  <c r="I16" i="26"/>
  <c r="H16" i="26"/>
  <c r="G16" i="26"/>
  <c r="F16" i="26"/>
  <c r="E16" i="26"/>
  <c r="D16" i="26"/>
  <c r="C16" i="26"/>
  <c r="R15" i="26"/>
  <c r="Q15" i="26"/>
  <c r="P15" i="26"/>
  <c r="O15" i="26"/>
  <c r="N15" i="26"/>
  <c r="M15" i="26"/>
  <c r="L15" i="26"/>
  <c r="K15" i="26"/>
  <c r="J15" i="26"/>
  <c r="I15" i="26"/>
  <c r="H15" i="26"/>
  <c r="G15" i="26"/>
  <c r="F15" i="26"/>
  <c r="E15" i="26"/>
  <c r="D15" i="26"/>
  <c r="C15" i="26"/>
  <c r="R14" i="26"/>
  <c r="Q14" i="26"/>
  <c r="P14" i="26"/>
  <c r="O14" i="26"/>
  <c r="N14" i="26"/>
  <c r="M14" i="26"/>
  <c r="L14" i="26"/>
  <c r="K14" i="26"/>
  <c r="J14" i="26"/>
  <c r="I14" i="26"/>
  <c r="H14" i="26"/>
  <c r="G14" i="26"/>
  <c r="F14" i="26"/>
  <c r="E14" i="26"/>
  <c r="D14" i="26"/>
  <c r="C14" i="26"/>
  <c r="R13" i="26"/>
  <c r="Q13" i="26"/>
  <c r="P13" i="26"/>
  <c r="O13" i="26"/>
  <c r="N13" i="26"/>
  <c r="M13" i="26"/>
  <c r="L13" i="26"/>
  <c r="K13" i="26"/>
  <c r="J13" i="26"/>
  <c r="I13" i="26"/>
  <c r="H13" i="26"/>
  <c r="G13" i="26"/>
  <c r="F13" i="26"/>
  <c r="E13" i="26"/>
  <c r="D13" i="26"/>
  <c r="C13" i="26"/>
  <c r="R12" i="26"/>
  <c r="Q12" i="26"/>
  <c r="P12" i="26"/>
  <c r="O12" i="26"/>
  <c r="N12" i="26"/>
  <c r="M12" i="26"/>
  <c r="L12" i="26"/>
  <c r="K12" i="26"/>
  <c r="J12" i="26"/>
  <c r="I12" i="26"/>
  <c r="H12" i="26"/>
  <c r="G12" i="26"/>
  <c r="F12" i="26"/>
  <c r="E12" i="26"/>
  <c r="D12" i="26"/>
  <c r="C12" i="26"/>
  <c r="R11" i="26"/>
  <c r="Q11" i="26"/>
  <c r="P11" i="26"/>
  <c r="O11" i="26"/>
  <c r="N11" i="26"/>
  <c r="M11" i="26"/>
  <c r="L11" i="26"/>
  <c r="K11" i="26"/>
  <c r="J11" i="26"/>
  <c r="I11" i="26"/>
  <c r="H11" i="26"/>
  <c r="G11" i="26"/>
  <c r="F11" i="26"/>
  <c r="E11" i="26"/>
  <c r="D11" i="26"/>
  <c r="C11" i="26"/>
  <c r="B646" i="14"/>
  <c r="B645" i="14"/>
  <c r="B644" i="14"/>
  <c r="B643" i="14"/>
  <c r="B642" i="14"/>
  <c r="B641" i="14"/>
  <c r="B640" i="14"/>
  <c r="B639" i="14"/>
  <c r="B638" i="14"/>
  <c r="B637" i="14"/>
  <c r="B636" i="14"/>
  <c r="B635" i="14"/>
  <c r="B634" i="14"/>
  <c r="B633" i="14"/>
  <c r="B632" i="14"/>
  <c r="B631" i="14"/>
  <c r="B50" i="26" s="1"/>
  <c r="B630" i="14"/>
  <c r="B18" i="26" s="1"/>
  <c r="B629" i="14"/>
  <c r="B628" i="14"/>
  <c r="B627" i="14"/>
  <c r="B626" i="14"/>
  <c r="B625" i="14"/>
  <c r="B624" i="14"/>
  <c r="B623" i="14"/>
  <c r="B622" i="14"/>
  <c r="B621" i="14"/>
  <c r="B620" i="14"/>
  <c r="B619" i="14"/>
  <c r="B618" i="14"/>
  <c r="B81" i="26" s="1"/>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13" i="26" s="1"/>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2" i="26" s="1"/>
  <c r="B514" i="14"/>
  <c r="B513" i="14"/>
  <c r="B512" i="14"/>
  <c r="B511" i="14"/>
  <c r="B510" i="14"/>
  <c r="B509" i="14"/>
  <c r="B508" i="14"/>
  <c r="B507" i="14"/>
  <c r="B506" i="14"/>
  <c r="B505" i="14"/>
  <c r="B504" i="14"/>
  <c r="B51" i="26" s="1"/>
  <c r="B503" i="14"/>
  <c r="B49" i="26" s="1"/>
  <c r="B502" i="14"/>
  <c r="B501" i="14"/>
  <c r="B500" i="14"/>
  <c r="B499" i="14"/>
  <c r="B498" i="14"/>
  <c r="B497" i="14"/>
  <c r="B496" i="14"/>
  <c r="B495" i="14"/>
  <c r="B494" i="14"/>
  <c r="B493" i="14"/>
  <c r="B492" i="14"/>
  <c r="B45" i="26" s="1"/>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85" i="26" s="1"/>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82" i="26" s="1"/>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86" i="26" s="1"/>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44" i="26" s="1"/>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17" i="26" s="1"/>
  <c r="B221" i="14"/>
  <c r="B220" i="14"/>
  <c r="B219" i="14"/>
  <c r="B218" i="14"/>
  <c r="B217" i="14"/>
  <c r="B216" i="14"/>
  <c r="B215" i="14"/>
  <c r="B214" i="14"/>
  <c r="B213" i="14"/>
  <c r="B212" i="14"/>
  <c r="B211" i="14"/>
  <c r="B210" i="14"/>
  <c r="B209" i="14"/>
  <c r="B208" i="14"/>
  <c r="B207" i="14"/>
  <c r="B206" i="14"/>
  <c r="B205" i="14"/>
  <c r="B204" i="14"/>
  <c r="B203" i="14"/>
  <c r="B202" i="14"/>
  <c r="B46" i="26" s="1"/>
  <c r="B201" i="14"/>
  <c r="B200" i="14"/>
  <c r="B199" i="14"/>
  <c r="B198" i="14"/>
  <c r="B197" i="14"/>
  <c r="B196" i="14"/>
  <c r="B195" i="14"/>
  <c r="B194" i="14"/>
  <c r="B193" i="14"/>
  <c r="B192" i="14"/>
  <c r="B191" i="14"/>
  <c r="B190" i="14"/>
  <c r="B189" i="14"/>
  <c r="B188" i="14"/>
  <c r="B187" i="14"/>
  <c r="B186" i="14"/>
  <c r="B79" i="26" s="1"/>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80" i="26" s="1"/>
  <c r="B136" i="14"/>
  <c r="B135" i="14"/>
  <c r="B134" i="14"/>
  <c r="B133" i="14"/>
  <c r="B132" i="14"/>
  <c r="B131" i="14"/>
  <c r="B130" i="14"/>
  <c r="B129" i="14"/>
  <c r="B128" i="14"/>
  <c r="B127" i="14"/>
  <c r="B126" i="14"/>
  <c r="B125" i="14"/>
  <c r="B124" i="14"/>
  <c r="B83" i="26" s="1"/>
  <c r="B123" i="14"/>
  <c r="B122" i="14"/>
  <c r="B47" i="26" s="1"/>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84" i="26" s="1"/>
  <c r="B57" i="14"/>
  <c r="B56" i="14"/>
  <c r="B55" i="14"/>
  <c r="B54" i="14"/>
  <c r="B53" i="14"/>
  <c r="B52" i="14"/>
  <c r="B51" i="14"/>
  <c r="B50" i="14"/>
  <c r="B49" i="14"/>
  <c r="B48" i="14"/>
  <c r="B47" i="14"/>
  <c r="B46" i="14"/>
  <c r="B78" i="26" s="1"/>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32" i="7"/>
  <c r="B31" i="7"/>
  <c r="B30" i="7"/>
  <c r="B29" i="7"/>
  <c r="B28" i="7"/>
  <c r="B27" i="7"/>
  <c r="B26" i="7"/>
  <c r="B25" i="7"/>
  <c r="B24" i="7"/>
  <c r="B23" i="7"/>
  <c r="B22" i="7"/>
  <c r="B21" i="7"/>
  <c r="B20" i="7"/>
  <c r="B19" i="7"/>
  <c r="B18" i="7"/>
  <c r="B17" i="7"/>
  <c r="B16" i="7"/>
  <c r="B15" i="7"/>
  <c r="B14" i="7"/>
  <c r="B13" i="7"/>
  <c r="B12" i="7"/>
  <c r="B11" i="7"/>
  <c r="B10" i="7"/>
  <c r="B9" i="7"/>
  <c r="B8" i="7"/>
  <c r="C57" i="19"/>
  <c r="C56" i="19"/>
  <c r="C55" i="19"/>
  <c r="C54" i="19"/>
  <c r="C53" i="19"/>
  <c r="C47" i="19"/>
  <c r="C46" i="19"/>
  <c r="C45" i="19"/>
  <c r="C44" i="19"/>
  <c r="C43" i="19"/>
  <c r="C37" i="19"/>
  <c r="C36" i="19"/>
  <c r="C35" i="19"/>
  <c r="C34" i="19"/>
  <c r="C33" i="19"/>
  <c r="C27" i="19"/>
  <c r="C26" i="19"/>
  <c r="C25" i="19"/>
  <c r="C24" i="19"/>
  <c r="C23" i="19"/>
  <c r="C17" i="19"/>
  <c r="C16" i="19"/>
  <c r="C15" i="19"/>
  <c r="C14" i="19"/>
  <c r="C13" i="19"/>
  <c r="B35" i="6"/>
  <c r="B34" i="6"/>
  <c r="B33" i="6"/>
  <c r="B32" i="6"/>
  <c r="B31" i="6"/>
  <c r="B30" i="6"/>
  <c r="B29" i="6"/>
  <c r="B28" i="6"/>
  <c r="B27" i="6"/>
  <c r="B26" i="6"/>
  <c r="B25" i="6"/>
  <c r="B24" i="6"/>
  <c r="B23" i="6"/>
  <c r="B22" i="6"/>
  <c r="B21" i="6"/>
  <c r="B20" i="6"/>
  <c r="B19" i="6"/>
  <c r="B18" i="6"/>
  <c r="B17" i="6"/>
  <c r="B16" i="6"/>
  <c r="B15" i="6"/>
  <c r="B14" i="6"/>
  <c r="B13" i="6"/>
  <c r="B12" i="6"/>
  <c r="B11" i="6"/>
  <c r="B10" i="6"/>
  <c r="Q23" i="5"/>
  <c r="P23" i="5"/>
  <c r="O23" i="5"/>
  <c r="N23" i="5"/>
  <c r="G23" i="5"/>
  <c r="F23" i="5"/>
  <c r="E23" i="5"/>
  <c r="D23" i="5"/>
  <c r="C23" i="5"/>
  <c r="B23" i="5"/>
  <c r="Q17" i="5"/>
  <c r="P17" i="5"/>
  <c r="O17" i="5"/>
  <c r="N17" i="5"/>
  <c r="G17" i="5"/>
  <c r="F17" i="5"/>
  <c r="E17" i="5"/>
  <c r="D17" i="5"/>
  <c r="C17" i="5"/>
  <c r="B17" i="5"/>
  <c r="Q18" i="4"/>
  <c r="P18" i="4"/>
  <c r="O18" i="4"/>
  <c r="N18" i="4"/>
  <c r="G18" i="4"/>
  <c r="F18" i="4"/>
  <c r="E18" i="4"/>
  <c r="D18" i="4"/>
  <c r="C18" i="4"/>
  <c r="B18" i="4"/>
  <c r="Q15" i="4"/>
  <c r="P15" i="4"/>
  <c r="O15" i="4"/>
  <c r="N15" i="4"/>
  <c r="G15" i="4"/>
  <c r="F15" i="4"/>
  <c r="E15" i="4"/>
  <c r="D15" i="4"/>
  <c r="C15" i="4"/>
  <c r="B15" i="4"/>
  <c r="Q12" i="4"/>
  <c r="P12" i="4"/>
  <c r="O12" i="4"/>
  <c r="N12" i="4"/>
  <c r="G12" i="4"/>
  <c r="F12" i="4"/>
  <c r="E12" i="4"/>
  <c r="D12" i="4"/>
  <c r="C12" i="4"/>
  <c r="B12" i="4"/>
  <c r="G14" i="3"/>
  <c r="F14" i="3"/>
  <c r="E14" i="3"/>
  <c r="E16" i="3" s="1"/>
  <c r="D14" i="3"/>
  <c r="D16" i="3" s="1"/>
  <c r="C14" i="3"/>
  <c r="C16" i="3" s="1"/>
  <c r="B14" i="3"/>
  <c r="B16" i="3" s="1"/>
  <c r="J32" i="17" l="1"/>
  <c r="I12" i="22"/>
  <c r="H12" i="22"/>
  <c r="J12" i="22" s="1"/>
  <c r="J17" i="21"/>
  <c r="M17" i="21"/>
  <c r="J22" i="21"/>
  <c r="M22" i="21"/>
  <c r="H16" i="21"/>
  <c r="H21" i="21"/>
  <c r="K21" i="21"/>
  <c r="L26" i="21"/>
  <c r="I21" i="21"/>
  <c r="L21" i="21"/>
  <c r="M21" i="21" s="1"/>
  <c r="H26" i="21"/>
  <c r="J26" i="21" s="1"/>
  <c r="K26" i="21"/>
  <c r="M26" i="21" s="1"/>
  <c r="G27" i="21"/>
  <c r="J21" i="21"/>
  <c r="D27" i="21"/>
  <c r="I27" i="21" s="1"/>
  <c r="I18" i="21"/>
  <c r="F27" i="21"/>
  <c r="L27" i="21" s="1"/>
  <c r="L18" i="21"/>
  <c r="I16" i="21"/>
  <c r="J16" i="21" s="1"/>
  <c r="K16" i="21"/>
  <c r="E18" i="21"/>
  <c r="L16" i="21"/>
  <c r="H10" i="23"/>
  <c r="J10" i="23" s="1"/>
  <c r="K12" i="22"/>
  <c r="O12" i="22"/>
  <c r="L12" i="22"/>
  <c r="N12" i="22"/>
  <c r="K17" i="5"/>
  <c r="K23" i="5"/>
  <c r="I17" i="5"/>
  <c r="L17" i="5"/>
  <c r="I23" i="5"/>
  <c r="L23" i="5"/>
  <c r="H17" i="5"/>
  <c r="J17" i="5" s="1"/>
  <c r="H23" i="5"/>
  <c r="J23" i="5" s="1"/>
  <c r="I12" i="4"/>
  <c r="L12" i="4"/>
  <c r="I15" i="4"/>
  <c r="L15" i="4"/>
  <c r="I18" i="4"/>
  <c r="L18" i="4"/>
  <c r="H12" i="4"/>
  <c r="J12" i="4" s="1"/>
  <c r="K12" i="4"/>
  <c r="M12" i="4" s="1"/>
  <c r="H15" i="4"/>
  <c r="J15" i="4" s="1"/>
  <c r="K15" i="4"/>
  <c r="M15" i="4" s="1"/>
  <c r="H18" i="4"/>
  <c r="J18" i="4" s="1"/>
  <c r="K18" i="4"/>
  <c r="M18" i="4" s="1"/>
  <c r="H16" i="3"/>
  <c r="O14" i="3"/>
  <c r="G16" i="3"/>
  <c r="I14" i="3"/>
  <c r="K14" i="3"/>
  <c r="I16" i="3"/>
  <c r="P14" i="3"/>
  <c r="F16" i="3"/>
  <c r="H14" i="3"/>
  <c r="J14" i="3" s="1"/>
  <c r="L14" i="3"/>
  <c r="K10" i="23"/>
  <c r="O10" i="23"/>
  <c r="L10" i="23"/>
  <c r="N10" i="23"/>
  <c r="I25" i="17"/>
  <c r="L25" i="17"/>
  <c r="I34" i="17"/>
  <c r="L34" i="17"/>
  <c r="I43" i="17"/>
  <c r="L43" i="17"/>
  <c r="I52" i="17"/>
  <c r="L52" i="17"/>
  <c r="I61" i="17"/>
  <c r="L61" i="17"/>
  <c r="I23" i="17"/>
  <c r="K23" i="17" s="1"/>
  <c r="M23" i="17"/>
  <c r="E25" i="17"/>
  <c r="J25" i="17" s="1"/>
  <c r="I32" i="17"/>
  <c r="K32" i="17" s="1"/>
  <c r="M32" i="17"/>
  <c r="E34" i="17"/>
  <c r="O32" i="17" s="1"/>
  <c r="I41" i="17"/>
  <c r="K41" i="17" s="1"/>
  <c r="M41" i="17"/>
  <c r="E43" i="17"/>
  <c r="J43" i="17" s="1"/>
  <c r="I50" i="17"/>
  <c r="K50" i="17" s="1"/>
  <c r="M50" i="17"/>
  <c r="E52" i="17"/>
  <c r="J52" i="17" s="1"/>
  <c r="I59" i="17"/>
  <c r="K59" i="17" s="1"/>
  <c r="M59" i="17"/>
  <c r="E61" i="17"/>
  <c r="J61" i="17" s="1"/>
  <c r="J14" i="17"/>
  <c r="I14" i="17"/>
  <c r="L23" i="17"/>
  <c r="N23" i="17" s="1"/>
  <c r="L32" i="17"/>
  <c r="N32" i="17" s="1"/>
  <c r="L41" i="17"/>
  <c r="N41" i="17" s="1"/>
  <c r="L50" i="17"/>
  <c r="N50" i="17" s="1"/>
  <c r="L59" i="17"/>
  <c r="N59" i="17" s="1"/>
  <c r="I16" i="17"/>
  <c r="L16" i="17"/>
  <c r="K14" i="17"/>
  <c r="M14" i="17"/>
  <c r="E16" i="17"/>
  <c r="J16" i="17" s="1"/>
  <c r="K16" i="17" s="1"/>
  <c r="L14" i="17"/>
  <c r="N14" i="17" s="1"/>
  <c r="K52" i="17"/>
  <c r="B19" i="26"/>
  <c r="B11" i="26"/>
  <c r="B12" i="26"/>
  <c r="B14" i="26"/>
  <c r="B16" i="26"/>
  <c r="B20" i="26"/>
  <c r="B53" i="26"/>
  <c r="B87" i="26"/>
  <c r="B18" i="25"/>
  <c r="B20" i="25"/>
  <c r="B46" i="25"/>
  <c r="B50" i="25"/>
  <c r="B52" i="25"/>
  <c r="B15" i="26"/>
  <c r="B48" i="26"/>
  <c r="B17" i="25"/>
  <c r="B49" i="25"/>
  <c r="J34" i="17" l="1"/>
  <c r="O34" i="17"/>
  <c r="O33" i="17"/>
  <c r="O31" i="17"/>
  <c r="O30" i="17"/>
  <c r="E27" i="21"/>
  <c r="H27" i="21" s="1"/>
  <c r="J27" i="21" s="1"/>
  <c r="H18" i="21"/>
  <c r="J18" i="21" s="1"/>
  <c r="K27" i="21"/>
  <c r="M27" i="21" s="1"/>
  <c r="M16" i="21"/>
  <c r="K18" i="21"/>
  <c r="M18" i="21" s="1"/>
  <c r="M12" i="22"/>
  <c r="M23" i="5"/>
  <c r="M17" i="5"/>
  <c r="P15" i="3"/>
  <c r="P13" i="3"/>
  <c r="N16" i="3"/>
  <c r="L16" i="3"/>
  <c r="P16" i="3"/>
  <c r="P12" i="3"/>
  <c r="N12" i="3"/>
  <c r="N15" i="3"/>
  <c r="N13" i="3"/>
  <c r="N14" i="3"/>
  <c r="M14" i="3"/>
  <c r="Q16" i="3"/>
  <c r="Q12" i="3"/>
  <c r="O16" i="3"/>
  <c r="O12" i="3"/>
  <c r="Q15" i="3"/>
  <c r="Q13" i="3"/>
  <c r="O15" i="3"/>
  <c r="O13" i="3"/>
  <c r="K16" i="3"/>
  <c r="M16" i="3" s="1"/>
  <c r="Q14" i="3"/>
  <c r="J16" i="3"/>
  <c r="M10" i="23"/>
  <c r="K61" i="17"/>
  <c r="K43" i="17"/>
  <c r="K34" i="17"/>
  <c r="K25" i="17"/>
  <c r="M52" i="17"/>
  <c r="N52" i="17" s="1"/>
  <c r="M34" i="17"/>
  <c r="N34" i="17" s="1"/>
  <c r="N25" i="17"/>
  <c r="M61" i="17"/>
  <c r="N61" i="17" s="1"/>
  <c r="M43" i="17"/>
  <c r="N43" i="17" s="1"/>
  <c r="M25" i="17"/>
  <c r="M16" i="17"/>
  <c r="N16" i="17" s="1"/>
</calcChain>
</file>

<file path=xl/sharedStrings.xml><?xml version="1.0" encoding="utf-8"?>
<sst xmlns="http://schemas.openxmlformats.org/spreadsheetml/2006/main" count="4372" uniqueCount="3482">
  <si>
    <t>APHP</t>
  </si>
  <si>
    <t>CH</t>
  </si>
  <si>
    <t>CHR</t>
  </si>
  <si>
    <t>CLCC</t>
  </si>
  <si>
    <t>EBNL</t>
  </si>
  <si>
    <t>SSA</t>
  </si>
  <si>
    <t>Catégorie d'établissement</t>
  </si>
  <si>
    <t>65-69 ans</t>
  </si>
  <si>
    <t>70-74 ans</t>
  </si>
  <si>
    <t>75-79 ans</t>
  </si>
  <si>
    <t>80 ans et plus</t>
  </si>
  <si>
    <t>Classe d’âge</t>
  </si>
  <si>
    <t>Ambulatoire</t>
  </si>
  <si>
    <t>Hospitalisation complète</t>
  </si>
  <si>
    <t>Total hospitalisation</t>
  </si>
  <si>
    <t>Chirurgie non ambulatoire</t>
  </si>
  <si>
    <t>Chirurgie ambulatoire</t>
  </si>
  <si>
    <t>Techniques peu invasives</t>
  </si>
  <si>
    <t>Séjour sans acte classant sans nuitée</t>
  </si>
  <si>
    <t>Séjour sans acte classant avec nuitée(s)</t>
  </si>
  <si>
    <t>Total chirurgie</t>
  </si>
  <si>
    <t xml:space="preserve">Total séjour sans acte classant </t>
  </si>
  <si>
    <t>Total Obstétrique</t>
  </si>
  <si>
    <t>Catégorie d'activité de soins</t>
  </si>
  <si>
    <t>Obstétrique mère (*)</t>
  </si>
  <si>
    <t>Obstétrique enfant (**)</t>
  </si>
  <si>
    <t>Total 1,2,3,4,J,T</t>
  </si>
  <si>
    <t>Niveau de sévérité</t>
  </si>
  <si>
    <t>11</t>
  </si>
  <si>
    <t>01C031</t>
  </si>
  <si>
    <t>01C032</t>
  </si>
  <si>
    <t>01C033</t>
  </si>
  <si>
    <t>01C034</t>
  </si>
  <si>
    <t>01C041</t>
  </si>
  <si>
    <t>01C042</t>
  </si>
  <si>
    <t>01C043</t>
  </si>
  <si>
    <t>01C044</t>
  </si>
  <si>
    <t>01C051</t>
  </si>
  <si>
    <t>01C052</t>
  </si>
  <si>
    <t>01C053</t>
  </si>
  <si>
    <t>01C054</t>
  </si>
  <si>
    <t>01C061</t>
  </si>
  <si>
    <t>01C062</t>
  </si>
  <si>
    <t>01C063</t>
  </si>
  <si>
    <t>01C064</t>
  </si>
  <si>
    <t>01C081</t>
  </si>
  <si>
    <t>01C082</t>
  </si>
  <si>
    <t>01C083</t>
  </si>
  <si>
    <t>01C084</t>
  </si>
  <si>
    <t>01C08J</t>
  </si>
  <si>
    <t>01C091</t>
  </si>
  <si>
    <t>01C092</t>
  </si>
  <si>
    <t>01C093</t>
  </si>
  <si>
    <t>01C094</t>
  </si>
  <si>
    <t>01C101</t>
  </si>
  <si>
    <t>01C102</t>
  </si>
  <si>
    <t>01C103</t>
  </si>
  <si>
    <t>01C104</t>
  </si>
  <si>
    <t>01C111</t>
  </si>
  <si>
    <t>01C112</t>
  </si>
  <si>
    <t>01C113</t>
  </si>
  <si>
    <t>01C114</t>
  </si>
  <si>
    <t>01C121</t>
  </si>
  <si>
    <t>01C122</t>
  </si>
  <si>
    <t>01C123</t>
  </si>
  <si>
    <t>01C124</t>
  </si>
  <si>
    <t>01K021</t>
  </si>
  <si>
    <t>01K022</t>
  </si>
  <si>
    <t>01K023</t>
  </si>
  <si>
    <t>01K024</t>
  </si>
  <si>
    <t>01K031</t>
  </si>
  <si>
    <t>01K032</t>
  </si>
  <si>
    <t>01K033</t>
  </si>
  <si>
    <t>01K034</t>
  </si>
  <si>
    <t>01K04J</t>
  </si>
  <si>
    <t>01K05J</t>
  </si>
  <si>
    <t>01K06J</t>
  </si>
  <si>
    <t>01K071</t>
  </si>
  <si>
    <t>01K072</t>
  </si>
  <si>
    <t>01K073</t>
  </si>
  <si>
    <t>01K074</t>
  </si>
  <si>
    <t>01M041</t>
  </si>
  <si>
    <t>01M042</t>
  </si>
  <si>
    <t>01M043</t>
  </si>
  <si>
    <t>01M044</t>
  </si>
  <si>
    <t>01M04T</t>
  </si>
  <si>
    <t>01M051</t>
  </si>
  <si>
    <t>01M052</t>
  </si>
  <si>
    <t>01M053</t>
  </si>
  <si>
    <t>01M054</t>
  </si>
  <si>
    <t>01M05T</t>
  </si>
  <si>
    <t>01M071</t>
  </si>
  <si>
    <t>01M072</t>
  </si>
  <si>
    <t>01M073</t>
  </si>
  <si>
    <t>01M074</t>
  </si>
  <si>
    <t>01M07T</t>
  </si>
  <si>
    <t>01M081</t>
  </si>
  <si>
    <t>01M082</t>
  </si>
  <si>
    <t>01M083</t>
  </si>
  <si>
    <t>01M084</t>
  </si>
  <si>
    <t>01M08T</t>
  </si>
  <si>
    <t>01M091</t>
  </si>
  <si>
    <t>01M092</t>
  </si>
  <si>
    <t>01M093</t>
  </si>
  <si>
    <t>01M094</t>
  </si>
  <si>
    <t>01M09T</t>
  </si>
  <si>
    <t>01M101</t>
  </si>
  <si>
    <t>01M102</t>
  </si>
  <si>
    <t>01M103</t>
  </si>
  <si>
    <t>01M104</t>
  </si>
  <si>
    <t>01M10T</t>
  </si>
  <si>
    <t>01M111</t>
  </si>
  <si>
    <t>01M112</t>
  </si>
  <si>
    <t>01M113</t>
  </si>
  <si>
    <t>01M114</t>
  </si>
  <si>
    <t>01M11T</t>
  </si>
  <si>
    <t>01M121</t>
  </si>
  <si>
    <t>01M122</t>
  </si>
  <si>
    <t>01M123</t>
  </si>
  <si>
    <t>01M124</t>
  </si>
  <si>
    <t>01M12T</t>
  </si>
  <si>
    <t>01M131</t>
  </si>
  <si>
    <t>01M132</t>
  </si>
  <si>
    <t>01M133</t>
  </si>
  <si>
    <t>01M134</t>
  </si>
  <si>
    <t>01M151</t>
  </si>
  <si>
    <t>01M152</t>
  </si>
  <si>
    <t>01M153</t>
  </si>
  <si>
    <t>01M154</t>
  </si>
  <si>
    <t>01M15T</t>
  </si>
  <si>
    <t>01M161</t>
  </si>
  <si>
    <t>01M162</t>
  </si>
  <si>
    <t>01M163</t>
  </si>
  <si>
    <t>01M164</t>
  </si>
  <si>
    <t>01M16T</t>
  </si>
  <si>
    <t>01M171</t>
  </si>
  <si>
    <t>01M172</t>
  </si>
  <si>
    <t>01M173</t>
  </si>
  <si>
    <t>01M174</t>
  </si>
  <si>
    <t>01M17T</t>
  </si>
  <si>
    <t>01M181</t>
  </si>
  <si>
    <t>01M182</t>
  </si>
  <si>
    <t>01M183</t>
  </si>
  <si>
    <t>01M184</t>
  </si>
  <si>
    <t>01M18T</t>
  </si>
  <si>
    <t>01M191</t>
  </si>
  <si>
    <t>01M192</t>
  </si>
  <si>
    <t>01M193</t>
  </si>
  <si>
    <t>01M194</t>
  </si>
  <si>
    <t>01M201</t>
  </si>
  <si>
    <t>01M202</t>
  </si>
  <si>
    <t>01M203</t>
  </si>
  <si>
    <t>01M204</t>
  </si>
  <si>
    <t>01M211</t>
  </si>
  <si>
    <t>01M212</t>
  </si>
  <si>
    <t>01M213</t>
  </si>
  <si>
    <t>01M214</t>
  </si>
  <si>
    <t>01M21T</t>
  </si>
  <si>
    <t>01M221</t>
  </si>
  <si>
    <t>01M222</t>
  </si>
  <si>
    <t>01M223</t>
  </si>
  <si>
    <t>01M224</t>
  </si>
  <si>
    <t>01M22T</t>
  </si>
  <si>
    <t>01M231</t>
  </si>
  <si>
    <t>01M232</t>
  </si>
  <si>
    <t>01M233</t>
  </si>
  <si>
    <t>01M234</t>
  </si>
  <si>
    <t>01M241</t>
  </si>
  <si>
    <t>01M242</t>
  </si>
  <si>
    <t>01M243</t>
  </si>
  <si>
    <t>01M244</t>
  </si>
  <si>
    <t>01M24T</t>
  </si>
  <si>
    <t>01M251</t>
  </si>
  <si>
    <t>01M252</t>
  </si>
  <si>
    <t>01M253</t>
  </si>
  <si>
    <t>01M254</t>
  </si>
  <si>
    <t>01M25T</t>
  </si>
  <si>
    <t>01M261</t>
  </si>
  <si>
    <t>01M262</t>
  </si>
  <si>
    <t>01M263</t>
  </si>
  <si>
    <t>01M264</t>
  </si>
  <si>
    <t>01M26T</t>
  </si>
  <si>
    <t>01M271</t>
  </si>
  <si>
    <t>01M272</t>
  </si>
  <si>
    <t>01M273</t>
  </si>
  <si>
    <t>01M274</t>
  </si>
  <si>
    <t>01M27T</t>
  </si>
  <si>
    <t>01M281</t>
  </si>
  <si>
    <t>01M282</t>
  </si>
  <si>
    <t>01M283</t>
  </si>
  <si>
    <t>01M284</t>
  </si>
  <si>
    <t>01M28T</t>
  </si>
  <si>
    <t>01M291</t>
  </si>
  <si>
    <t>01M292</t>
  </si>
  <si>
    <t>01M293</t>
  </si>
  <si>
    <t>01M294</t>
  </si>
  <si>
    <t>01M301</t>
  </si>
  <si>
    <t>01M302</t>
  </si>
  <si>
    <t>01M303</t>
  </si>
  <si>
    <t>01M304</t>
  </si>
  <si>
    <t>01M30T</t>
  </si>
  <si>
    <t>01M311</t>
  </si>
  <si>
    <t>01M312</t>
  </si>
  <si>
    <t>01M313</t>
  </si>
  <si>
    <t>01M314</t>
  </si>
  <si>
    <t>01M31T</t>
  </si>
  <si>
    <t>01M32Z</t>
  </si>
  <si>
    <t>01M331</t>
  </si>
  <si>
    <t>01M332</t>
  </si>
  <si>
    <t>01M333</t>
  </si>
  <si>
    <t>01M334</t>
  </si>
  <si>
    <t>01M34T</t>
  </si>
  <si>
    <t>01M34Z</t>
  </si>
  <si>
    <t>01M35T</t>
  </si>
  <si>
    <t>01M35Z</t>
  </si>
  <si>
    <t>01M36E</t>
  </si>
  <si>
    <t>01M37E</t>
  </si>
  <si>
    <t>02C021</t>
  </si>
  <si>
    <t>02C022</t>
  </si>
  <si>
    <t>02C023</t>
  </si>
  <si>
    <t>02C024</t>
  </si>
  <si>
    <t>02C02J</t>
  </si>
  <si>
    <t>02C031</t>
  </si>
  <si>
    <t>02C032</t>
  </si>
  <si>
    <t>02C033</t>
  </si>
  <si>
    <t>02C034</t>
  </si>
  <si>
    <t>02C03J</t>
  </si>
  <si>
    <t>02C051</t>
  </si>
  <si>
    <t>02C052</t>
  </si>
  <si>
    <t>02C053</t>
  </si>
  <si>
    <t>02C054</t>
  </si>
  <si>
    <t>02C05J</t>
  </si>
  <si>
    <t>02C061</t>
  </si>
  <si>
    <t>02C062</t>
  </si>
  <si>
    <t>02C063</t>
  </si>
  <si>
    <t>02C064</t>
  </si>
  <si>
    <t>02C06J</t>
  </si>
  <si>
    <t>02C071</t>
  </si>
  <si>
    <t>02C072</t>
  </si>
  <si>
    <t>02C073</t>
  </si>
  <si>
    <t>02C074</t>
  </si>
  <si>
    <t>02C07J</t>
  </si>
  <si>
    <t>02C081</t>
  </si>
  <si>
    <t>02C082</t>
  </si>
  <si>
    <t>02C083</t>
  </si>
  <si>
    <t>02C084</t>
  </si>
  <si>
    <t>02C08J</t>
  </si>
  <si>
    <t>02C091</t>
  </si>
  <si>
    <t>02C092</t>
  </si>
  <si>
    <t>02C093</t>
  </si>
  <si>
    <t>02C094</t>
  </si>
  <si>
    <t>02C09J</t>
  </si>
  <si>
    <t>02C101</t>
  </si>
  <si>
    <t>02C102</t>
  </si>
  <si>
    <t>02C103</t>
  </si>
  <si>
    <t>02C104</t>
  </si>
  <si>
    <t>02C10J</t>
  </si>
  <si>
    <t>02C111</t>
  </si>
  <si>
    <t>02C112</t>
  </si>
  <si>
    <t>02C113</t>
  </si>
  <si>
    <t>02C114</t>
  </si>
  <si>
    <t>02C11J</t>
  </si>
  <si>
    <t>02C121</t>
  </si>
  <si>
    <t>02C122</t>
  </si>
  <si>
    <t>02C123</t>
  </si>
  <si>
    <t>02C124</t>
  </si>
  <si>
    <t>02C12J</t>
  </si>
  <si>
    <t>02M021</t>
  </si>
  <si>
    <t>02M022</t>
  </si>
  <si>
    <t>02M023</t>
  </si>
  <si>
    <t>02M024</t>
  </si>
  <si>
    <t>02M031</t>
  </si>
  <si>
    <t>02M032</t>
  </si>
  <si>
    <t>02M033</t>
  </si>
  <si>
    <t>02M034</t>
  </si>
  <si>
    <t>02M041</t>
  </si>
  <si>
    <t>02M042</t>
  </si>
  <si>
    <t>02M043</t>
  </si>
  <si>
    <t>02M044</t>
  </si>
  <si>
    <t>02M04T</t>
  </si>
  <si>
    <t>02M051</t>
  </si>
  <si>
    <t>02M052</t>
  </si>
  <si>
    <t>02M053</t>
  </si>
  <si>
    <t>02M054</t>
  </si>
  <si>
    <t>02M05T</t>
  </si>
  <si>
    <t>02M071</t>
  </si>
  <si>
    <t>02M072</t>
  </si>
  <si>
    <t>02M073</t>
  </si>
  <si>
    <t>02M074</t>
  </si>
  <si>
    <t>02M07T</t>
  </si>
  <si>
    <t>02M081</t>
  </si>
  <si>
    <t>02M082</t>
  </si>
  <si>
    <t>02M083</t>
  </si>
  <si>
    <t>02M084</t>
  </si>
  <si>
    <t>02M08T</t>
  </si>
  <si>
    <t>02M09Z</t>
  </si>
  <si>
    <t>02M10T</t>
  </si>
  <si>
    <t>02M10Z</t>
  </si>
  <si>
    <t>03C051</t>
  </si>
  <si>
    <t>03C052</t>
  </si>
  <si>
    <t>03C053</t>
  </si>
  <si>
    <t>03C054</t>
  </si>
  <si>
    <t>03C05T</t>
  </si>
  <si>
    <t>03C061</t>
  </si>
  <si>
    <t>03C062</t>
  </si>
  <si>
    <t>03C063</t>
  </si>
  <si>
    <t>03C064</t>
  </si>
  <si>
    <t>03C06J</t>
  </si>
  <si>
    <t>03C071</t>
  </si>
  <si>
    <t>03C072</t>
  </si>
  <si>
    <t>03C073</t>
  </si>
  <si>
    <t>03C074</t>
  </si>
  <si>
    <t>03C07J</t>
  </si>
  <si>
    <t>03C091</t>
  </si>
  <si>
    <t>03C092</t>
  </si>
  <si>
    <t>03C093</t>
  </si>
  <si>
    <t>03C094</t>
  </si>
  <si>
    <t>03C09J</t>
  </si>
  <si>
    <t>03C101</t>
  </si>
  <si>
    <t>03C102</t>
  </si>
  <si>
    <t>03C103</t>
  </si>
  <si>
    <t>03C104</t>
  </si>
  <si>
    <t>03C111</t>
  </si>
  <si>
    <t>03C112</t>
  </si>
  <si>
    <t>03C113</t>
  </si>
  <si>
    <t>03C114</t>
  </si>
  <si>
    <t>03C121</t>
  </si>
  <si>
    <t>03C122</t>
  </si>
  <si>
    <t>03C123</t>
  </si>
  <si>
    <t>03C124</t>
  </si>
  <si>
    <t>03C131</t>
  </si>
  <si>
    <t>03C132</t>
  </si>
  <si>
    <t>03C133</t>
  </si>
  <si>
    <t>03C134</t>
  </si>
  <si>
    <t>03C141</t>
  </si>
  <si>
    <t>03C142</t>
  </si>
  <si>
    <t>03C143</t>
  </si>
  <si>
    <t>03C144</t>
  </si>
  <si>
    <t>03C14J</t>
  </si>
  <si>
    <t>03C151</t>
  </si>
  <si>
    <t>03C152</t>
  </si>
  <si>
    <t>03C153</t>
  </si>
  <si>
    <t>03C154</t>
  </si>
  <si>
    <t>03C15J</t>
  </si>
  <si>
    <t>03C161</t>
  </si>
  <si>
    <t>03C162</t>
  </si>
  <si>
    <t>03C163</t>
  </si>
  <si>
    <t>03C164</t>
  </si>
  <si>
    <t>03C16J</t>
  </si>
  <si>
    <t>03C171</t>
  </si>
  <si>
    <t>03C172</t>
  </si>
  <si>
    <t>03C173</t>
  </si>
  <si>
    <t>03C174</t>
  </si>
  <si>
    <t>03C17J</t>
  </si>
  <si>
    <t>03C181</t>
  </si>
  <si>
    <t>03C182</t>
  </si>
  <si>
    <t>03C183</t>
  </si>
  <si>
    <t>03C184</t>
  </si>
  <si>
    <t>03C191</t>
  </si>
  <si>
    <t>03C192</t>
  </si>
  <si>
    <t>03C193</t>
  </si>
  <si>
    <t>03C194</t>
  </si>
  <si>
    <t>03C201</t>
  </si>
  <si>
    <t>03C202</t>
  </si>
  <si>
    <t>03C203</t>
  </si>
  <si>
    <t>03C204</t>
  </si>
  <si>
    <t>03C20J</t>
  </si>
  <si>
    <t>03C211</t>
  </si>
  <si>
    <t>03C212</t>
  </si>
  <si>
    <t>03C21J</t>
  </si>
  <si>
    <t>03C241</t>
  </si>
  <si>
    <t>03C242</t>
  </si>
  <si>
    <t>03C243</t>
  </si>
  <si>
    <t>03C244</t>
  </si>
  <si>
    <t>03C24J</t>
  </si>
  <si>
    <t>03C251</t>
  </si>
  <si>
    <t>03C252</t>
  </si>
  <si>
    <t>03C253</t>
  </si>
  <si>
    <t>03C254</t>
  </si>
  <si>
    <t>03C261</t>
  </si>
  <si>
    <t>03C262</t>
  </si>
  <si>
    <t>03C263</t>
  </si>
  <si>
    <t>03C264</t>
  </si>
  <si>
    <t>03K021</t>
  </si>
  <si>
    <t>03K022</t>
  </si>
  <si>
    <t>03K023</t>
  </si>
  <si>
    <t>03K024</t>
  </si>
  <si>
    <t>03K02J</t>
  </si>
  <si>
    <t>03K03J</t>
  </si>
  <si>
    <t>03K04J</t>
  </si>
  <si>
    <t>03M021</t>
  </si>
  <si>
    <t>03M022</t>
  </si>
  <si>
    <t>03M023</t>
  </si>
  <si>
    <t>03M024</t>
  </si>
  <si>
    <t>03M02T</t>
  </si>
  <si>
    <t>03M031</t>
  </si>
  <si>
    <t>03M032</t>
  </si>
  <si>
    <t>03M033</t>
  </si>
  <si>
    <t>03M034</t>
  </si>
  <si>
    <t>03M03T</t>
  </si>
  <si>
    <t>03M041</t>
  </si>
  <si>
    <t>03M042</t>
  </si>
  <si>
    <t>03M043</t>
  </si>
  <si>
    <t>03M044</t>
  </si>
  <si>
    <t>03M04T</t>
  </si>
  <si>
    <t>03M051</t>
  </si>
  <si>
    <t>03M052</t>
  </si>
  <si>
    <t>03M053</t>
  </si>
  <si>
    <t>03M054</t>
  </si>
  <si>
    <t>03M05T</t>
  </si>
  <si>
    <t>03M061</t>
  </si>
  <si>
    <t>03M062</t>
  </si>
  <si>
    <t>03M063</t>
  </si>
  <si>
    <t>03M064</t>
  </si>
  <si>
    <t>03M06T</t>
  </si>
  <si>
    <t>03M071</t>
  </si>
  <si>
    <t>03M072</t>
  </si>
  <si>
    <t>03M073</t>
  </si>
  <si>
    <t>03M074</t>
  </si>
  <si>
    <t>03M07T</t>
  </si>
  <si>
    <t>03M081</t>
  </si>
  <si>
    <t>03M082</t>
  </si>
  <si>
    <t>03M083</t>
  </si>
  <si>
    <t>03M084</t>
  </si>
  <si>
    <t>03M08T</t>
  </si>
  <si>
    <t>03M091</t>
  </si>
  <si>
    <t>03M092</t>
  </si>
  <si>
    <t>03M093</t>
  </si>
  <si>
    <t>03M094</t>
  </si>
  <si>
    <t>03M09T</t>
  </si>
  <si>
    <t>03M101</t>
  </si>
  <si>
    <t>03M102</t>
  </si>
  <si>
    <t>03M103</t>
  </si>
  <si>
    <t>03M104</t>
  </si>
  <si>
    <t>03M10T</t>
  </si>
  <si>
    <t>03M111</t>
  </si>
  <si>
    <t>03M112</t>
  </si>
  <si>
    <t>03M113</t>
  </si>
  <si>
    <t>03M114</t>
  </si>
  <si>
    <t>03M11T</t>
  </si>
  <si>
    <t>03M121</t>
  </si>
  <si>
    <t>03M122</t>
  </si>
  <si>
    <t>03M123</t>
  </si>
  <si>
    <t>03M124</t>
  </si>
  <si>
    <t>03M131</t>
  </si>
  <si>
    <t>03M132</t>
  </si>
  <si>
    <t>03M133</t>
  </si>
  <si>
    <t>03M134</t>
  </si>
  <si>
    <t>03M14Z</t>
  </si>
  <si>
    <t>03M15T</t>
  </si>
  <si>
    <t>03M15Z</t>
  </si>
  <si>
    <t>04C021</t>
  </si>
  <si>
    <t>04C022</t>
  </si>
  <si>
    <t>04C023</t>
  </si>
  <si>
    <t>04C024</t>
  </si>
  <si>
    <t>04C031</t>
  </si>
  <si>
    <t>04C032</t>
  </si>
  <si>
    <t>04C033</t>
  </si>
  <si>
    <t>04C034</t>
  </si>
  <si>
    <t>04C041</t>
  </si>
  <si>
    <t>04C042</t>
  </si>
  <si>
    <t>04C043</t>
  </si>
  <si>
    <t>04C044</t>
  </si>
  <si>
    <t>04K02J</t>
  </si>
  <si>
    <t>04M021</t>
  </si>
  <si>
    <t>04M022</t>
  </si>
  <si>
    <t>04M023</t>
  </si>
  <si>
    <t>04M024</t>
  </si>
  <si>
    <t>04M02T</t>
  </si>
  <si>
    <t>04M031</t>
  </si>
  <si>
    <t>04M032</t>
  </si>
  <si>
    <t>04M033</t>
  </si>
  <si>
    <t>04M034</t>
  </si>
  <si>
    <t>04M03T</t>
  </si>
  <si>
    <t>04M041</t>
  </si>
  <si>
    <t>04M042</t>
  </si>
  <si>
    <t>04M043</t>
  </si>
  <si>
    <t>04M044</t>
  </si>
  <si>
    <t>04M051</t>
  </si>
  <si>
    <t>04M052</t>
  </si>
  <si>
    <t>04M053</t>
  </si>
  <si>
    <t>04M054</t>
  </si>
  <si>
    <t>04M05T</t>
  </si>
  <si>
    <t>04M061</t>
  </si>
  <si>
    <t>04M062</t>
  </si>
  <si>
    <t>04M063</t>
  </si>
  <si>
    <t>04M064</t>
  </si>
  <si>
    <t>04M06T</t>
  </si>
  <si>
    <t>04M071</t>
  </si>
  <si>
    <t>04M072</t>
  </si>
  <si>
    <t>04M073</t>
  </si>
  <si>
    <t>04M074</t>
  </si>
  <si>
    <t>04M07T</t>
  </si>
  <si>
    <t>04M081</t>
  </si>
  <si>
    <t>04M082</t>
  </si>
  <si>
    <t>04M083</t>
  </si>
  <si>
    <t>04M084</t>
  </si>
  <si>
    <t>04M08T</t>
  </si>
  <si>
    <t>04M091</t>
  </si>
  <si>
    <t>04M092</t>
  </si>
  <si>
    <t>04M093</t>
  </si>
  <si>
    <t>04M094</t>
  </si>
  <si>
    <t>04M09T</t>
  </si>
  <si>
    <t>04M101</t>
  </si>
  <si>
    <t>04M102</t>
  </si>
  <si>
    <t>04M103</t>
  </si>
  <si>
    <t>04M104</t>
  </si>
  <si>
    <t>04M10T</t>
  </si>
  <si>
    <t>04M111</t>
  </si>
  <si>
    <t>04M112</t>
  </si>
  <si>
    <t>04M113</t>
  </si>
  <si>
    <t>04M114</t>
  </si>
  <si>
    <t>04M121</t>
  </si>
  <si>
    <t>04M122</t>
  </si>
  <si>
    <t>04M123</t>
  </si>
  <si>
    <t>04M124</t>
  </si>
  <si>
    <t>04M12T</t>
  </si>
  <si>
    <t>04M131</t>
  </si>
  <si>
    <t>04M132</t>
  </si>
  <si>
    <t>04M133</t>
  </si>
  <si>
    <t>04M134</t>
  </si>
  <si>
    <t>04M13T</t>
  </si>
  <si>
    <t>04M141</t>
  </si>
  <si>
    <t>04M142</t>
  </si>
  <si>
    <t>04M143</t>
  </si>
  <si>
    <t>04M144</t>
  </si>
  <si>
    <t>04M14T</t>
  </si>
  <si>
    <t>04M151</t>
  </si>
  <si>
    <t>04M152</t>
  </si>
  <si>
    <t>04M153</t>
  </si>
  <si>
    <t>04M154</t>
  </si>
  <si>
    <t>04M15T</t>
  </si>
  <si>
    <t>04M161</t>
  </si>
  <si>
    <t>04M162</t>
  </si>
  <si>
    <t>04M163</t>
  </si>
  <si>
    <t>04M164</t>
  </si>
  <si>
    <t>04M16T</t>
  </si>
  <si>
    <t>04M171</t>
  </si>
  <si>
    <t>04M172</t>
  </si>
  <si>
    <t>04M173</t>
  </si>
  <si>
    <t>04M174</t>
  </si>
  <si>
    <t>04M17T</t>
  </si>
  <si>
    <t>04M181</t>
  </si>
  <si>
    <t>04M182</t>
  </si>
  <si>
    <t>04M183</t>
  </si>
  <si>
    <t>04M184</t>
  </si>
  <si>
    <t>04M18T</t>
  </si>
  <si>
    <t>04M191</t>
  </si>
  <si>
    <t>04M192</t>
  </si>
  <si>
    <t>04M193</t>
  </si>
  <si>
    <t>04M194</t>
  </si>
  <si>
    <t>04M19T</t>
  </si>
  <si>
    <t>04M201</t>
  </si>
  <si>
    <t>04M202</t>
  </si>
  <si>
    <t>04M203</t>
  </si>
  <si>
    <t>04M204</t>
  </si>
  <si>
    <t>04M20T</t>
  </si>
  <si>
    <t>04M211</t>
  </si>
  <si>
    <t>04M212</t>
  </si>
  <si>
    <t>04M213</t>
  </si>
  <si>
    <t>04M214</t>
  </si>
  <si>
    <t>04M22Z</t>
  </si>
  <si>
    <t>04M23T</t>
  </si>
  <si>
    <t>04M23Z</t>
  </si>
  <si>
    <t>04M24E</t>
  </si>
  <si>
    <t>04M251</t>
  </si>
  <si>
    <t>04M252</t>
  </si>
  <si>
    <t>04M253</t>
  </si>
  <si>
    <t>04M254</t>
  </si>
  <si>
    <t>04M25T</t>
  </si>
  <si>
    <t>04M261</t>
  </si>
  <si>
    <t>04M262</t>
  </si>
  <si>
    <t>04M263</t>
  </si>
  <si>
    <t>04M264</t>
  </si>
  <si>
    <t>04M26T</t>
  </si>
  <si>
    <t>05C021</t>
  </si>
  <si>
    <t>05C022</t>
  </si>
  <si>
    <t>05C023</t>
  </si>
  <si>
    <t>05C024</t>
  </si>
  <si>
    <t>05C031</t>
  </si>
  <si>
    <t>05C032</t>
  </si>
  <si>
    <t>05C033</t>
  </si>
  <si>
    <t>05C034</t>
  </si>
  <si>
    <t>05C041</t>
  </si>
  <si>
    <t>05C042</t>
  </si>
  <si>
    <t>05C043</t>
  </si>
  <si>
    <t>05C044</t>
  </si>
  <si>
    <t>05C051</t>
  </si>
  <si>
    <t>05C052</t>
  </si>
  <si>
    <t>05C053</t>
  </si>
  <si>
    <t>05C054</t>
  </si>
  <si>
    <t>05C061</t>
  </si>
  <si>
    <t>05C062</t>
  </si>
  <si>
    <t>05C063</t>
  </si>
  <si>
    <t>05C064</t>
  </si>
  <si>
    <t>05C071</t>
  </si>
  <si>
    <t>05C072</t>
  </si>
  <si>
    <t>05C073</t>
  </si>
  <si>
    <t>05C074</t>
  </si>
  <si>
    <t>05C081</t>
  </si>
  <si>
    <t>05C082</t>
  </si>
  <si>
    <t>05C083</t>
  </si>
  <si>
    <t>05C084</t>
  </si>
  <si>
    <t>05C08T</t>
  </si>
  <si>
    <t>05C091</t>
  </si>
  <si>
    <t>05C092</t>
  </si>
  <si>
    <t>05C093</t>
  </si>
  <si>
    <t>05C094</t>
  </si>
  <si>
    <t>05C101</t>
  </si>
  <si>
    <t>05C102</t>
  </si>
  <si>
    <t>05C103</t>
  </si>
  <si>
    <t>05C104</t>
  </si>
  <si>
    <t>05C111</t>
  </si>
  <si>
    <t>05C112</t>
  </si>
  <si>
    <t>05C113</t>
  </si>
  <si>
    <t>05C114</t>
  </si>
  <si>
    <t>05C11J</t>
  </si>
  <si>
    <t>05C121</t>
  </si>
  <si>
    <t>05C122</t>
  </si>
  <si>
    <t>05C123</t>
  </si>
  <si>
    <t>05C124</t>
  </si>
  <si>
    <t>05C131</t>
  </si>
  <si>
    <t>05C132</t>
  </si>
  <si>
    <t>05C133</t>
  </si>
  <si>
    <t>05C134</t>
  </si>
  <si>
    <t>05C141</t>
  </si>
  <si>
    <t>05C142</t>
  </si>
  <si>
    <t>05C143</t>
  </si>
  <si>
    <t>05C144</t>
  </si>
  <si>
    <t>05C151</t>
  </si>
  <si>
    <t>05C152</t>
  </si>
  <si>
    <t>05C153</t>
  </si>
  <si>
    <t>05C154</t>
  </si>
  <si>
    <t>05C15T</t>
  </si>
  <si>
    <t>05C171</t>
  </si>
  <si>
    <t>05C172</t>
  </si>
  <si>
    <t>05C173</t>
  </si>
  <si>
    <t>05C174</t>
  </si>
  <si>
    <t>05C17J</t>
  </si>
  <si>
    <t>05C181</t>
  </si>
  <si>
    <t>05C182</t>
  </si>
  <si>
    <t>05C183</t>
  </si>
  <si>
    <t>05C184</t>
  </si>
  <si>
    <t>05C18J</t>
  </si>
  <si>
    <t>05C191</t>
  </si>
  <si>
    <t>05C192</t>
  </si>
  <si>
    <t>05C193</t>
  </si>
  <si>
    <t>05C194</t>
  </si>
  <si>
    <t>05C19T</t>
  </si>
  <si>
    <t>05C201</t>
  </si>
  <si>
    <t>05C202</t>
  </si>
  <si>
    <t>05C203</t>
  </si>
  <si>
    <t>05C204</t>
  </si>
  <si>
    <t>05C211</t>
  </si>
  <si>
    <t>05C212</t>
  </si>
  <si>
    <t>05C213</t>
  </si>
  <si>
    <t>05C214</t>
  </si>
  <si>
    <t>05C21J</t>
  </si>
  <si>
    <t>05C221</t>
  </si>
  <si>
    <t>05C222</t>
  </si>
  <si>
    <t>05C223</t>
  </si>
  <si>
    <t>05C224</t>
  </si>
  <si>
    <t>05C22T</t>
  </si>
  <si>
    <t>05K051</t>
  </si>
  <si>
    <t>05K052</t>
  </si>
  <si>
    <t>05K053</t>
  </si>
  <si>
    <t>05K054</t>
  </si>
  <si>
    <t>05K061</t>
  </si>
  <si>
    <t>05K062</t>
  </si>
  <si>
    <t>05K063</t>
  </si>
  <si>
    <t>05K064</t>
  </si>
  <si>
    <t>05K06T</t>
  </si>
  <si>
    <t>05K101</t>
  </si>
  <si>
    <t>05K102</t>
  </si>
  <si>
    <t>05K103</t>
  </si>
  <si>
    <t>05K104</t>
  </si>
  <si>
    <t>05K10J</t>
  </si>
  <si>
    <t>05K121</t>
  </si>
  <si>
    <t>05K122</t>
  </si>
  <si>
    <t>05K123</t>
  </si>
  <si>
    <t>05K124</t>
  </si>
  <si>
    <t>05K14Z</t>
  </si>
  <si>
    <t>05K151</t>
  </si>
  <si>
    <t>05K152</t>
  </si>
  <si>
    <t>05K153</t>
  </si>
  <si>
    <t>05K154</t>
  </si>
  <si>
    <t>05K15J</t>
  </si>
  <si>
    <t>05K17J</t>
  </si>
  <si>
    <t>05K18J</t>
  </si>
  <si>
    <t>05K191</t>
  </si>
  <si>
    <t>05K192</t>
  </si>
  <si>
    <t>05K193</t>
  </si>
  <si>
    <t>05K194</t>
  </si>
  <si>
    <t>05K201</t>
  </si>
  <si>
    <t>05K202</t>
  </si>
  <si>
    <t>05K203</t>
  </si>
  <si>
    <t>05K204</t>
  </si>
  <si>
    <t>05K20T</t>
  </si>
  <si>
    <t>05M041</t>
  </si>
  <si>
    <t>05M042</t>
  </si>
  <si>
    <t>05M043</t>
  </si>
  <si>
    <t>05M044</t>
  </si>
  <si>
    <t>05M04T</t>
  </si>
  <si>
    <t>05M051</t>
  </si>
  <si>
    <t>05M052</t>
  </si>
  <si>
    <t>05M053</t>
  </si>
  <si>
    <t>05M054</t>
  </si>
  <si>
    <t>05M05T</t>
  </si>
  <si>
    <t>05M061</t>
  </si>
  <si>
    <t>05M062</t>
  </si>
  <si>
    <t>05M063</t>
  </si>
  <si>
    <t>05M064</t>
  </si>
  <si>
    <t>05M06T</t>
  </si>
  <si>
    <t>05M071</t>
  </si>
  <si>
    <t>05M072</t>
  </si>
  <si>
    <t>05M073</t>
  </si>
  <si>
    <t>05M074</t>
  </si>
  <si>
    <t>05M07T</t>
  </si>
  <si>
    <t>05M081</t>
  </si>
  <si>
    <t>05M082</t>
  </si>
  <si>
    <t>05M083</t>
  </si>
  <si>
    <t>05M084</t>
  </si>
  <si>
    <t>05M08T</t>
  </si>
  <si>
    <t>05M091</t>
  </si>
  <si>
    <t>05M092</t>
  </si>
  <si>
    <t>05M093</t>
  </si>
  <si>
    <t>05M094</t>
  </si>
  <si>
    <t>05M09T</t>
  </si>
  <si>
    <t>05M101</t>
  </si>
  <si>
    <t>05M102</t>
  </si>
  <si>
    <t>05M103</t>
  </si>
  <si>
    <t>05M104</t>
  </si>
  <si>
    <t>05M10T</t>
  </si>
  <si>
    <t>05M111</t>
  </si>
  <si>
    <t>05M112</t>
  </si>
  <si>
    <t>05M113</t>
  </si>
  <si>
    <t>05M114</t>
  </si>
  <si>
    <t>05M11T</t>
  </si>
  <si>
    <t>05M121</t>
  </si>
  <si>
    <t>05M122</t>
  </si>
  <si>
    <t>05M123</t>
  </si>
  <si>
    <t>05M124</t>
  </si>
  <si>
    <t>05M12T</t>
  </si>
  <si>
    <t>05M131</t>
  </si>
  <si>
    <t>05M132</t>
  </si>
  <si>
    <t>05M133</t>
  </si>
  <si>
    <t>05M134</t>
  </si>
  <si>
    <t>05M13T</t>
  </si>
  <si>
    <t>05M141</t>
  </si>
  <si>
    <t>05M142</t>
  </si>
  <si>
    <t>05M143</t>
  </si>
  <si>
    <t>05M144</t>
  </si>
  <si>
    <t>05M151</t>
  </si>
  <si>
    <t>05M152</t>
  </si>
  <si>
    <t>05M153</t>
  </si>
  <si>
    <t>05M154</t>
  </si>
  <si>
    <t>05M15T</t>
  </si>
  <si>
    <t>05M161</t>
  </si>
  <si>
    <t>05M162</t>
  </si>
  <si>
    <t>05M163</t>
  </si>
  <si>
    <t>05M164</t>
  </si>
  <si>
    <t>05M16T</t>
  </si>
  <si>
    <t>05M171</t>
  </si>
  <si>
    <t>05M172</t>
  </si>
  <si>
    <t>05M173</t>
  </si>
  <si>
    <t>05M174</t>
  </si>
  <si>
    <t>05M17T</t>
  </si>
  <si>
    <t>05M181</t>
  </si>
  <si>
    <t>05M182</t>
  </si>
  <si>
    <t>05M183</t>
  </si>
  <si>
    <t>05M184</t>
  </si>
  <si>
    <t>05M18T</t>
  </si>
  <si>
    <t>05M191</t>
  </si>
  <si>
    <t>05M192</t>
  </si>
  <si>
    <t>05M193</t>
  </si>
  <si>
    <t>05M194</t>
  </si>
  <si>
    <t>05M20Z</t>
  </si>
  <si>
    <t>05M21E</t>
  </si>
  <si>
    <t>05M22E</t>
  </si>
  <si>
    <t>05M23T</t>
  </si>
  <si>
    <t>05M23Z</t>
  </si>
  <si>
    <t>06C031</t>
  </si>
  <si>
    <t>06C032</t>
  </si>
  <si>
    <t>06C033</t>
  </si>
  <si>
    <t>06C034</t>
  </si>
  <si>
    <t>06C041</t>
  </si>
  <si>
    <t>06C042</t>
  </si>
  <si>
    <t>06C043</t>
  </si>
  <si>
    <t>06C044</t>
  </si>
  <si>
    <t>06C051</t>
  </si>
  <si>
    <t>06C052</t>
  </si>
  <si>
    <t>06C053</t>
  </si>
  <si>
    <t>06C054</t>
  </si>
  <si>
    <t>06C071</t>
  </si>
  <si>
    <t>06C072</t>
  </si>
  <si>
    <t>06C073</t>
  </si>
  <si>
    <t>06C074</t>
  </si>
  <si>
    <t>06C081</t>
  </si>
  <si>
    <t>06C082</t>
  </si>
  <si>
    <t>06C083</t>
  </si>
  <si>
    <t>06C084</t>
  </si>
  <si>
    <t>06C091</t>
  </si>
  <si>
    <t>06C092</t>
  </si>
  <si>
    <t>06C093</t>
  </si>
  <si>
    <t>06C094</t>
  </si>
  <si>
    <t>06C101</t>
  </si>
  <si>
    <t>06C102</t>
  </si>
  <si>
    <t>06C103</t>
  </si>
  <si>
    <t>06C104</t>
  </si>
  <si>
    <t>06C10J</t>
  </si>
  <si>
    <t>06C121</t>
  </si>
  <si>
    <t>06C122</t>
  </si>
  <si>
    <t>06C123</t>
  </si>
  <si>
    <t>06C124</t>
  </si>
  <si>
    <t>06C12J</t>
  </si>
  <si>
    <t>06C131</t>
  </si>
  <si>
    <t>06C132</t>
  </si>
  <si>
    <t>06C133</t>
  </si>
  <si>
    <t>06C134</t>
  </si>
  <si>
    <t>06C141</t>
  </si>
  <si>
    <t>06C142</t>
  </si>
  <si>
    <t>06C143</t>
  </si>
  <si>
    <t>06C144</t>
  </si>
  <si>
    <t>06C14J</t>
  </si>
  <si>
    <t>06C151</t>
  </si>
  <si>
    <t>06C152</t>
  </si>
  <si>
    <t>06C153</t>
  </si>
  <si>
    <t>06C154</t>
  </si>
  <si>
    <t>06C161</t>
  </si>
  <si>
    <t>06C162</t>
  </si>
  <si>
    <t>06C163</t>
  </si>
  <si>
    <t>06C164</t>
  </si>
  <si>
    <t>06C191</t>
  </si>
  <si>
    <t>06C192</t>
  </si>
  <si>
    <t>06C193</t>
  </si>
  <si>
    <t>06C194</t>
  </si>
  <si>
    <t>06C19J</t>
  </si>
  <si>
    <t>06C201</t>
  </si>
  <si>
    <t>06C202</t>
  </si>
  <si>
    <t>06C203</t>
  </si>
  <si>
    <t>06C204</t>
  </si>
  <si>
    <t>06C211</t>
  </si>
  <si>
    <t>06C212</t>
  </si>
  <si>
    <t>06C213</t>
  </si>
  <si>
    <t>06C214</t>
  </si>
  <si>
    <t>06C221</t>
  </si>
  <si>
    <t>06C222</t>
  </si>
  <si>
    <t>06C223</t>
  </si>
  <si>
    <t>06C224</t>
  </si>
  <si>
    <t>06C231</t>
  </si>
  <si>
    <t>06C232</t>
  </si>
  <si>
    <t>06C233</t>
  </si>
  <si>
    <t>06C234</t>
  </si>
  <si>
    <t>06C23J</t>
  </si>
  <si>
    <t>06K02Z</t>
  </si>
  <si>
    <t>06K03J</t>
  </si>
  <si>
    <t>06K04J</t>
  </si>
  <si>
    <t>06K05J</t>
  </si>
  <si>
    <t>06K06J</t>
  </si>
  <si>
    <t>06M021</t>
  </si>
  <si>
    <t>06M022</t>
  </si>
  <si>
    <t>06M023</t>
  </si>
  <si>
    <t>06M024</t>
  </si>
  <si>
    <t>06M02T</t>
  </si>
  <si>
    <t>06M031</t>
  </si>
  <si>
    <t>06M032</t>
  </si>
  <si>
    <t>06M033</t>
  </si>
  <si>
    <t>06M034</t>
  </si>
  <si>
    <t>06M03T</t>
  </si>
  <si>
    <t>06M041</t>
  </si>
  <si>
    <t>06M042</t>
  </si>
  <si>
    <t>06M043</t>
  </si>
  <si>
    <t>06M044</t>
  </si>
  <si>
    <t>06M04T</t>
  </si>
  <si>
    <t>06M051</t>
  </si>
  <si>
    <t>06M052</t>
  </si>
  <si>
    <t>06M053</t>
  </si>
  <si>
    <t>06M054</t>
  </si>
  <si>
    <t>06M05T</t>
  </si>
  <si>
    <t>06M061</t>
  </si>
  <si>
    <t>06M062</t>
  </si>
  <si>
    <t>06M063</t>
  </si>
  <si>
    <t>06M064</t>
  </si>
  <si>
    <t>06M06T</t>
  </si>
  <si>
    <t>06M071</t>
  </si>
  <si>
    <t>06M072</t>
  </si>
  <si>
    <t>06M073</t>
  </si>
  <si>
    <t>06M074</t>
  </si>
  <si>
    <t>06M07T</t>
  </si>
  <si>
    <t>06M081</t>
  </si>
  <si>
    <t>06M082</t>
  </si>
  <si>
    <t>06M083</t>
  </si>
  <si>
    <t>06M084</t>
  </si>
  <si>
    <t>06M08T</t>
  </si>
  <si>
    <t>06M091</t>
  </si>
  <si>
    <t>06M092</t>
  </si>
  <si>
    <t>06M093</t>
  </si>
  <si>
    <t>06M094</t>
  </si>
  <si>
    <t>06M09T</t>
  </si>
  <si>
    <t>06M101</t>
  </si>
  <si>
    <t>06M102</t>
  </si>
  <si>
    <t>06M103</t>
  </si>
  <si>
    <t>06M104</t>
  </si>
  <si>
    <t>06M111</t>
  </si>
  <si>
    <t>06M112</t>
  </si>
  <si>
    <t>06M113</t>
  </si>
  <si>
    <t>06M114</t>
  </si>
  <si>
    <t>06M11T</t>
  </si>
  <si>
    <t>06M121</t>
  </si>
  <si>
    <t>06M122</t>
  </si>
  <si>
    <t>06M123</t>
  </si>
  <si>
    <t>06M124</t>
  </si>
  <si>
    <t>06M12T</t>
  </si>
  <si>
    <t>06M131</t>
  </si>
  <si>
    <t>06M132</t>
  </si>
  <si>
    <t>06M133</t>
  </si>
  <si>
    <t>06M134</t>
  </si>
  <si>
    <t>06M13T</t>
  </si>
  <si>
    <t>06M141</t>
  </si>
  <si>
    <t>06M142</t>
  </si>
  <si>
    <t>06M143</t>
  </si>
  <si>
    <t>06M144</t>
  </si>
  <si>
    <t>06M15Z</t>
  </si>
  <si>
    <t>06M16Z</t>
  </si>
  <si>
    <t>06M17T</t>
  </si>
  <si>
    <t>06M17Z</t>
  </si>
  <si>
    <t>06M18T</t>
  </si>
  <si>
    <t>06M18Z</t>
  </si>
  <si>
    <t>06M191</t>
  </si>
  <si>
    <t>06M192</t>
  </si>
  <si>
    <t>06M193</t>
  </si>
  <si>
    <t>06M194</t>
  </si>
  <si>
    <t>06M201</t>
  </si>
  <si>
    <t>06M202</t>
  </si>
  <si>
    <t>06M203</t>
  </si>
  <si>
    <t>06M204</t>
  </si>
  <si>
    <t>06M20T</t>
  </si>
  <si>
    <t>07C061</t>
  </si>
  <si>
    <t>07C062</t>
  </si>
  <si>
    <t>07C063</t>
  </si>
  <si>
    <t>07C064</t>
  </si>
  <si>
    <t>07C071</t>
  </si>
  <si>
    <t>07C072</t>
  </si>
  <si>
    <t>07C073</t>
  </si>
  <si>
    <t>07C074</t>
  </si>
  <si>
    <t>07C081</t>
  </si>
  <si>
    <t>07C082</t>
  </si>
  <si>
    <t>07C083</t>
  </si>
  <si>
    <t>07C084</t>
  </si>
  <si>
    <t>07C091</t>
  </si>
  <si>
    <t>07C092</t>
  </si>
  <si>
    <t>07C093</t>
  </si>
  <si>
    <t>07C094</t>
  </si>
  <si>
    <t>07C101</t>
  </si>
  <si>
    <t>07C102</t>
  </si>
  <si>
    <t>07C103</t>
  </si>
  <si>
    <t>07C104</t>
  </si>
  <si>
    <t>07C111</t>
  </si>
  <si>
    <t>07C112</t>
  </si>
  <si>
    <t>07C113</t>
  </si>
  <si>
    <t>07C114</t>
  </si>
  <si>
    <t>07C121</t>
  </si>
  <si>
    <t>07C122</t>
  </si>
  <si>
    <t>07C123</t>
  </si>
  <si>
    <t>07C124</t>
  </si>
  <si>
    <t>07C131</t>
  </si>
  <si>
    <t>07C132</t>
  </si>
  <si>
    <t>07C133</t>
  </si>
  <si>
    <t>07C134</t>
  </si>
  <si>
    <t>07C141</t>
  </si>
  <si>
    <t>07C142</t>
  </si>
  <si>
    <t>07C143</t>
  </si>
  <si>
    <t>07C144</t>
  </si>
  <si>
    <t>07K02Z</t>
  </si>
  <si>
    <t>07K04J</t>
  </si>
  <si>
    <t>07K05J</t>
  </si>
  <si>
    <t>07M021</t>
  </si>
  <si>
    <t>07M022</t>
  </si>
  <si>
    <t>07M023</t>
  </si>
  <si>
    <t>07M024</t>
  </si>
  <si>
    <t>07M02T</t>
  </si>
  <si>
    <t>07M041</t>
  </si>
  <si>
    <t>07M042</t>
  </si>
  <si>
    <t>07M043</t>
  </si>
  <si>
    <t>07M044</t>
  </si>
  <si>
    <t>07M04T</t>
  </si>
  <si>
    <t>07M061</t>
  </si>
  <si>
    <t>07M062</t>
  </si>
  <si>
    <t>07M063</t>
  </si>
  <si>
    <t>07M064</t>
  </si>
  <si>
    <t>07M06T</t>
  </si>
  <si>
    <t>07M071</t>
  </si>
  <si>
    <t>07M072</t>
  </si>
  <si>
    <t>07M073</t>
  </si>
  <si>
    <t>07M074</t>
  </si>
  <si>
    <t>07M07T</t>
  </si>
  <si>
    <t>07M081</t>
  </si>
  <si>
    <t>07M082</t>
  </si>
  <si>
    <t>07M083</t>
  </si>
  <si>
    <t>07M084</t>
  </si>
  <si>
    <t>07M08T</t>
  </si>
  <si>
    <t>07M091</t>
  </si>
  <si>
    <t>07M092</t>
  </si>
  <si>
    <t>07M093</t>
  </si>
  <si>
    <t>07M094</t>
  </si>
  <si>
    <t>07M09T</t>
  </si>
  <si>
    <t>07M101</t>
  </si>
  <si>
    <t>07M102</t>
  </si>
  <si>
    <t>07M103</t>
  </si>
  <si>
    <t>07M104</t>
  </si>
  <si>
    <t>07M10T</t>
  </si>
  <si>
    <t>07M111</t>
  </si>
  <si>
    <t>07M112</t>
  </si>
  <si>
    <t>07M113</t>
  </si>
  <si>
    <t>07M114</t>
  </si>
  <si>
    <t>07M11T</t>
  </si>
  <si>
    <t>07M121</t>
  </si>
  <si>
    <t>07M122</t>
  </si>
  <si>
    <t>07M123</t>
  </si>
  <si>
    <t>07M124</t>
  </si>
  <si>
    <t>07M13Z</t>
  </si>
  <si>
    <t>07M14T</t>
  </si>
  <si>
    <t>07M14Z</t>
  </si>
  <si>
    <t>07M151</t>
  </si>
  <si>
    <t>07M152</t>
  </si>
  <si>
    <t>07M153</t>
  </si>
  <si>
    <t>07M154</t>
  </si>
  <si>
    <t>07M15T</t>
  </si>
  <si>
    <t>08C021</t>
  </si>
  <si>
    <t>08C022</t>
  </si>
  <si>
    <t>08C023</t>
  </si>
  <si>
    <t>08C024</t>
  </si>
  <si>
    <t>08C041</t>
  </si>
  <si>
    <t>08C042</t>
  </si>
  <si>
    <t>08C043</t>
  </si>
  <si>
    <t>08C044</t>
  </si>
  <si>
    <t>08C061</t>
  </si>
  <si>
    <t>08C062</t>
  </si>
  <si>
    <t>08C063</t>
  </si>
  <si>
    <t>08C064</t>
  </si>
  <si>
    <t>08C121</t>
  </si>
  <si>
    <t>08C122</t>
  </si>
  <si>
    <t>08C123</t>
  </si>
  <si>
    <t>08C124</t>
  </si>
  <si>
    <t>08C12J</t>
  </si>
  <si>
    <t>08C131</t>
  </si>
  <si>
    <t>08C132</t>
  </si>
  <si>
    <t>08C133</t>
  </si>
  <si>
    <t>08C134</t>
  </si>
  <si>
    <t>08C13J</t>
  </si>
  <si>
    <t>08C141</t>
  </si>
  <si>
    <t>08C142</t>
  </si>
  <si>
    <t>08C143</t>
  </si>
  <si>
    <t>08C144</t>
  </si>
  <si>
    <t>08C14J</t>
  </si>
  <si>
    <t>08C201</t>
  </si>
  <si>
    <t>08C202</t>
  </si>
  <si>
    <t>08C203</t>
  </si>
  <si>
    <t>08C204</t>
  </si>
  <si>
    <t>08C20J</t>
  </si>
  <si>
    <t>08C211</t>
  </si>
  <si>
    <t>08C212</t>
  </si>
  <si>
    <t>08C213</t>
  </si>
  <si>
    <t>08C214</t>
  </si>
  <si>
    <t>08C21J</t>
  </si>
  <si>
    <t>08C221</t>
  </si>
  <si>
    <t>08C222</t>
  </si>
  <si>
    <t>08C223</t>
  </si>
  <si>
    <t>08C224</t>
  </si>
  <si>
    <t>08C241</t>
  </si>
  <si>
    <t>08C242</t>
  </si>
  <si>
    <t>08C243</t>
  </si>
  <si>
    <t>08C244</t>
  </si>
  <si>
    <t>08C251</t>
  </si>
  <si>
    <t>08C252</t>
  </si>
  <si>
    <t>08C253</t>
  </si>
  <si>
    <t>08C254</t>
  </si>
  <si>
    <t>08C271</t>
  </si>
  <si>
    <t>08C272</t>
  </si>
  <si>
    <t>08C273</t>
  </si>
  <si>
    <t>08C274</t>
  </si>
  <si>
    <t>08C281</t>
  </si>
  <si>
    <t>08C282</t>
  </si>
  <si>
    <t>08C283</t>
  </si>
  <si>
    <t>08C284</t>
  </si>
  <si>
    <t>08C291</t>
  </si>
  <si>
    <t>08C292</t>
  </si>
  <si>
    <t>08C293</t>
  </si>
  <si>
    <t>08C294</t>
  </si>
  <si>
    <t>08C29J</t>
  </si>
  <si>
    <t>08C311</t>
  </si>
  <si>
    <t>08C312</t>
  </si>
  <si>
    <t>08C313</t>
  </si>
  <si>
    <t>08C314</t>
  </si>
  <si>
    <t>08C321</t>
  </si>
  <si>
    <t>08C322</t>
  </si>
  <si>
    <t>08C323</t>
  </si>
  <si>
    <t>08C324</t>
  </si>
  <si>
    <t>08C32J</t>
  </si>
  <si>
    <t>08C331</t>
  </si>
  <si>
    <t>08C332</t>
  </si>
  <si>
    <t>08C333</t>
  </si>
  <si>
    <t>08C334</t>
  </si>
  <si>
    <t>08C341</t>
  </si>
  <si>
    <t>08C342</t>
  </si>
  <si>
    <t>08C343</t>
  </si>
  <si>
    <t>08C344</t>
  </si>
  <si>
    <t>08C351</t>
  </si>
  <si>
    <t>08C352</t>
  </si>
  <si>
    <t>08C353</t>
  </si>
  <si>
    <t>08C354</t>
  </si>
  <si>
    <t>08C35J</t>
  </si>
  <si>
    <t>08C361</t>
  </si>
  <si>
    <t>08C362</t>
  </si>
  <si>
    <t>08C363</t>
  </si>
  <si>
    <t>08C364</t>
  </si>
  <si>
    <t>08C36J</t>
  </si>
  <si>
    <t>08C371</t>
  </si>
  <si>
    <t>08C372</t>
  </si>
  <si>
    <t>08C373</t>
  </si>
  <si>
    <t>08C374</t>
  </si>
  <si>
    <t>08C37J</t>
  </si>
  <si>
    <t>08C381</t>
  </si>
  <si>
    <t>08C382</t>
  </si>
  <si>
    <t>08C383</t>
  </si>
  <si>
    <t>08C384</t>
  </si>
  <si>
    <t>08C38J</t>
  </si>
  <si>
    <t>08C391</t>
  </si>
  <si>
    <t>08C392</t>
  </si>
  <si>
    <t>08C393</t>
  </si>
  <si>
    <t>08C394</t>
  </si>
  <si>
    <t>08C39J</t>
  </si>
  <si>
    <t>08C401</t>
  </si>
  <si>
    <t>08C402</t>
  </si>
  <si>
    <t>08C403</t>
  </si>
  <si>
    <t>08C404</t>
  </si>
  <si>
    <t>08C40J</t>
  </si>
  <si>
    <t>08C421</t>
  </si>
  <si>
    <t>08C422</t>
  </si>
  <si>
    <t>08C423</t>
  </si>
  <si>
    <t>08C424</t>
  </si>
  <si>
    <t>08C42J</t>
  </si>
  <si>
    <t>08C431</t>
  </si>
  <si>
    <t>08C432</t>
  </si>
  <si>
    <t>08C433</t>
  </si>
  <si>
    <t>08C434</t>
  </si>
  <si>
    <t>08C43J</t>
  </si>
  <si>
    <t>08C441</t>
  </si>
  <si>
    <t>08C442</t>
  </si>
  <si>
    <t>08C443</t>
  </si>
  <si>
    <t>08C444</t>
  </si>
  <si>
    <t>08C44J</t>
  </si>
  <si>
    <t>08C451</t>
  </si>
  <si>
    <t>08C452</t>
  </si>
  <si>
    <t>08C453</t>
  </si>
  <si>
    <t>08C454</t>
  </si>
  <si>
    <t>08C45J</t>
  </si>
  <si>
    <t>08C461</t>
  </si>
  <si>
    <t>08C462</t>
  </si>
  <si>
    <t>08C463</t>
  </si>
  <si>
    <t>08C464</t>
  </si>
  <si>
    <t>08C46J</t>
  </si>
  <si>
    <t>08C471</t>
  </si>
  <si>
    <t>08C472</t>
  </si>
  <si>
    <t>08C473</t>
  </si>
  <si>
    <t>08C474</t>
  </si>
  <si>
    <t>08C481</t>
  </si>
  <si>
    <t>08C482</t>
  </si>
  <si>
    <t>08C483</t>
  </si>
  <si>
    <t>08C484</t>
  </si>
  <si>
    <t>08C491</t>
  </si>
  <si>
    <t>08C492</t>
  </si>
  <si>
    <t>08C493</t>
  </si>
  <si>
    <t>08C494</t>
  </si>
  <si>
    <t>08C501</t>
  </si>
  <si>
    <t>08C502</t>
  </si>
  <si>
    <t>08C503</t>
  </si>
  <si>
    <t>08C504</t>
  </si>
  <si>
    <t>08C511</t>
  </si>
  <si>
    <t>08C512</t>
  </si>
  <si>
    <t>08C513</t>
  </si>
  <si>
    <t>08C514</t>
  </si>
  <si>
    <t>08C521</t>
  </si>
  <si>
    <t>08C522</t>
  </si>
  <si>
    <t>08C523</t>
  </si>
  <si>
    <t>08C524</t>
  </si>
  <si>
    <t>08C531</t>
  </si>
  <si>
    <t>08C532</t>
  </si>
  <si>
    <t>08C533</t>
  </si>
  <si>
    <t>08C534</t>
  </si>
  <si>
    <t>08C541</t>
  </si>
  <si>
    <t>08C542</t>
  </si>
  <si>
    <t>08C543</t>
  </si>
  <si>
    <t>08C544</t>
  </si>
  <si>
    <t>08C54J</t>
  </si>
  <si>
    <t>08C551</t>
  </si>
  <si>
    <t>08C552</t>
  </si>
  <si>
    <t>08C553</t>
  </si>
  <si>
    <t>08C554</t>
  </si>
  <si>
    <t>08C561</t>
  </si>
  <si>
    <t>08C562</t>
  </si>
  <si>
    <t>08C563</t>
  </si>
  <si>
    <t>08C564</t>
  </si>
  <si>
    <t>08K02J</t>
  </si>
  <si>
    <t>08K031</t>
  </si>
  <si>
    <t>08K032</t>
  </si>
  <si>
    <t>08K033</t>
  </si>
  <si>
    <t>08K034</t>
  </si>
  <si>
    <t>08K041</t>
  </si>
  <si>
    <t>08K042</t>
  </si>
  <si>
    <t>08K043</t>
  </si>
  <si>
    <t>08K044</t>
  </si>
  <si>
    <t>08M041</t>
  </si>
  <si>
    <t>08M042</t>
  </si>
  <si>
    <t>08M043</t>
  </si>
  <si>
    <t>08M044</t>
  </si>
  <si>
    <t>08M04T</t>
  </si>
  <si>
    <t>08M051</t>
  </si>
  <si>
    <t>08M052</t>
  </si>
  <si>
    <t>08M053</t>
  </si>
  <si>
    <t>08M054</t>
  </si>
  <si>
    <t>08M05T</t>
  </si>
  <si>
    <t>08M061</t>
  </si>
  <si>
    <t>08M062</t>
  </si>
  <si>
    <t>08M063</t>
  </si>
  <si>
    <t>08M064</t>
  </si>
  <si>
    <t>08M06T</t>
  </si>
  <si>
    <t>08M071</t>
  </si>
  <si>
    <t>08M072</t>
  </si>
  <si>
    <t>08M073</t>
  </si>
  <si>
    <t>08M074</t>
  </si>
  <si>
    <t>08M07T</t>
  </si>
  <si>
    <t>08M081</t>
  </si>
  <si>
    <t>08M082</t>
  </si>
  <si>
    <t>08M083</t>
  </si>
  <si>
    <t>08M084</t>
  </si>
  <si>
    <t>08M08T</t>
  </si>
  <si>
    <t>08M091</t>
  </si>
  <si>
    <t>08M092</t>
  </si>
  <si>
    <t>08M093</t>
  </si>
  <si>
    <t>08M094</t>
  </si>
  <si>
    <t>08M09T</t>
  </si>
  <si>
    <t>08M101</t>
  </si>
  <si>
    <t>08M102</t>
  </si>
  <si>
    <t>08M103</t>
  </si>
  <si>
    <t>08M104</t>
  </si>
  <si>
    <t>08M10T</t>
  </si>
  <si>
    <t>08M141</t>
  </si>
  <si>
    <t>08M142</t>
  </si>
  <si>
    <t>08M143</t>
  </si>
  <si>
    <t>08M144</t>
  </si>
  <si>
    <t>08M14T</t>
  </si>
  <si>
    <t>08M151</t>
  </si>
  <si>
    <t>08M152</t>
  </si>
  <si>
    <t>08M153</t>
  </si>
  <si>
    <t>08M154</t>
  </si>
  <si>
    <t>08M15T</t>
  </si>
  <si>
    <t>08M181</t>
  </si>
  <si>
    <t>08M182</t>
  </si>
  <si>
    <t>08M183</t>
  </si>
  <si>
    <t>08M184</t>
  </si>
  <si>
    <t>08M18T</t>
  </si>
  <si>
    <t>08M191</t>
  </si>
  <si>
    <t>08M192</t>
  </si>
  <si>
    <t>08M193</t>
  </si>
  <si>
    <t>08M194</t>
  </si>
  <si>
    <t>08M19T</t>
  </si>
  <si>
    <t>08M201</t>
  </si>
  <si>
    <t>08M202</t>
  </si>
  <si>
    <t>08M203</t>
  </si>
  <si>
    <t>08M204</t>
  </si>
  <si>
    <t>08M211</t>
  </si>
  <si>
    <t>08M212</t>
  </si>
  <si>
    <t>08M213</t>
  </si>
  <si>
    <t>08M214</t>
  </si>
  <si>
    <t>08M221</t>
  </si>
  <si>
    <t>08M222</t>
  </si>
  <si>
    <t>08M223</t>
  </si>
  <si>
    <t>08M224</t>
  </si>
  <si>
    <t>08M231</t>
  </si>
  <si>
    <t>08M232</t>
  </si>
  <si>
    <t>08M233</t>
  </si>
  <si>
    <t>08M234</t>
  </si>
  <si>
    <t>08M241</t>
  </si>
  <si>
    <t>08M242</t>
  </si>
  <si>
    <t>08M243</t>
  </si>
  <si>
    <t>08M244</t>
  </si>
  <si>
    <t>08M24T</t>
  </si>
  <si>
    <t>08M251</t>
  </si>
  <si>
    <t>08M252</t>
  </si>
  <si>
    <t>08M253</t>
  </si>
  <si>
    <t>08M254</t>
  </si>
  <si>
    <t>08M25T</t>
  </si>
  <si>
    <t>08M261</t>
  </si>
  <si>
    <t>08M262</t>
  </si>
  <si>
    <t>08M263</t>
  </si>
  <si>
    <t>08M264</t>
  </si>
  <si>
    <t>08M271</t>
  </si>
  <si>
    <t>08M272</t>
  </si>
  <si>
    <t>08M273</t>
  </si>
  <si>
    <t>08M274</t>
  </si>
  <si>
    <t>08M27T</t>
  </si>
  <si>
    <t>08M281</t>
  </si>
  <si>
    <t>08M282</t>
  </si>
  <si>
    <t>08M283</t>
  </si>
  <si>
    <t>08M284</t>
  </si>
  <si>
    <t>08M28T</t>
  </si>
  <si>
    <t>08M291</t>
  </si>
  <si>
    <t>08M292</t>
  </si>
  <si>
    <t>08M293</t>
  </si>
  <si>
    <t>08M294</t>
  </si>
  <si>
    <t>08M29T</t>
  </si>
  <si>
    <t>08M301</t>
  </si>
  <si>
    <t>08M302</t>
  </si>
  <si>
    <t>08M303</t>
  </si>
  <si>
    <t>08M304</t>
  </si>
  <si>
    <t>08M30T</t>
  </si>
  <si>
    <t>08M311</t>
  </si>
  <si>
    <t>08M312</t>
  </si>
  <si>
    <t>08M313</t>
  </si>
  <si>
    <t>08M314</t>
  </si>
  <si>
    <t>08M31T</t>
  </si>
  <si>
    <t>08M321</t>
  </si>
  <si>
    <t>08M322</t>
  </si>
  <si>
    <t>08M323</t>
  </si>
  <si>
    <t>08M324</t>
  </si>
  <si>
    <t>08M32T</t>
  </si>
  <si>
    <t>08M331</t>
  </si>
  <si>
    <t>08M332</t>
  </si>
  <si>
    <t>08M333</t>
  </si>
  <si>
    <t>08M334</t>
  </si>
  <si>
    <t>08M33T</t>
  </si>
  <si>
    <t>08M341</t>
  </si>
  <si>
    <t>08M342</t>
  </si>
  <si>
    <t>08M343</t>
  </si>
  <si>
    <t>08M344</t>
  </si>
  <si>
    <t>08M34T</t>
  </si>
  <si>
    <t>08M35Z</t>
  </si>
  <si>
    <t>08M36T</t>
  </si>
  <si>
    <t>08M36Z</t>
  </si>
  <si>
    <t>08M371</t>
  </si>
  <si>
    <t>08M372</t>
  </si>
  <si>
    <t>08M373</t>
  </si>
  <si>
    <t>08M374</t>
  </si>
  <si>
    <t>08M37T</t>
  </si>
  <si>
    <t>08M381</t>
  </si>
  <si>
    <t>08M382</t>
  </si>
  <si>
    <t>08M383</t>
  </si>
  <si>
    <t>08M384</t>
  </si>
  <si>
    <t>08M38T</t>
  </si>
  <si>
    <t>09C021</t>
  </si>
  <si>
    <t>09C022</t>
  </si>
  <si>
    <t>09C023</t>
  </si>
  <si>
    <t>09C024</t>
  </si>
  <si>
    <t>09C02J</t>
  </si>
  <si>
    <t>09C031</t>
  </si>
  <si>
    <t>09C032</t>
  </si>
  <si>
    <t>09C033</t>
  </si>
  <si>
    <t>09C034</t>
  </si>
  <si>
    <t>09C03J</t>
  </si>
  <si>
    <t>09C041</t>
  </si>
  <si>
    <t>09C042</t>
  </si>
  <si>
    <t>09C043</t>
  </si>
  <si>
    <t>09C044</t>
  </si>
  <si>
    <t>09C051</t>
  </si>
  <si>
    <t>09C052</t>
  </si>
  <si>
    <t>09C053</t>
  </si>
  <si>
    <t>09C054</t>
  </si>
  <si>
    <t>09C05J</t>
  </si>
  <si>
    <t>09C061</t>
  </si>
  <si>
    <t>09C062</t>
  </si>
  <si>
    <t>09C063</t>
  </si>
  <si>
    <t>09C064</t>
  </si>
  <si>
    <t>09C06T</t>
  </si>
  <si>
    <t>09C071</t>
  </si>
  <si>
    <t>09C072</t>
  </si>
  <si>
    <t>09C073</t>
  </si>
  <si>
    <t>09C074</t>
  </si>
  <si>
    <t>09C07J</t>
  </si>
  <si>
    <t>09C081</t>
  </si>
  <si>
    <t>09C082</t>
  </si>
  <si>
    <t>09C083</t>
  </si>
  <si>
    <t>09C084</t>
  </si>
  <si>
    <t>09C08J</t>
  </si>
  <si>
    <t>09C091</t>
  </si>
  <si>
    <t>09C092</t>
  </si>
  <si>
    <t>09C093</t>
  </si>
  <si>
    <t>09C094</t>
  </si>
  <si>
    <t>09C09J</t>
  </si>
  <si>
    <t>09C101</t>
  </si>
  <si>
    <t>09C102</t>
  </si>
  <si>
    <t>09C103</t>
  </si>
  <si>
    <t>09C104</t>
  </si>
  <si>
    <t>09C10J</t>
  </si>
  <si>
    <t>09C111</t>
  </si>
  <si>
    <t>09C112</t>
  </si>
  <si>
    <t>09C113</t>
  </si>
  <si>
    <t>09C114</t>
  </si>
  <si>
    <t>09K02J</t>
  </si>
  <si>
    <t>09M021</t>
  </si>
  <si>
    <t>09M022</t>
  </si>
  <si>
    <t>09M023</t>
  </si>
  <si>
    <t>09M024</t>
  </si>
  <si>
    <t>09M02T</t>
  </si>
  <si>
    <t>09M031</t>
  </si>
  <si>
    <t>09M032</t>
  </si>
  <si>
    <t>09M033</t>
  </si>
  <si>
    <t>09M034</t>
  </si>
  <si>
    <t>09M03T</t>
  </si>
  <si>
    <t>09M041</t>
  </si>
  <si>
    <t>09M042</t>
  </si>
  <si>
    <t>09M043</t>
  </si>
  <si>
    <t>09M044</t>
  </si>
  <si>
    <t>09M04T</t>
  </si>
  <si>
    <t>09M051</t>
  </si>
  <si>
    <t>09M052</t>
  </si>
  <si>
    <t>09M053</t>
  </si>
  <si>
    <t>09M054</t>
  </si>
  <si>
    <t>09M05T</t>
  </si>
  <si>
    <t>09M061</t>
  </si>
  <si>
    <t>09M062</t>
  </si>
  <si>
    <t>09M063</t>
  </si>
  <si>
    <t>09M064</t>
  </si>
  <si>
    <t>09M06T</t>
  </si>
  <si>
    <t>09M071</t>
  </si>
  <si>
    <t>09M072</t>
  </si>
  <si>
    <t>09M073</t>
  </si>
  <si>
    <t>09M074</t>
  </si>
  <si>
    <t>09M07T</t>
  </si>
  <si>
    <t>09M081</t>
  </si>
  <si>
    <t>09M082</t>
  </si>
  <si>
    <t>09M083</t>
  </si>
  <si>
    <t>09M084</t>
  </si>
  <si>
    <t>09M08T</t>
  </si>
  <si>
    <t>09M091</t>
  </si>
  <si>
    <t>09M092</t>
  </si>
  <si>
    <t>09M093</t>
  </si>
  <si>
    <t>09M094</t>
  </si>
  <si>
    <t>09M09T</t>
  </si>
  <si>
    <t>09M101</t>
  </si>
  <si>
    <t>09M102</t>
  </si>
  <si>
    <t>09M103</t>
  </si>
  <si>
    <t>09M104</t>
  </si>
  <si>
    <t>09M10T</t>
  </si>
  <si>
    <t>09M111</t>
  </si>
  <si>
    <t>09M112</t>
  </si>
  <si>
    <t>09M113</t>
  </si>
  <si>
    <t>09M114</t>
  </si>
  <si>
    <t>09M11T</t>
  </si>
  <si>
    <t>09M12Z</t>
  </si>
  <si>
    <t>09M13Z</t>
  </si>
  <si>
    <t>09M14T</t>
  </si>
  <si>
    <t>09M14Z</t>
  </si>
  <si>
    <t>09M15Z</t>
  </si>
  <si>
    <t>10C021</t>
  </si>
  <si>
    <t>10C022</t>
  </si>
  <si>
    <t>10C023</t>
  </si>
  <si>
    <t>10C024</t>
  </si>
  <si>
    <t>10C031</t>
  </si>
  <si>
    <t>10C032</t>
  </si>
  <si>
    <t>10C033</t>
  </si>
  <si>
    <t>10C034</t>
  </si>
  <si>
    <t>10C051</t>
  </si>
  <si>
    <t>10C052</t>
  </si>
  <si>
    <t>10C053</t>
  </si>
  <si>
    <t>10C054</t>
  </si>
  <si>
    <t>10C071</t>
  </si>
  <si>
    <t>10C072</t>
  </si>
  <si>
    <t>10C073</t>
  </si>
  <si>
    <t>10C074</t>
  </si>
  <si>
    <t>10C081</t>
  </si>
  <si>
    <t>10C082</t>
  </si>
  <si>
    <t>10C083</t>
  </si>
  <si>
    <t>10C084</t>
  </si>
  <si>
    <t>10C08J</t>
  </si>
  <si>
    <t>10C091</t>
  </si>
  <si>
    <t>10C092</t>
  </si>
  <si>
    <t>10C093</t>
  </si>
  <si>
    <t>10C094</t>
  </si>
  <si>
    <t>10C101</t>
  </si>
  <si>
    <t>10C102</t>
  </si>
  <si>
    <t>10C103</t>
  </si>
  <si>
    <t>10C104</t>
  </si>
  <si>
    <t>10C111</t>
  </si>
  <si>
    <t>10C112</t>
  </si>
  <si>
    <t>10C113</t>
  </si>
  <si>
    <t>10C114</t>
  </si>
  <si>
    <t>10C121</t>
  </si>
  <si>
    <t>10C122</t>
  </si>
  <si>
    <t>10C123</t>
  </si>
  <si>
    <t>10C124</t>
  </si>
  <si>
    <t>10C131</t>
  </si>
  <si>
    <t>10C132</t>
  </si>
  <si>
    <t>10C133</t>
  </si>
  <si>
    <t>10C134</t>
  </si>
  <si>
    <t>10M021</t>
  </si>
  <si>
    <t>10M022</t>
  </si>
  <si>
    <t>10M023</t>
  </si>
  <si>
    <t>10M024</t>
  </si>
  <si>
    <t>10M02T</t>
  </si>
  <si>
    <t>10M031</t>
  </si>
  <si>
    <t>10M032</t>
  </si>
  <si>
    <t>10M033</t>
  </si>
  <si>
    <t>10M034</t>
  </si>
  <si>
    <t>10M03T</t>
  </si>
  <si>
    <t>10M071</t>
  </si>
  <si>
    <t>10M072</t>
  </si>
  <si>
    <t>10M073</t>
  </si>
  <si>
    <t>10M074</t>
  </si>
  <si>
    <t>10M07T</t>
  </si>
  <si>
    <t>10M081</t>
  </si>
  <si>
    <t>10M082</t>
  </si>
  <si>
    <t>10M083</t>
  </si>
  <si>
    <t>10M084</t>
  </si>
  <si>
    <t>10M08T</t>
  </si>
  <si>
    <t>10M091</t>
  </si>
  <si>
    <t>10M092</t>
  </si>
  <si>
    <t>10M093</t>
  </si>
  <si>
    <t>10M094</t>
  </si>
  <si>
    <t>10M09T</t>
  </si>
  <si>
    <t>10M101</t>
  </si>
  <si>
    <t>10M102</t>
  </si>
  <si>
    <t>10M103</t>
  </si>
  <si>
    <t>10M104</t>
  </si>
  <si>
    <t>10M10T</t>
  </si>
  <si>
    <t>10M111</t>
  </si>
  <si>
    <t>10M112</t>
  </si>
  <si>
    <t>10M113</t>
  </si>
  <si>
    <t>10M114</t>
  </si>
  <si>
    <t>10M11T</t>
  </si>
  <si>
    <t>10M121</t>
  </si>
  <si>
    <t>10M122</t>
  </si>
  <si>
    <t>10M123</t>
  </si>
  <si>
    <t>10M124</t>
  </si>
  <si>
    <t>10M12T</t>
  </si>
  <si>
    <t>10M13Z</t>
  </si>
  <si>
    <t>10M14T</t>
  </si>
  <si>
    <t>10M14Z</t>
  </si>
  <si>
    <t>10M151</t>
  </si>
  <si>
    <t>10M152</t>
  </si>
  <si>
    <t>10M153</t>
  </si>
  <si>
    <t>10M154</t>
  </si>
  <si>
    <t>10M15T</t>
  </si>
  <si>
    <t>10M161</t>
  </si>
  <si>
    <t>10M162</t>
  </si>
  <si>
    <t>10M163</t>
  </si>
  <si>
    <t>10M164</t>
  </si>
  <si>
    <t>10M16T</t>
  </si>
  <si>
    <t>10M171</t>
  </si>
  <si>
    <t>10M172</t>
  </si>
  <si>
    <t>10M173</t>
  </si>
  <si>
    <t>10M174</t>
  </si>
  <si>
    <t>10M17T</t>
  </si>
  <si>
    <t>10M181</t>
  </si>
  <si>
    <t>10M182</t>
  </si>
  <si>
    <t>10M183</t>
  </si>
  <si>
    <t>10M184</t>
  </si>
  <si>
    <t>10M18T</t>
  </si>
  <si>
    <t>11C021</t>
  </si>
  <si>
    <t>11C022</t>
  </si>
  <si>
    <t>11C023</t>
  </si>
  <si>
    <t>11C024</t>
  </si>
  <si>
    <t>11C031</t>
  </si>
  <si>
    <t>11C032</t>
  </si>
  <si>
    <t>11C033</t>
  </si>
  <si>
    <t>11C034</t>
  </si>
  <si>
    <t>11C041</t>
  </si>
  <si>
    <t>11C042</t>
  </si>
  <si>
    <t>11C043</t>
  </si>
  <si>
    <t>11C044</t>
  </si>
  <si>
    <t>11C04J</t>
  </si>
  <si>
    <t>11C061</t>
  </si>
  <si>
    <t>11C062</t>
  </si>
  <si>
    <t>11C063</t>
  </si>
  <si>
    <t>11C064</t>
  </si>
  <si>
    <t>11C071</t>
  </si>
  <si>
    <t>11C072</t>
  </si>
  <si>
    <t>11C073</t>
  </si>
  <si>
    <t>11C074</t>
  </si>
  <si>
    <t>11C07J</t>
  </si>
  <si>
    <t>11C081</t>
  </si>
  <si>
    <t>11C082</t>
  </si>
  <si>
    <t>11C083</t>
  </si>
  <si>
    <t>11C084</t>
  </si>
  <si>
    <t>11C08T</t>
  </si>
  <si>
    <t>11C091</t>
  </si>
  <si>
    <t>11C092</t>
  </si>
  <si>
    <t>11C093</t>
  </si>
  <si>
    <t>11C094</t>
  </si>
  <si>
    <t>11C09J</t>
  </si>
  <si>
    <t>11K021</t>
  </si>
  <si>
    <t>11K022</t>
  </si>
  <si>
    <t>11K023</t>
  </si>
  <si>
    <t>11K024</t>
  </si>
  <si>
    <t>11K02J</t>
  </si>
  <si>
    <t>11K03Z</t>
  </si>
  <si>
    <t>11K04Z</t>
  </si>
  <si>
    <t>11K05Z</t>
  </si>
  <si>
    <t>11K06Z</t>
  </si>
  <si>
    <t>11K07Z</t>
  </si>
  <si>
    <t>11K08J</t>
  </si>
  <si>
    <t>11M021</t>
  </si>
  <si>
    <t>11M022</t>
  </si>
  <si>
    <t>11M023</t>
  </si>
  <si>
    <t>11M024</t>
  </si>
  <si>
    <t>11M02T</t>
  </si>
  <si>
    <t>11M031</t>
  </si>
  <si>
    <t>11M032</t>
  </si>
  <si>
    <t>11M033</t>
  </si>
  <si>
    <t>11M034</t>
  </si>
  <si>
    <t>11M03T</t>
  </si>
  <si>
    <t>11M041</t>
  </si>
  <si>
    <t>11M042</t>
  </si>
  <si>
    <t>11M043</t>
  </si>
  <si>
    <t>11M044</t>
  </si>
  <si>
    <t>11M04T</t>
  </si>
  <si>
    <t>11M061</t>
  </si>
  <si>
    <t>11M062</t>
  </si>
  <si>
    <t>11M063</t>
  </si>
  <si>
    <t>11M064</t>
  </si>
  <si>
    <t>11M06T</t>
  </si>
  <si>
    <t>11M071</t>
  </si>
  <si>
    <t>11M072</t>
  </si>
  <si>
    <t>11M073</t>
  </si>
  <si>
    <t>11M074</t>
  </si>
  <si>
    <t>11M07T</t>
  </si>
  <si>
    <t>11M081</t>
  </si>
  <si>
    <t>11M082</t>
  </si>
  <si>
    <t>11M083</t>
  </si>
  <si>
    <t>11M084</t>
  </si>
  <si>
    <t>11M08T</t>
  </si>
  <si>
    <t>11M101</t>
  </si>
  <si>
    <t>11M102</t>
  </si>
  <si>
    <t>11M103</t>
  </si>
  <si>
    <t>11M104</t>
  </si>
  <si>
    <t>11M10T</t>
  </si>
  <si>
    <t>11M111</t>
  </si>
  <si>
    <t>11M112</t>
  </si>
  <si>
    <t>11M113</t>
  </si>
  <si>
    <t>11M114</t>
  </si>
  <si>
    <t>11M121</t>
  </si>
  <si>
    <t>11M122</t>
  </si>
  <si>
    <t>11M123</t>
  </si>
  <si>
    <t>11M124</t>
  </si>
  <si>
    <t>11M12T</t>
  </si>
  <si>
    <t>11M151</t>
  </si>
  <si>
    <t>11M152</t>
  </si>
  <si>
    <t>11M153</t>
  </si>
  <si>
    <t>11M154</t>
  </si>
  <si>
    <t>11M15T</t>
  </si>
  <si>
    <t>11M161</t>
  </si>
  <si>
    <t>11M162</t>
  </si>
  <si>
    <t>11M163</t>
  </si>
  <si>
    <t>11M164</t>
  </si>
  <si>
    <t>11M16T</t>
  </si>
  <si>
    <t>11M171</t>
  </si>
  <si>
    <t>11M172</t>
  </si>
  <si>
    <t>11M173</t>
  </si>
  <si>
    <t>11M174</t>
  </si>
  <si>
    <t>11M18Z</t>
  </si>
  <si>
    <t>11M19T</t>
  </si>
  <si>
    <t>11M19Z</t>
  </si>
  <si>
    <t>12C031</t>
  </si>
  <si>
    <t>12C032</t>
  </si>
  <si>
    <t>12C033</t>
  </si>
  <si>
    <t>12C034</t>
  </si>
  <si>
    <t>12C03J</t>
  </si>
  <si>
    <t>12C041</t>
  </si>
  <si>
    <t>12C042</t>
  </si>
  <si>
    <t>12C043</t>
  </si>
  <si>
    <t>12C044</t>
  </si>
  <si>
    <t>12C051</t>
  </si>
  <si>
    <t>12C052</t>
  </si>
  <si>
    <t>12C053</t>
  </si>
  <si>
    <t>12C054</t>
  </si>
  <si>
    <t>12C061</t>
  </si>
  <si>
    <t>12C062</t>
  </si>
  <si>
    <t>12C063</t>
  </si>
  <si>
    <t>12C064</t>
  </si>
  <si>
    <t>12C06J</t>
  </si>
  <si>
    <t>12C071</t>
  </si>
  <si>
    <t>12C072</t>
  </si>
  <si>
    <t>12C073</t>
  </si>
  <si>
    <t>12C074</t>
  </si>
  <si>
    <t>12C07J</t>
  </si>
  <si>
    <t>12C081</t>
  </si>
  <si>
    <t>12C082</t>
  </si>
  <si>
    <t>12C083</t>
  </si>
  <si>
    <t>12C084</t>
  </si>
  <si>
    <t>12C08J</t>
  </si>
  <si>
    <t>12C091</t>
  </si>
  <si>
    <t>12C092</t>
  </si>
  <si>
    <t>12C093</t>
  </si>
  <si>
    <t>12C094</t>
  </si>
  <si>
    <t>12C101</t>
  </si>
  <si>
    <t>12C102</t>
  </si>
  <si>
    <t>12C103</t>
  </si>
  <si>
    <t>12C104</t>
  </si>
  <si>
    <t>12C111</t>
  </si>
  <si>
    <t>12C112</t>
  </si>
  <si>
    <t>12C113</t>
  </si>
  <si>
    <t>12C114</t>
  </si>
  <si>
    <t>12C121</t>
  </si>
  <si>
    <t>12C122</t>
  </si>
  <si>
    <t>12C123</t>
  </si>
  <si>
    <t>12C124</t>
  </si>
  <si>
    <t>12C131</t>
  </si>
  <si>
    <t>12C132</t>
  </si>
  <si>
    <t>12K02Z</t>
  </si>
  <si>
    <t>12K03Z</t>
  </si>
  <si>
    <t>12K06J</t>
  </si>
  <si>
    <t>12M031</t>
  </si>
  <si>
    <t>12M032</t>
  </si>
  <si>
    <t>12M033</t>
  </si>
  <si>
    <t>12M034</t>
  </si>
  <si>
    <t>12M03T</t>
  </si>
  <si>
    <t>12M041</t>
  </si>
  <si>
    <t>12M042</t>
  </si>
  <si>
    <t>12M043</t>
  </si>
  <si>
    <t>12M044</t>
  </si>
  <si>
    <t>12M04T</t>
  </si>
  <si>
    <t>12M051</t>
  </si>
  <si>
    <t>12M052</t>
  </si>
  <si>
    <t>12M053</t>
  </si>
  <si>
    <t>12M054</t>
  </si>
  <si>
    <t>12M05T</t>
  </si>
  <si>
    <t>12M061</t>
  </si>
  <si>
    <t>12M062</t>
  </si>
  <si>
    <t>12M063</t>
  </si>
  <si>
    <t>12M064</t>
  </si>
  <si>
    <t>12M06T</t>
  </si>
  <si>
    <t>12M071</t>
  </si>
  <si>
    <t>12M072</t>
  </si>
  <si>
    <t>12M073</t>
  </si>
  <si>
    <t>12M074</t>
  </si>
  <si>
    <t>12M07T</t>
  </si>
  <si>
    <t>12M08Z</t>
  </si>
  <si>
    <t>12M09Z</t>
  </si>
  <si>
    <t>13C031</t>
  </si>
  <si>
    <t>13C032</t>
  </si>
  <si>
    <t>13C033</t>
  </si>
  <si>
    <t>13C034</t>
  </si>
  <si>
    <t>13C041</t>
  </si>
  <si>
    <t>13C042</t>
  </si>
  <si>
    <t>13C043</t>
  </si>
  <si>
    <t>13C044</t>
  </si>
  <si>
    <t>13C051</t>
  </si>
  <si>
    <t>13C052</t>
  </si>
  <si>
    <t>13C053</t>
  </si>
  <si>
    <t>13C054</t>
  </si>
  <si>
    <t>13C061</t>
  </si>
  <si>
    <t>13C062</t>
  </si>
  <si>
    <t>13C063</t>
  </si>
  <si>
    <t>13C064</t>
  </si>
  <si>
    <t>13C06J</t>
  </si>
  <si>
    <t>13C071</t>
  </si>
  <si>
    <t>13C072</t>
  </si>
  <si>
    <t>13C073</t>
  </si>
  <si>
    <t>13C074</t>
  </si>
  <si>
    <t>13C07J</t>
  </si>
  <si>
    <t>13C081</t>
  </si>
  <si>
    <t>13C082</t>
  </si>
  <si>
    <t>13C083</t>
  </si>
  <si>
    <t>13C084</t>
  </si>
  <si>
    <t>13C08J</t>
  </si>
  <si>
    <t>13C091</t>
  </si>
  <si>
    <t>13C092</t>
  </si>
  <si>
    <t>13C093</t>
  </si>
  <si>
    <t>13C094</t>
  </si>
  <si>
    <t>13C09T</t>
  </si>
  <si>
    <t>13C101</t>
  </si>
  <si>
    <t>13C102</t>
  </si>
  <si>
    <t>13C103</t>
  </si>
  <si>
    <t>13C10T</t>
  </si>
  <si>
    <t>13C111</t>
  </si>
  <si>
    <t>13C112</t>
  </si>
  <si>
    <t>13C113</t>
  </si>
  <si>
    <t>13C114</t>
  </si>
  <si>
    <t>13C11J</t>
  </si>
  <si>
    <t>13C121</t>
  </si>
  <si>
    <t>13C122</t>
  </si>
  <si>
    <t>13C123</t>
  </si>
  <si>
    <t>13C124</t>
  </si>
  <si>
    <t>13C12J</t>
  </si>
  <si>
    <t>13C131</t>
  </si>
  <si>
    <t>13C132</t>
  </si>
  <si>
    <t>13C133</t>
  </si>
  <si>
    <t>13C134</t>
  </si>
  <si>
    <t>13C13T</t>
  </si>
  <si>
    <t>13C141</t>
  </si>
  <si>
    <t>13C142</t>
  </si>
  <si>
    <t>13C143</t>
  </si>
  <si>
    <t>13C144</t>
  </si>
  <si>
    <t>13C151</t>
  </si>
  <si>
    <t>13C152</t>
  </si>
  <si>
    <t>13C153</t>
  </si>
  <si>
    <t>13C154</t>
  </si>
  <si>
    <t>13C16J</t>
  </si>
  <si>
    <t>13C171</t>
  </si>
  <si>
    <t>13C172</t>
  </si>
  <si>
    <t>13C173</t>
  </si>
  <si>
    <t>13C174</t>
  </si>
  <si>
    <t>13K02Z</t>
  </si>
  <si>
    <t>13K03Z</t>
  </si>
  <si>
    <t>13K04Z</t>
  </si>
  <si>
    <t>13K05Z</t>
  </si>
  <si>
    <t>13K06J</t>
  </si>
  <si>
    <t>13M031</t>
  </si>
  <si>
    <t>13M032</t>
  </si>
  <si>
    <t>13M033</t>
  </si>
  <si>
    <t>13M034</t>
  </si>
  <si>
    <t>13M03T</t>
  </si>
  <si>
    <t>13M041</t>
  </si>
  <si>
    <t>13M042</t>
  </si>
  <si>
    <t>13M043</t>
  </si>
  <si>
    <t>13M044</t>
  </si>
  <si>
    <t>13M04T</t>
  </si>
  <si>
    <t>13M051</t>
  </si>
  <si>
    <t>13M052</t>
  </si>
  <si>
    <t>13M053</t>
  </si>
  <si>
    <t>13M054</t>
  </si>
  <si>
    <t>13M061</t>
  </si>
  <si>
    <t>13M062</t>
  </si>
  <si>
    <t>13M063</t>
  </si>
  <si>
    <t>13M064</t>
  </si>
  <si>
    <t>13M06T</t>
  </si>
  <si>
    <t>13M071</t>
  </si>
  <si>
    <t>13M072</t>
  </si>
  <si>
    <t>13M073</t>
  </si>
  <si>
    <t>13M074</t>
  </si>
  <si>
    <t>13M081</t>
  </si>
  <si>
    <t>13M09Z</t>
  </si>
  <si>
    <t>13M10Z</t>
  </si>
  <si>
    <t>14C04T</t>
  </si>
  <si>
    <t>14C04Z</t>
  </si>
  <si>
    <t>14C05J</t>
  </si>
  <si>
    <t>14C05Z</t>
  </si>
  <si>
    <t>14M02T</t>
  </si>
  <si>
    <t>14Z04T</t>
  </si>
  <si>
    <t>14Z04Z</t>
  </si>
  <si>
    <t>14Z06T</t>
  </si>
  <si>
    <t>14Z06Z</t>
  </si>
  <si>
    <t>16C021</t>
  </si>
  <si>
    <t>16C022</t>
  </si>
  <si>
    <t>16C023</t>
  </si>
  <si>
    <t>16C024</t>
  </si>
  <si>
    <t>16C031</t>
  </si>
  <si>
    <t>16C032</t>
  </si>
  <si>
    <t>16C033</t>
  </si>
  <si>
    <t>16C034</t>
  </si>
  <si>
    <t>16C03J</t>
  </si>
  <si>
    <t>16M061</t>
  </si>
  <si>
    <t>16M062</t>
  </si>
  <si>
    <t>16M063</t>
  </si>
  <si>
    <t>16M064</t>
  </si>
  <si>
    <t>16M06T</t>
  </si>
  <si>
    <t>16M071</t>
  </si>
  <si>
    <t>16M072</t>
  </si>
  <si>
    <t>16M081</t>
  </si>
  <si>
    <t>16M082</t>
  </si>
  <si>
    <t>16M083</t>
  </si>
  <si>
    <t>16M084</t>
  </si>
  <si>
    <t>16M091</t>
  </si>
  <si>
    <t>16M092</t>
  </si>
  <si>
    <t>16M093</t>
  </si>
  <si>
    <t>16M094</t>
  </si>
  <si>
    <t>16M09T</t>
  </si>
  <si>
    <t>16M101</t>
  </si>
  <si>
    <t>16M102</t>
  </si>
  <si>
    <t>16M103</t>
  </si>
  <si>
    <t>16M104</t>
  </si>
  <si>
    <t>16M10T</t>
  </si>
  <si>
    <t>16M111</t>
  </si>
  <si>
    <t>16M112</t>
  </si>
  <si>
    <t>16M113</t>
  </si>
  <si>
    <t>16M114</t>
  </si>
  <si>
    <t>16M11T</t>
  </si>
  <si>
    <t>16M121</t>
  </si>
  <si>
    <t>16M122</t>
  </si>
  <si>
    <t>16M123</t>
  </si>
  <si>
    <t>16M124</t>
  </si>
  <si>
    <t>16M12T</t>
  </si>
  <si>
    <t>16M131</t>
  </si>
  <si>
    <t>16M132</t>
  </si>
  <si>
    <t>16M133</t>
  </si>
  <si>
    <t>16M134</t>
  </si>
  <si>
    <t>16M13T</t>
  </si>
  <si>
    <t>16M14Z</t>
  </si>
  <si>
    <t>16M15T</t>
  </si>
  <si>
    <t>16M15Z</t>
  </si>
  <si>
    <t>16M161</t>
  </si>
  <si>
    <t>16M162</t>
  </si>
  <si>
    <t>16M163</t>
  </si>
  <si>
    <t>16M164</t>
  </si>
  <si>
    <t>16M16T</t>
  </si>
  <si>
    <t>16M171</t>
  </si>
  <si>
    <t>16M172</t>
  </si>
  <si>
    <t>16M173</t>
  </si>
  <si>
    <t>16M174</t>
  </si>
  <si>
    <t>16M17T</t>
  </si>
  <si>
    <t>17C021</t>
  </si>
  <si>
    <t>17C022</t>
  </si>
  <si>
    <t>17C023</t>
  </si>
  <si>
    <t>17C024</t>
  </si>
  <si>
    <t>17C031</t>
  </si>
  <si>
    <t>17C032</t>
  </si>
  <si>
    <t>17C033</t>
  </si>
  <si>
    <t>17C034</t>
  </si>
  <si>
    <t>17C03J</t>
  </si>
  <si>
    <t>17C041</t>
  </si>
  <si>
    <t>17C042</t>
  </si>
  <si>
    <t>17C043</t>
  </si>
  <si>
    <t>17C044</t>
  </si>
  <si>
    <t>17C051</t>
  </si>
  <si>
    <t>17C052</t>
  </si>
  <si>
    <t>17C053</t>
  </si>
  <si>
    <t>17C054</t>
  </si>
  <si>
    <t>17C05J</t>
  </si>
  <si>
    <t>17K041</t>
  </si>
  <si>
    <t>17K042</t>
  </si>
  <si>
    <t>17K043</t>
  </si>
  <si>
    <t>17K044</t>
  </si>
  <si>
    <t>17K051</t>
  </si>
  <si>
    <t>17K052</t>
  </si>
  <si>
    <t>17K053</t>
  </si>
  <si>
    <t>17K061</t>
  </si>
  <si>
    <t>17K062</t>
  </si>
  <si>
    <t>17K063</t>
  </si>
  <si>
    <t>17K064</t>
  </si>
  <si>
    <t>17K07J</t>
  </si>
  <si>
    <t>17M051</t>
  </si>
  <si>
    <t>17M052</t>
  </si>
  <si>
    <t>17M053</t>
  </si>
  <si>
    <t>17M054</t>
  </si>
  <si>
    <t>17M061</t>
  </si>
  <si>
    <t>17M062</t>
  </si>
  <si>
    <t>17M063</t>
  </si>
  <si>
    <t>17M064</t>
  </si>
  <si>
    <t>17M06T</t>
  </si>
  <si>
    <t>17M071</t>
  </si>
  <si>
    <t>17M072</t>
  </si>
  <si>
    <t>17M073</t>
  </si>
  <si>
    <t>17M074</t>
  </si>
  <si>
    <t>17M07T</t>
  </si>
  <si>
    <t>17M081</t>
  </si>
  <si>
    <t>17M082</t>
  </si>
  <si>
    <t>17M083</t>
  </si>
  <si>
    <t>17M084</t>
  </si>
  <si>
    <t>17M08T</t>
  </si>
  <si>
    <t>17M091</t>
  </si>
  <si>
    <t>17M092</t>
  </si>
  <si>
    <t>17M093</t>
  </si>
  <si>
    <t>17M094</t>
  </si>
  <si>
    <t>17M09T</t>
  </si>
  <si>
    <t>17M111</t>
  </si>
  <si>
    <t>17M112</t>
  </si>
  <si>
    <t>17M113</t>
  </si>
  <si>
    <t>17M114</t>
  </si>
  <si>
    <t>17M11T</t>
  </si>
  <si>
    <t>17M121</t>
  </si>
  <si>
    <t>17M122</t>
  </si>
  <si>
    <t>17M123</t>
  </si>
  <si>
    <t>17M124</t>
  </si>
  <si>
    <t>17M12T</t>
  </si>
  <si>
    <t>17M131</t>
  </si>
  <si>
    <t>17M132</t>
  </si>
  <si>
    <t>17M133</t>
  </si>
  <si>
    <t>17M134</t>
  </si>
  <si>
    <t>17M13T</t>
  </si>
  <si>
    <t>17M14Z</t>
  </si>
  <si>
    <t>18C021</t>
  </si>
  <si>
    <t>18C022</t>
  </si>
  <si>
    <t>18C023</t>
  </si>
  <si>
    <t>18C024</t>
  </si>
  <si>
    <t>18C02J</t>
  </si>
  <si>
    <t>18M021</t>
  </si>
  <si>
    <t>18M022</t>
  </si>
  <si>
    <t>18M023</t>
  </si>
  <si>
    <t>18M024</t>
  </si>
  <si>
    <t>18M031</t>
  </si>
  <si>
    <t>18M032</t>
  </si>
  <si>
    <t>18M033</t>
  </si>
  <si>
    <t>18M034</t>
  </si>
  <si>
    <t>18M03T</t>
  </si>
  <si>
    <t>18M041</t>
  </si>
  <si>
    <t>18M042</t>
  </si>
  <si>
    <t>18M043</t>
  </si>
  <si>
    <t>18M044</t>
  </si>
  <si>
    <t>18M04T</t>
  </si>
  <si>
    <t>18M061</t>
  </si>
  <si>
    <t>18M062</t>
  </si>
  <si>
    <t>18M063</t>
  </si>
  <si>
    <t>18M064</t>
  </si>
  <si>
    <t>18M071</t>
  </si>
  <si>
    <t>18M072</t>
  </si>
  <si>
    <t>18M073</t>
  </si>
  <si>
    <t>18M074</t>
  </si>
  <si>
    <t>18M07T</t>
  </si>
  <si>
    <t>18M091</t>
  </si>
  <si>
    <t>18M092</t>
  </si>
  <si>
    <t>18M093</t>
  </si>
  <si>
    <t>18M094</t>
  </si>
  <si>
    <t>18M09T</t>
  </si>
  <si>
    <t>18M101</t>
  </si>
  <si>
    <t>18M102</t>
  </si>
  <si>
    <t>18M103</t>
  </si>
  <si>
    <t>18M104</t>
  </si>
  <si>
    <t>18M10T</t>
  </si>
  <si>
    <t>18M111</t>
  </si>
  <si>
    <t>18M112</t>
  </si>
  <si>
    <t>18M113</t>
  </si>
  <si>
    <t>18M114</t>
  </si>
  <si>
    <t>18M11T</t>
  </si>
  <si>
    <t>18M12Z</t>
  </si>
  <si>
    <t>18M13E</t>
  </si>
  <si>
    <t>18M14T</t>
  </si>
  <si>
    <t>18M14Z</t>
  </si>
  <si>
    <t>19C021</t>
  </si>
  <si>
    <t>19C022</t>
  </si>
  <si>
    <t>19C023</t>
  </si>
  <si>
    <t>19C024</t>
  </si>
  <si>
    <t>19M021</t>
  </si>
  <si>
    <t>19M022</t>
  </si>
  <si>
    <t>19M023</t>
  </si>
  <si>
    <t>19M024</t>
  </si>
  <si>
    <t>19M02T</t>
  </si>
  <si>
    <t>19M061</t>
  </si>
  <si>
    <t>19M062</t>
  </si>
  <si>
    <t>19M063</t>
  </si>
  <si>
    <t>19M064</t>
  </si>
  <si>
    <t>19M06T</t>
  </si>
  <si>
    <t>19M071</t>
  </si>
  <si>
    <t>19M072</t>
  </si>
  <si>
    <t>19M073</t>
  </si>
  <si>
    <t>19M074</t>
  </si>
  <si>
    <t>19M07T</t>
  </si>
  <si>
    <t>19M101</t>
  </si>
  <si>
    <t>19M102</t>
  </si>
  <si>
    <t>19M103</t>
  </si>
  <si>
    <t>19M104</t>
  </si>
  <si>
    <t>19M10T</t>
  </si>
  <si>
    <t>19M111</t>
  </si>
  <si>
    <t>19M112</t>
  </si>
  <si>
    <t>19M113</t>
  </si>
  <si>
    <t>19M114</t>
  </si>
  <si>
    <t>19M11T</t>
  </si>
  <si>
    <t>19M121</t>
  </si>
  <si>
    <t>19M122</t>
  </si>
  <si>
    <t>19M123</t>
  </si>
  <si>
    <t>19M124</t>
  </si>
  <si>
    <t>19M12T</t>
  </si>
  <si>
    <t>19M131</t>
  </si>
  <si>
    <t>19M132</t>
  </si>
  <si>
    <t>19M133</t>
  </si>
  <si>
    <t>19M134</t>
  </si>
  <si>
    <t>19M13T</t>
  </si>
  <si>
    <t>19M141</t>
  </si>
  <si>
    <t>19M142</t>
  </si>
  <si>
    <t>19M143</t>
  </si>
  <si>
    <t>19M144</t>
  </si>
  <si>
    <t>19M14T</t>
  </si>
  <si>
    <t>19M151</t>
  </si>
  <si>
    <t>19M152</t>
  </si>
  <si>
    <t>19M153</t>
  </si>
  <si>
    <t>19M154</t>
  </si>
  <si>
    <t>19M15T</t>
  </si>
  <si>
    <t>19M161</t>
  </si>
  <si>
    <t>19M162</t>
  </si>
  <si>
    <t>19M163</t>
  </si>
  <si>
    <t>19M164</t>
  </si>
  <si>
    <t>19M16T</t>
  </si>
  <si>
    <t>19M171</t>
  </si>
  <si>
    <t>19M172</t>
  </si>
  <si>
    <t>19M173</t>
  </si>
  <si>
    <t>19M174</t>
  </si>
  <si>
    <t>19M181</t>
  </si>
  <si>
    <t>19M182</t>
  </si>
  <si>
    <t>19M183</t>
  </si>
  <si>
    <t>19M184</t>
  </si>
  <si>
    <t>19M18T</t>
  </si>
  <si>
    <t>19M191</t>
  </si>
  <si>
    <t>19M192</t>
  </si>
  <si>
    <t>19M193</t>
  </si>
  <si>
    <t>19M194</t>
  </si>
  <si>
    <t>19M19T</t>
  </si>
  <si>
    <t>19M201</t>
  </si>
  <si>
    <t>19M202</t>
  </si>
  <si>
    <t>19M203</t>
  </si>
  <si>
    <t>19M204</t>
  </si>
  <si>
    <t>19M20T</t>
  </si>
  <si>
    <t>19M21Z</t>
  </si>
  <si>
    <t>19M22T</t>
  </si>
  <si>
    <t>19M22Z</t>
  </si>
  <si>
    <t>20Z021</t>
  </si>
  <si>
    <t>20Z022</t>
  </si>
  <si>
    <t>20Z023</t>
  </si>
  <si>
    <t>20Z024</t>
  </si>
  <si>
    <t>20Z02T</t>
  </si>
  <si>
    <t>20Z031</t>
  </si>
  <si>
    <t>20Z032</t>
  </si>
  <si>
    <t>20Z033</t>
  </si>
  <si>
    <t>20Z034</t>
  </si>
  <si>
    <t>20Z041</t>
  </si>
  <si>
    <t>20Z042</t>
  </si>
  <si>
    <t>20Z043</t>
  </si>
  <si>
    <t>20Z044</t>
  </si>
  <si>
    <t>20Z04T</t>
  </si>
  <si>
    <t>20Z051</t>
  </si>
  <si>
    <t>20Z052</t>
  </si>
  <si>
    <t>20Z053</t>
  </si>
  <si>
    <t>20Z054</t>
  </si>
  <si>
    <t>20Z061</t>
  </si>
  <si>
    <t>20Z062</t>
  </si>
  <si>
    <t>20Z063</t>
  </si>
  <si>
    <t>20Z064</t>
  </si>
  <si>
    <t>20Z06T</t>
  </si>
  <si>
    <t>21C041</t>
  </si>
  <si>
    <t>21C042</t>
  </si>
  <si>
    <t>21C043</t>
  </si>
  <si>
    <t>21C044</t>
  </si>
  <si>
    <t>21C04J</t>
  </si>
  <si>
    <t>21C051</t>
  </si>
  <si>
    <t>21C052</t>
  </si>
  <si>
    <t>21C053</t>
  </si>
  <si>
    <t>21C054</t>
  </si>
  <si>
    <t>21C05J</t>
  </si>
  <si>
    <t>21K02J</t>
  </si>
  <si>
    <t>21M021</t>
  </si>
  <si>
    <t>21M022</t>
  </si>
  <si>
    <t>21M023</t>
  </si>
  <si>
    <t>21M024</t>
  </si>
  <si>
    <t>21M02T</t>
  </si>
  <si>
    <t>21M041</t>
  </si>
  <si>
    <t>21M042</t>
  </si>
  <si>
    <t>21M043</t>
  </si>
  <si>
    <t>21M044</t>
  </si>
  <si>
    <t>21M051</t>
  </si>
  <si>
    <t>21M052</t>
  </si>
  <si>
    <t>21M053</t>
  </si>
  <si>
    <t>21M054</t>
  </si>
  <si>
    <t>21M061</t>
  </si>
  <si>
    <t>21M062</t>
  </si>
  <si>
    <t>21M063</t>
  </si>
  <si>
    <t>21M064</t>
  </si>
  <si>
    <t>21M071</t>
  </si>
  <si>
    <t>21M072</t>
  </si>
  <si>
    <t>21M073</t>
  </si>
  <si>
    <t>21M074</t>
  </si>
  <si>
    <t>21M07T</t>
  </si>
  <si>
    <t>21M101</t>
  </si>
  <si>
    <t>21M102</t>
  </si>
  <si>
    <t>21M103</t>
  </si>
  <si>
    <t>21M104</t>
  </si>
  <si>
    <t>21M10T</t>
  </si>
  <si>
    <t>21M111</t>
  </si>
  <si>
    <t>21M112</t>
  </si>
  <si>
    <t>21M113</t>
  </si>
  <si>
    <t>21M114</t>
  </si>
  <si>
    <t>21M11T</t>
  </si>
  <si>
    <t>21M121</t>
  </si>
  <si>
    <t>21M122</t>
  </si>
  <si>
    <t>21M123</t>
  </si>
  <si>
    <t>21M124</t>
  </si>
  <si>
    <t>21M131</t>
  </si>
  <si>
    <t>21M132</t>
  </si>
  <si>
    <t>21M133</t>
  </si>
  <si>
    <t>21M134</t>
  </si>
  <si>
    <t>21M141</t>
  </si>
  <si>
    <t>21M142</t>
  </si>
  <si>
    <t>21M143</t>
  </si>
  <si>
    <t>21M144</t>
  </si>
  <si>
    <t>21M14T</t>
  </si>
  <si>
    <t>21M151</t>
  </si>
  <si>
    <t>21M152</t>
  </si>
  <si>
    <t>21M153</t>
  </si>
  <si>
    <t>21M154</t>
  </si>
  <si>
    <t>21M15T</t>
  </si>
  <si>
    <t>21M161</t>
  </si>
  <si>
    <t>21M162</t>
  </si>
  <si>
    <t>21M163</t>
  </si>
  <si>
    <t>21M164</t>
  </si>
  <si>
    <t>21M16T</t>
  </si>
  <si>
    <t>22C021</t>
  </si>
  <si>
    <t>22C022</t>
  </si>
  <si>
    <t>22C023</t>
  </si>
  <si>
    <t>22C024</t>
  </si>
  <si>
    <t>22C031</t>
  </si>
  <si>
    <t>22C032</t>
  </si>
  <si>
    <t>22C033</t>
  </si>
  <si>
    <t>22C034</t>
  </si>
  <si>
    <t>22K02J</t>
  </si>
  <si>
    <t>22M021</t>
  </si>
  <si>
    <t>22M022</t>
  </si>
  <si>
    <t>22M023</t>
  </si>
  <si>
    <t>22M024</t>
  </si>
  <si>
    <t>22M02T</t>
  </si>
  <si>
    <t>22Z021</t>
  </si>
  <si>
    <t>22Z022</t>
  </si>
  <si>
    <t>22Z023</t>
  </si>
  <si>
    <t>22Z024</t>
  </si>
  <si>
    <t>22Z03Z</t>
  </si>
  <si>
    <t>23C021</t>
  </si>
  <si>
    <t>23C022</t>
  </si>
  <si>
    <t>23C023</t>
  </si>
  <si>
    <t>23C024</t>
  </si>
  <si>
    <t>23C02J</t>
  </si>
  <si>
    <t>23K02Z</t>
  </si>
  <si>
    <t>23K03J</t>
  </si>
  <si>
    <t>23M02T</t>
  </si>
  <si>
    <t>23M02Z</t>
  </si>
  <si>
    <t>23M061</t>
  </si>
  <si>
    <t>23M062</t>
  </si>
  <si>
    <t>23M063</t>
  </si>
  <si>
    <t>23M064</t>
  </si>
  <si>
    <t>23M06T</t>
  </si>
  <si>
    <t>23M07J</t>
  </si>
  <si>
    <t>23M08J</t>
  </si>
  <si>
    <t>23M091</t>
  </si>
  <si>
    <t>23M092</t>
  </si>
  <si>
    <t>23M093</t>
  </si>
  <si>
    <t>23M094</t>
  </si>
  <si>
    <t>23M101</t>
  </si>
  <si>
    <t>23M102</t>
  </si>
  <si>
    <t>23M103</t>
  </si>
  <si>
    <t>23M104</t>
  </si>
  <si>
    <t>23M10T</t>
  </si>
  <si>
    <t>23M111</t>
  </si>
  <si>
    <t>23M112</t>
  </si>
  <si>
    <t>23M113</t>
  </si>
  <si>
    <t>23M114</t>
  </si>
  <si>
    <t>23M11T</t>
  </si>
  <si>
    <t>23M13Z</t>
  </si>
  <si>
    <t>23M14Z</t>
  </si>
  <si>
    <t>23M15Z</t>
  </si>
  <si>
    <t>23M16Z</t>
  </si>
  <si>
    <t>23M18Z</t>
  </si>
  <si>
    <t>23M19Z</t>
  </si>
  <si>
    <t>23M20T</t>
  </si>
  <si>
    <t>23M20Z</t>
  </si>
  <si>
    <t>23Z02T</t>
  </si>
  <si>
    <t>23Z02Z</t>
  </si>
  <si>
    <t>25C021</t>
  </si>
  <si>
    <t>25C022</t>
  </si>
  <si>
    <t>25C023</t>
  </si>
  <si>
    <t>25C024</t>
  </si>
  <si>
    <t>25M02A</t>
  </si>
  <si>
    <t>25M02B</t>
  </si>
  <si>
    <t>25M02C</t>
  </si>
  <si>
    <t>25M02T</t>
  </si>
  <si>
    <t>25Z02E</t>
  </si>
  <si>
    <t>25Z031</t>
  </si>
  <si>
    <t>25Z032</t>
  </si>
  <si>
    <t>25Z033</t>
  </si>
  <si>
    <t>25Z034</t>
  </si>
  <si>
    <t>26C021</t>
  </si>
  <si>
    <t>26C022</t>
  </si>
  <si>
    <t>26C023</t>
  </si>
  <si>
    <t>26C024</t>
  </si>
  <si>
    <t>26M021</t>
  </si>
  <si>
    <t>26M022</t>
  </si>
  <si>
    <t>26M023</t>
  </si>
  <si>
    <t>26M024</t>
  </si>
  <si>
    <t>27C021</t>
  </si>
  <si>
    <t>27C022</t>
  </si>
  <si>
    <t>27C023</t>
  </si>
  <si>
    <t>27C024</t>
  </si>
  <si>
    <t>27C031</t>
  </si>
  <si>
    <t>27C032</t>
  </si>
  <si>
    <t>27C033</t>
  </si>
  <si>
    <t>27C034</t>
  </si>
  <si>
    <t>27C041</t>
  </si>
  <si>
    <t>27C042</t>
  </si>
  <si>
    <t>27C043</t>
  </si>
  <si>
    <t>27C044</t>
  </si>
  <si>
    <t>27C051</t>
  </si>
  <si>
    <t>27C052</t>
  </si>
  <si>
    <t>27C053</t>
  </si>
  <si>
    <t>27C054</t>
  </si>
  <si>
    <t>27C061</t>
  </si>
  <si>
    <t>27C062</t>
  </si>
  <si>
    <t>27C063</t>
  </si>
  <si>
    <t>27C064</t>
  </si>
  <si>
    <t>27C073</t>
  </si>
  <si>
    <t>27C074</t>
  </si>
  <si>
    <t>27Z021</t>
  </si>
  <si>
    <t>27Z022</t>
  </si>
  <si>
    <t>27Z023</t>
  </si>
  <si>
    <t>27Z024</t>
  </si>
  <si>
    <t>27Z03Z</t>
  </si>
  <si>
    <t>27Z04J</t>
  </si>
  <si>
    <t>GHM</t>
  </si>
  <si>
    <t>Alsace</t>
  </si>
  <si>
    <t>Aquitaine</t>
  </si>
  <si>
    <t>Auvergne</t>
  </si>
  <si>
    <t>Bourgogne</t>
  </si>
  <si>
    <t>Bretagne</t>
  </si>
  <si>
    <t>Centre</t>
  </si>
  <si>
    <t>Champagne-Ardenne</t>
  </si>
  <si>
    <t>Corse</t>
  </si>
  <si>
    <t>Franche-Comté</t>
  </si>
  <si>
    <t>Ile-de-France</t>
  </si>
  <si>
    <t>Languedoc-Roussillon</t>
  </si>
  <si>
    <t>Limousin</t>
  </si>
  <si>
    <t>Lorraine</t>
  </si>
  <si>
    <t>Midi-Pyrénées</t>
  </si>
  <si>
    <t>Nord-Pas-de-Calais</t>
  </si>
  <si>
    <t>Normandie-Basse</t>
  </si>
  <si>
    <t>Normandie-Haute</t>
  </si>
  <si>
    <t>Pays de la Loire</t>
  </si>
  <si>
    <t>Picardie</t>
  </si>
  <si>
    <t>Poitou-Charentes</t>
  </si>
  <si>
    <t>Provence-Alpes-Côte d'Azur</t>
  </si>
  <si>
    <t>Rhône-Alpes</t>
  </si>
  <si>
    <t>Région</t>
  </si>
  <si>
    <t>0-5 ans</t>
  </si>
  <si>
    <t>20-39 ans</t>
  </si>
  <si>
    <t>40-64 ans</t>
  </si>
  <si>
    <t>5-19 ans</t>
  </si>
  <si>
    <t>01C10J</t>
  </si>
  <si>
    <t>01M381</t>
  </si>
  <si>
    <t>01M382</t>
  </si>
  <si>
    <t>01M383</t>
  </si>
  <si>
    <t>01M384</t>
  </si>
  <si>
    <t>01M391</t>
  </si>
  <si>
    <t>01M392</t>
  </si>
  <si>
    <t>01M393</t>
  </si>
  <si>
    <t>01M394</t>
  </si>
  <si>
    <t>03C19J</t>
  </si>
  <si>
    <t>03C27J</t>
  </si>
  <si>
    <t>03C28J</t>
  </si>
  <si>
    <t>04M271</t>
  </si>
  <si>
    <t>04M272</t>
  </si>
  <si>
    <t>04M273</t>
  </si>
  <si>
    <t>04M274</t>
  </si>
  <si>
    <t>05C13J</t>
  </si>
  <si>
    <t>06M211</t>
  </si>
  <si>
    <t>06M212</t>
  </si>
  <si>
    <t>06M213</t>
  </si>
  <si>
    <t>06M214</t>
  </si>
  <si>
    <t>07C14J</t>
  </si>
  <si>
    <t>07M161</t>
  </si>
  <si>
    <t>07M162</t>
  </si>
  <si>
    <t>07M163</t>
  </si>
  <si>
    <t>07M164</t>
  </si>
  <si>
    <t>08C28J</t>
  </si>
  <si>
    <t>10M191</t>
  </si>
  <si>
    <t>10M192</t>
  </si>
  <si>
    <t>10M193</t>
  </si>
  <si>
    <t>10M194</t>
  </si>
  <si>
    <t>10M201</t>
  </si>
  <si>
    <t>10M202</t>
  </si>
  <si>
    <t>10M203</t>
  </si>
  <si>
    <t>10M204</t>
  </si>
  <si>
    <t>11M201</t>
  </si>
  <si>
    <t>11M202</t>
  </si>
  <si>
    <t>11M203</t>
  </si>
  <si>
    <t>11M204</t>
  </si>
  <si>
    <t>12C04J</t>
  </si>
  <si>
    <t>13C04J</t>
  </si>
  <si>
    <t>13M082</t>
  </si>
  <si>
    <t>14C03A</t>
  </si>
  <si>
    <t>14C03B</t>
  </si>
  <si>
    <t>14C03C</t>
  </si>
  <si>
    <t>14C03D</t>
  </si>
  <si>
    <t>14C06A</t>
  </si>
  <si>
    <t>14C06B</t>
  </si>
  <si>
    <t>14C06C</t>
  </si>
  <si>
    <t>14C06D</t>
  </si>
  <si>
    <t>14C07A</t>
  </si>
  <si>
    <t>14C07B</t>
  </si>
  <si>
    <t>14C07C</t>
  </si>
  <si>
    <t>14C07D</t>
  </si>
  <si>
    <t>14C08A</t>
  </si>
  <si>
    <t>14C08B</t>
  </si>
  <si>
    <t>14C08C</t>
  </si>
  <si>
    <t>14C08D</t>
  </si>
  <si>
    <t>14C09A</t>
  </si>
  <si>
    <t>14C09B</t>
  </si>
  <si>
    <t>14C10T</t>
  </si>
  <si>
    <t>14C10Z</t>
  </si>
  <si>
    <t>14M02A</t>
  </si>
  <si>
    <t>14M02B</t>
  </si>
  <si>
    <t>14M03A</t>
  </si>
  <si>
    <t>14M03B</t>
  </si>
  <si>
    <t>14M03C</t>
  </si>
  <si>
    <t>14M03D</t>
  </si>
  <si>
    <t>14M03T</t>
  </si>
  <si>
    <t>14Z09Z</t>
  </si>
  <si>
    <t>14Z10A</t>
  </si>
  <si>
    <t>14Z10B</t>
  </si>
  <si>
    <t>14Z10T</t>
  </si>
  <si>
    <t>14Z11A</t>
  </si>
  <si>
    <t>14Z11B</t>
  </si>
  <si>
    <t>14Z12A</t>
  </si>
  <si>
    <t>14Z12B</t>
  </si>
  <si>
    <t>14Z13A</t>
  </si>
  <si>
    <t>14Z13B</t>
  </si>
  <si>
    <t>14Z13C</t>
  </si>
  <si>
    <t>14Z13D</t>
  </si>
  <si>
    <t>14Z13T</t>
  </si>
  <si>
    <t>14Z14A</t>
  </si>
  <si>
    <t>14Z14B</t>
  </si>
  <si>
    <t>14Z14C</t>
  </si>
  <si>
    <t>14Z14D</t>
  </si>
  <si>
    <t>14Z14T</t>
  </si>
  <si>
    <t>14Z15Z</t>
  </si>
  <si>
    <t>14Z16T</t>
  </si>
  <si>
    <t>14Z16Z</t>
  </si>
  <si>
    <t>15C02A</t>
  </si>
  <si>
    <t>15C02B</t>
  </si>
  <si>
    <t>15C03A</t>
  </si>
  <si>
    <t>15C03B</t>
  </si>
  <si>
    <t>15C04A</t>
  </si>
  <si>
    <t>15C04B</t>
  </si>
  <si>
    <t>15C05A</t>
  </si>
  <si>
    <t>15C05B</t>
  </si>
  <si>
    <t>15C06A</t>
  </si>
  <si>
    <t>15C06B</t>
  </si>
  <si>
    <t>15M02Z</t>
  </si>
  <si>
    <t>15M03E</t>
  </si>
  <si>
    <t>15M04E</t>
  </si>
  <si>
    <t>15M05A</t>
  </si>
  <si>
    <t>15M05B</t>
  </si>
  <si>
    <t>15M05C</t>
  </si>
  <si>
    <t>15M05D</t>
  </si>
  <si>
    <t>15M06A</t>
  </si>
  <si>
    <t>15M06B</t>
  </si>
  <si>
    <t>15M06C</t>
  </si>
  <si>
    <t>15M06D</t>
  </si>
  <si>
    <t>15M07A</t>
  </si>
  <si>
    <t>15M07B</t>
  </si>
  <si>
    <t>15M07C</t>
  </si>
  <si>
    <t>15M08A</t>
  </si>
  <si>
    <t>15M08B</t>
  </si>
  <si>
    <t>15M08C</t>
  </si>
  <si>
    <t>15M09A</t>
  </si>
  <si>
    <t>15M09B</t>
  </si>
  <si>
    <t>15M09C</t>
  </si>
  <si>
    <t>15M10A</t>
  </si>
  <si>
    <t>15M10B</t>
  </si>
  <si>
    <t>15M10C</t>
  </si>
  <si>
    <t>15M11A</t>
  </si>
  <si>
    <t>15M11B</t>
  </si>
  <si>
    <t>15M11C</t>
  </si>
  <si>
    <t>15M12A</t>
  </si>
  <si>
    <t>15M12B</t>
  </si>
  <si>
    <t>15M13A</t>
  </si>
  <si>
    <t>15M13B</t>
  </si>
  <si>
    <t>15M14A</t>
  </si>
  <si>
    <t>15M14B</t>
  </si>
  <si>
    <t>16M181</t>
  </si>
  <si>
    <t>16M182</t>
  </si>
  <si>
    <t>16M183</t>
  </si>
  <si>
    <t>16M184</t>
  </si>
  <si>
    <t>18M151</t>
  </si>
  <si>
    <t>18M152</t>
  </si>
  <si>
    <t>18M153</t>
  </si>
  <si>
    <t>18M154</t>
  </si>
  <si>
    <t>21M04T</t>
  </si>
  <si>
    <t>21M05T</t>
  </si>
  <si>
    <t>22C02J</t>
  </si>
  <si>
    <t>23M16T</t>
  </si>
  <si>
    <t>02C131</t>
  </si>
  <si>
    <t>02C132</t>
  </si>
  <si>
    <t>02C13J</t>
  </si>
  <si>
    <t>13C104</t>
  </si>
  <si>
    <t>11C111</t>
  </si>
  <si>
    <t>11C112</t>
  </si>
  <si>
    <t>11C113</t>
  </si>
  <si>
    <t>11C114</t>
  </si>
  <si>
    <t>11C131</t>
  </si>
  <si>
    <t>11C132</t>
  </si>
  <si>
    <t>11C133</t>
  </si>
  <si>
    <t>11C134</t>
  </si>
  <si>
    <t>01C141</t>
  </si>
  <si>
    <t>01C142</t>
  </si>
  <si>
    <t>01C143</t>
  </si>
  <si>
    <t>01C144</t>
  </si>
  <si>
    <t>01C14J</t>
  </si>
  <si>
    <t>01C151</t>
  </si>
  <si>
    <t>01C152</t>
  </si>
  <si>
    <t>01C153</t>
  </si>
  <si>
    <t>01C154</t>
  </si>
  <si>
    <t>01C15J</t>
  </si>
  <si>
    <t>03C214</t>
  </si>
  <si>
    <t>03C291</t>
  </si>
  <si>
    <t>03C292</t>
  </si>
  <si>
    <t>03C293</t>
  </si>
  <si>
    <t>03C294</t>
  </si>
  <si>
    <t>03C29J</t>
  </si>
  <si>
    <t>03C301</t>
  </si>
  <si>
    <t>03C302</t>
  </si>
  <si>
    <t>03C303</t>
  </si>
  <si>
    <t>03C304</t>
  </si>
  <si>
    <t>03C30J</t>
  </si>
  <si>
    <t>05K211</t>
  </si>
  <si>
    <t>05K212</t>
  </si>
  <si>
    <t>05K213</t>
  </si>
  <si>
    <t>05K214</t>
  </si>
  <si>
    <t>05K221</t>
  </si>
  <si>
    <t>05K222</t>
  </si>
  <si>
    <t>05K223</t>
  </si>
  <si>
    <t>05K224</t>
  </si>
  <si>
    <t>05K231</t>
  </si>
  <si>
    <t>05K232</t>
  </si>
  <si>
    <t>05K233</t>
  </si>
  <si>
    <t>05K234</t>
  </si>
  <si>
    <t>05K23J</t>
  </si>
  <si>
    <t>05K241</t>
  </si>
  <si>
    <t>05K242</t>
  </si>
  <si>
    <t>05K243</t>
  </si>
  <si>
    <t>05K244</t>
  </si>
  <si>
    <t>05K24J</t>
  </si>
  <si>
    <t>05K251</t>
  </si>
  <si>
    <t>05K252</t>
  </si>
  <si>
    <t>05K253</t>
  </si>
  <si>
    <t>05K254</t>
  </si>
  <si>
    <t>05K25J</t>
  </si>
  <si>
    <t>05K261</t>
  </si>
  <si>
    <t>05K262</t>
  </si>
  <si>
    <t>05K263</t>
  </si>
  <si>
    <t>05K264</t>
  </si>
  <si>
    <t>05K26J</t>
  </si>
  <si>
    <t>06C241</t>
  </si>
  <si>
    <t>06C242</t>
  </si>
  <si>
    <t>06C243</t>
  </si>
  <si>
    <t>06C244</t>
  </si>
  <si>
    <t>06C24J</t>
  </si>
  <si>
    <t>06C251</t>
  </si>
  <si>
    <t>06C252</t>
  </si>
  <si>
    <t>06C253</t>
  </si>
  <si>
    <t>06C254</t>
  </si>
  <si>
    <t>06C25J</t>
  </si>
  <si>
    <t>08C571</t>
  </si>
  <si>
    <t>08C572</t>
  </si>
  <si>
    <t>08C573</t>
  </si>
  <si>
    <t>08C574</t>
  </si>
  <si>
    <t>08C57J</t>
  </si>
  <si>
    <t>08C581</t>
  </si>
  <si>
    <t>08C582</t>
  </si>
  <si>
    <t>08C583</t>
  </si>
  <si>
    <t>08C584</t>
  </si>
  <si>
    <t>08C58J</t>
  </si>
  <si>
    <t>08C591</t>
  </si>
  <si>
    <t>08C592</t>
  </si>
  <si>
    <t>08C593</t>
  </si>
  <si>
    <t>08C594</t>
  </si>
  <si>
    <t>08C59J</t>
  </si>
  <si>
    <t>08C601</t>
  </si>
  <si>
    <t>08C602</t>
  </si>
  <si>
    <t>08C603</t>
  </si>
  <si>
    <t>08C604</t>
  </si>
  <si>
    <t>08C60J</t>
  </si>
  <si>
    <t>09C121</t>
  </si>
  <si>
    <t>09C122</t>
  </si>
  <si>
    <t>09C123</t>
  </si>
  <si>
    <t>09C124</t>
  </si>
  <si>
    <t>09C12J</t>
  </si>
  <si>
    <t>09C131</t>
  </si>
  <si>
    <t>09C132</t>
  </si>
  <si>
    <t>09C133</t>
  </si>
  <si>
    <t>09C13J</t>
  </si>
  <si>
    <t>09C141</t>
  </si>
  <si>
    <t>09C142</t>
  </si>
  <si>
    <t>09C143</t>
  </si>
  <si>
    <t>09C144</t>
  </si>
  <si>
    <t>09C14J</t>
  </si>
  <si>
    <t>09C151</t>
  </si>
  <si>
    <t>09C152</t>
  </si>
  <si>
    <t>09C153</t>
  </si>
  <si>
    <t>09C154</t>
  </si>
  <si>
    <t>09C15J</t>
  </si>
  <si>
    <t>09Z02B</t>
  </si>
  <si>
    <t>11C101</t>
  </si>
  <si>
    <t>11C102</t>
  </si>
  <si>
    <t>11C103</t>
  </si>
  <si>
    <t>11C104</t>
  </si>
  <si>
    <t>11C10J</t>
  </si>
  <si>
    <t>11C11J</t>
  </si>
  <si>
    <t>11C121</t>
  </si>
  <si>
    <t>11C122</t>
  </si>
  <si>
    <t>11C123</t>
  </si>
  <si>
    <t>11C124</t>
  </si>
  <si>
    <t>11C12J</t>
  </si>
  <si>
    <t>11C13J</t>
  </si>
  <si>
    <t>12C133</t>
  </si>
  <si>
    <t>13C181</t>
  </si>
  <si>
    <t>13C182</t>
  </si>
  <si>
    <t>13C183</t>
  </si>
  <si>
    <t>13C184</t>
  </si>
  <si>
    <t>13C191</t>
  </si>
  <si>
    <t>13C192</t>
  </si>
  <si>
    <t>13C193</t>
  </si>
  <si>
    <t>13C194</t>
  </si>
  <si>
    <t>13C19J</t>
  </si>
  <si>
    <t>13C201</t>
  </si>
  <si>
    <t>13C202</t>
  </si>
  <si>
    <t>13C203</t>
  </si>
  <si>
    <t>13C204</t>
  </si>
  <si>
    <t>13C20J</t>
  </si>
  <si>
    <t>16M074</t>
  </si>
  <si>
    <t>21C061</t>
  </si>
  <si>
    <t>21C062</t>
  </si>
  <si>
    <t>21C063</t>
  </si>
  <si>
    <t>21C064</t>
  </si>
  <si>
    <t>21C06J</t>
  </si>
  <si>
    <t>01C03</t>
  </si>
  <si>
    <t>01C04</t>
  </si>
  <si>
    <t>01C05</t>
  </si>
  <si>
    <t>01C06</t>
  </si>
  <si>
    <t>01C08</t>
  </si>
  <si>
    <t>01C09</t>
  </si>
  <si>
    <t>01C10</t>
  </si>
  <si>
    <t>01C11</t>
  </si>
  <si>
    <t>01C12</t>
  </si>
  <si>
    <t>01C14</t>
  </si>
  <si>
    <t>01C15</t>
  </si>
  <si>
    <t>01K02</t>
  </si>
  <si>
    <t>01K03</t>
  </si>
  <si>
    <t>01K04</t>
  </si>
  <si>
    <t>01K05</t>
  </si>
  <si>
    <t>01K06</t>
  </si>
  <si>
    <t>01K07</t>
  </si>
  <si>
    <t>01M04</t>
  </si>
  <si>
    <t>01M05</t>
  </si>
  <si>
    <t>01M07</t>
  </si>
  <si>
    <t>01M08</t>
  </si>
  <si>
    <t>01M09</t>
  </si>
  <si>
    <t>01M10</t>
  </si>
  <si>
    <t>01M11</t>
  </si>
  <si>
    <t>01M12</t>
  </si>
  <si>
    <t>01M13</t>
  </si>
  <si>
    <t>01M15</t>
  </si>
  <si>
    <t>01M16</t>
  </si>
  <si>
    <t>01M17</t>
  </si>
  <si>
    <t>01M18</t>
  </si>
  <si>
    <t>01M19</t>
  </si>
  <si>
    <t>01M20</t>
  </si>
  <si>
    <t>01M21</t>
  </si>
  <si>
    <t>01M22</t>
  </si>
  <si>
    <t>01M23</t>
  </si>
  <si>
    <t>01M24</t>
  </si>
  <si>
    <t>01M25</t>
  </si>
  <si>
    <t>01M26</t>
  </si>
  <si>
    <t>01M27</t>
  </si>
  <si>
    <t>01M28</t>
  </si>
  <si>
    <t>01M29</t>
  </si>
  <si>
    <t>01M30</t>
  </si>
  <si>
    <t>01M31</t>
  </si>
  <si>
    <t>01M32</t>
  </si>
  <si>
    <t>01M33</t>
  </si>
  <si>
    <t>01M34</t>
  </si>
  <si>
    <t>01M35</t>
  </si>
  <si>
    <t>01M36</t>
  </si>
  <si>
    <t>01M37</t>
  </si>
  <si>
    <t>01M38</t>
  </si>
  <si>
    <t>01M39</t>
  </si>
  <si>
    <t>02C02</t>
  </si>
  <si>
    <t>02C03</t>
  </si>
  <si>
    <t>02C05</t>
  </si>
  <si>
    <t>02C06</t>
  </si>
  <si>
    <t>02C07</t>
  </si>
  <si>
    <t>02C08</t>
  </si>
  <si>
    <t>02C09</t>
  </si>
  <si>
    <t>02C10</t>
  </si>
  <si>
    <t>02C11</t>
  </si>
  <si>
    <t>02C12</t>
  </si>
  <si>
    <t>02C13</t>
  </si>
  <si>
    <t>02M02</t>
  </si>
  <si>
    <t>02M03</t>
  </si>
  <si>
    <t>02M04</t>
  </si>
  <si>
    <t>02M05</t>
  </si>
  <si>
    <t>02M07</t>
  </si>
  <si>
    <t>02M08</t>
  </si>
  <si>
    <t>02M09</t>
  </si>
  <si>
    <t>02M10</t>
  </si>
  <si>
    <t>03C05</t>
  </si>
  <si>
    <t>03C06</t>
  </si>
  <si>
    <t>03C07</t>
  </si>
  <si>
    <t>03C09</t>
  </si>
  <si>
    <t>03C10</t>
  </si>
  <si>
    <t>03C11</t>
  </si>
  <si>
    <t>03C12</t>
  </si>
  <si>
    <t>03C13</t>
  </si>
  <si>
    <t>03C14</t>
  </si>
  <si>
    <t>03C15</t>
  </si>
  <si>
    <t>03C16</t>
  </si>
  <si>
    <t>03C17</t>
  </si>
  <si>
    <t>03C18</t>
  </si>
  <si>
    <t>03C19</t>
  </si>
  <si>
    <t>03C20</t>
  </si>
  <si>
    <t>03C21</t>
  </si>
  <si>
    <t>03C24</t>
  </si>
  <si>
    <t>03C25</t>
  </si>
  <si>
    <t>03C26</t>
  </si>
  <si>
    <t>03C27</t>
  </si>
  <si>
    <t>03C28</t>
  </si>
  <si>
    <t>03C29</t>
  </si>
  <si>
    <t>03C30</t>
  </si>
  <si>
    <t>03K02</t>
  </si>
  <si>
    <t>03K03</t>
  </si>
  <si>
    <t>03K04</t>
  </si>
  <si>
    <t>03M02</t>
  </si>
  <si>
    <t>03M03</t>
  </si>
  <si>
    <t>03M04</t>
  </si>
  <si>
    <t>03M05</t>
  </si>
  <si>
    <t>03M06</t>
  </si>
  <si>
    <t>03M07</t>
  </si>
  <si>
    <t>03M08</t>
  </si>
  <si>
    <t>03M09</t>
  </si>
  <si>
    <t>03M10</t>
  </si>
  <si>
    <t>03M11</t>
  </si>
  <si>
    <t>03M12</t>
  </si>
  <si>
    <t>03M13</t>
  </si>
  <si>
    <t>03M14</t>
  </si>
  <si>
    <t>03M15</t>
  </si>
  <si>
    <t>04C02</t>
  </si>
  <si>
    <t>04C03</t>
  </si>
  <si>
    <t>04C04</t>
  </si>
  <si>
    <t>04K02</t>
  </si>
  <si>
    <t>04M02</t>
  </si>
  <si>
    <t>04M03</t>
  </si>
  <si>
    <t>04M04</t>
  </si>
  <si>
    <t>04M05</t>
  </si>
  <si>
    <t>04M06</t>
  </si>
  <si>
    <t>04M07</t>
  </si>
  <si>
    <t>04M08</t>
  </si>
  <si>
    <t>04M09</t>
  </si>
  <si>
    <t>04M10</t>
  </si>
  <si>
    <t>04M11</t>
  </si>
  <si>
    <t>04M12</t>
  </si>
  <si>
    <t>04M13</t>
  </si>
  <si>
    <t>04M14</t>
  </si>
  <si>
    <t>04M15</t>
  </si>
  <si>
    <t>04M16</t>
  </si>
  <si>
    <t>04M17</t>
  </si>
  <si>
    <t>04M18</t>
  </si>
  <si>
    <t>04M19</t>
  </si>
  <si>
    <t>04M20</t>
  </si>
  <si>
    <t>04M21</t>
  </si>
  <si>
    <t>04M22</t>
  </si>
  <si>
    <t>04M23</t>
  </si>
  <si>
    <t>04M24</t>
  </si>
  <si>
    <t>04M25</t>
  </si>
  <si>
    <t>04M26</t>
  </si>
  <si>
    <t>04M27</t>
  </si>
  <si>
    <t>05C02</t>
  </si>
  <si>
    <t>05C03</t>
  </si>
  <si>
    <t>05C04</t>
  </si>
  <si>
    <t>05C05</t>
  </si>
  <si>
    <t>05C06</t>
  </si>
  <si>
    <t>05C07</t>
  </si>
  <si>
    <t>05C08</t>
  </si>
  <si>
    <t>05C09</t>
  </si>
  <si>
    <t>05C10</t>
  </si>
  <si>
    <t>05C11</t>
  </si>
  <si>
    <t>05C12</t>
  </si>
  <si>
    <t>05C13</t>
  </si>
  <si>
    <t>05C14</t>
  </si>
  <si>
    <t>05C15</t>
  </si>
  <si>
    <t>05C17</t>
  </si>
  <si>
    <t>05C18</t>
  </si>
  <si>
    <t>05C19</t>
  </si>
  <si>
    <t>05C20</t>
  </si>
  <si>
    <t>05C21</t>
  </si>
  <si>
    <t>05C22</t>
  </si>
  <si>
    <t>05K05</t>
  </si>
  <si>
    <t>05K06</t>
  </si>
  <si>
    <t>05K10</t>
  </si>
  <si>
    <t>05K12</t>
  </si>
  <si>
    <t>05K14</t>
  </si>
  <si>
    <t>05K15</t>
  </si>
  <si>
    <t>05K17</t>
  </si>
  <si>
    <t>05K18</t>
  </si>
  <si>
    <t>05K19</t>
  </si>
  <si>
    <t>05K20</t>
  </si>
  <si>
    <t>05K21</t>
  </si>
  <si>
    <t>05K22</t>
  </si>
  <si>
    <t>05K23</t>
  </si>
  <si>
    <t>05K24</t>
  </si>
  <si>
    <t>05K25</t>
  </si>
  <si>
    <t>05K26</t>
  </si>
  <si>
    <t>05M04</t>
  </si>
  <si>
    <t>05M05</t>
  </si>
  <si>
    <t>05M06</t>
  </si>
  <si>
    <t>05M07</t>
  </si>
  <si>
    <t>05M08</t>
  </si>
  <si>
    <t>05M09</t>
  </si>
  <si>
    <t>05M10</t>
  </si>
  <si>
    <t>05M11</t>
  </si>
  <si>
    <t>05M12</t>
  </si>
  <si>
    <t>05M13</t>
  </si>
  <si>
    <t>05M14</t>
  </si>
  <si>
    <t>05M15</t>
  </si>
  <si>
    <t>05M16</t>
  </si>
  <si>
    <t>05M17</t>
  </si>
  <si>
    <t>05M18</t>
  </si>
  <si>
    <t>05M19</t>
  </si>
  <si>
    <t>05M20</t>
  </si>
  <si>
    <t>05M21</t>
  </si>
  <si>
    <t>05M22</t>
  </si>
  <si>
    <t>05M23</t>
  </si>
  <si>
    <t>06C03</t>
  </si>
  <si>
    <t>06C04</t>
  </si>
  <si>
    <t>06C05</t>
  </si>
  <si>
    <t>06C07</t>
  </si>
  <si>
    <t>06C08</t>
  </si>
  <si>
    <t>06C09</t>
  </si>
  <si>
    <t>06C10</t>
  </si>
  <si>
    <t>06C12</t>
  </si>
  <si>
    <t>06C13</t>
  </si>
  <si>
    <t>06C14</t>
  </si>
  <si>
    <t>06C15</t>
  </si>
  <si>
    <t>06C16</t>
  </si>
  <si>
    <t>06C19</t>
  </si>
  <si>
    <t>06C20</t>
  </si>
  <si>
    <t>06C21</t>
  </si>
  <si>
    <t>06C22</t>
  </si>
  <si>
    <t>06C23</t>
  </si>
  <si>
    <t>06C24</t>
  </si>
  <si>
    <t>06C25</t>
  </si>
  <si>
    <t>06K02</t>
  </si>
  <si>
    <t>06K03</t>
  </si>
  <si>
    <t>06K04</t>
  </si>
  <si>
    <t>06K05</t>
  </si>
  <si>
    <t>06K06</t>
  </si>
  <si>
    <t>06M02</t>
  </si>
  <si>
    <t>06M03</t>
  </si>
  <si>
    <t>06M04</t>
  </si>
  <si>
    <t>06M05</t>
  </si>
  <si>
    <t>06M06</t>
  </si>
  <si>
    <t>06M07</t>
  </si>
  <si>
    <t>06M08</t>
  </si>
  <si>
    <t>06M09</t>
  </si>
  <si>
    <t>06M10</t>
  </si>
  <si>
    <t>06M11</t>
  </si>
  <si>
    <t>06M12</t>
  </si>
  <si>
    <t>06M13</t>
  </si>
  <si>
    <t>06M14</t>
  </si>
  <si>
    <t>06M15</t>
  </si>
  <si>
    <t>06M16</t>
  </si>
  <si>
    <t>06M17</t>
  </si>
  <si>
    <t>06M18</t>
  </si>
  <si>
    <t>06M19</t>
  </si>
  <si>
    <t>06M20</t>
  </si>
  <si>
    <t>06M21</t>
  </si>
  <si>
    <t>07C06</t>
  </si>
  <si>
    <t>07C07</t>
  </si>
  <si>
    <t>07C08</t>
  </si>
  <si>
    <t>07C09</t>
  </si>
  <si>
    <t>07C10</t>
  </si>
  <si>
    <t>07C11</t>
  </si>
  <si>
    <t>07C12</t>
  </si>
  <si>
    <t>07C13</t>
  </si>
  <si>
    <t>07C14</t>
  </si>
  <si>
    <t>07K02</t>
  </si>
  <si>
    <t>07K04</t>
  </si>
  <si>
    <t>07K05</t>
  </si>
  <si>
    <t>07M02</t>
  </si>
  <si>
    <t>07M04</t>
  </si>
  <si>
    <t>07M06</t>
  </si>
  <si>
    <t>07M07</t>
  </si>
  <si>
    <t>07M08</t>
  </si>
  <si>
    <t>07M09</t>
  </si>
  <si>
    <t>07M10</t>
  </si>
  <si>
    <t>07M11</t>
  </si>
  <si>
    <t>07M12</t>
  </si>
  <si>
    <t>07M13</t>
  </si>
  <si>
    <t>07M14</t>
  </si>
  <si>
    <t>07M15</t>
  </si>
  <si>
    <t>07M16</t>
  </si>
  <si>
    <t>08C02</t>
  </si>
  <si>
    <t>08C04</t>
  </si>
  <si>
    <t>08C06</t>
  </si>
  <si>
    <t>08C12</t>
  </si>
  <si>
    <t>08C13</t>
  </si>
  <si>
    <t>08C14</t>
  </si>
  <si>
    <t>08C20</t>
  </si>
  <si>
    <t>08C21</t>
  </si>
  <si>
    <t>08C22</t>
  </si>
  <si>
    <t>08C24</t>
  </si>
  <si>
    <t>08C25</t>
  </si>
  <si>
    <t>08C27</t>
  </si>
  <si>
    <t>08C28</t>
  </si>
  <si>
    <t>08C29</t>
  </si>
  <si>
    <t>08C31</t>
  </si>
  <si>
    <t>08C32</t>
  </si>
  <si>
    <t>08C33</t>
  </si>
  <si>
    <t>08C34</t>
  </si>
  <si>
    <t>08C35</t>
  </si>
  <si>
    <t>08C36</t>
  </si>
  <si>
    <t>08C37</t>
  </si>
  <si>
    <t>08C38</t>
  </si>
  <si>
    <t>08C39</t>
  </si>
  <si>
    <t>08C40</t>
  </si>
  <si>
    <t>08C42</t>
  </si>
  <si>
    <t>08C43</t>
  </si>
  <si>
    <t>08C44</t>
  </si>
  <si>
    <t>08C45</t>
  </si>
  <si>
    <t>08C46</t>
  </si>
  <si>
    <t>08C47</t>
  </si>
  <si>
    <t>08C48</t>
  </si>
  <si>
    <t>08C49</t>
  </si>
  <si>
    <t>08C50</t>
  </si>
  <si>
    <t>08C51</t>
  </si>
  <si>
    <t>08C52</t>
  </si>
  <si>
    <t>08C53</t>
  </si>
  <si>
    <t>08C54</t>
  </si>
  <si>
    <t>08C55</t>
  </si>
  <si>
    <t>08C56</t>
  </si>
  <si>
    <t>08C57</t>
  </si>
  <si>
    <t>08C58</t>
  </si>
  <si>
    <t>08C59</t>
  </si>
  <si>
    <t>08C60</t>
  </si>
  <si>
    <t>08K02</t>
  </si>
  <si>
    <t>08K03</t>
  </si>
  <si>
    <t>08K04</t>
  </si>
  <si>
    <t>08M04</t>
  </si>
  <si>
    <t>08M05</t>
  </si>
  <si>
    <t>08M06</t>
  </si>
  <si>
    <t>08M07</t>
  </si>
  <si>
    <t>08M08</t>
  </si>
  <si>
    <t>08M09</t>
  </si>
  <si>
    <t>08M10</t>
  </si>
  <si>
    <t>08M14</t>
  </si>
  <si>
    <t>08M15</t>
  </si>
  <si>
    <t>08M18</t>
  </si>
  <si>
    <t>08M19</t>
  </si>
  <si>
    <t>08M20</t>
  </si>
  <si>
    <t>08M21</t>
  </si>
  <si>
    <t>08M22</t>
  </si>
  <si>
    <t>08M23</t>
  </si>
  <si>
    <t>08M24</t>
  </si>
  <si>
    <t>08M25</t>
  </si>
  <si>
    <t>08M26</t>
  </si>
  <si>
    <t>08M27</t>
  </si>
  <si>
    <t>08M28</t>
  </si>
  <si>
    <t>08M29</t>
  </si>
  <si>
    <t>08M30</t>
  </si>
  <si>
    <t>08M31</t>
  </si>
  <si>
    <t>08M32</t>
  </si>
  <si>
    <t>08M33</t>
  </si>
  <si>
    <t>08M34</t>
  </si>
  <si>
    <t>08M35</t>
  </si>
  <si>
    <t>08M36</t>
  </si>
  <si>
    <t>08M37</t>
  </si>
  <si>
    <t>08M38</t>
  </si>
  <si>
    <t>09C02</t>
  </si>
  <si>
    <t>09C03</t>
  </si>
  <si>
    <t>09C04</t>
  </si>
  <si>
    <t>09C05</t>
  </si>
  <si>
    <t>09C06</t>
  </si>
  <si>
    <t>09C07</t>
  </si>
  <si>
    <t>09C08</t>
  </si>
  <si>
    <t>09C09</t>
  </si>
  <si>
    <t>09C10</t>
  </si>
  <si>
    <t>09C11</t>
  </si>
  <si>
    <t>09C12</t>
  </si>
  <si>
    <t>09C13</t>
  </si>
  <si>
    <t>09C14</t>
  </si>
  <si>
    <t>09C15</t>
  </si>
  <si>
    <t>09K02</t>
  </si>
  <si>
    <t>09M02</t>
  </si>
  <si>
    <t>09M03</t>
  </si>
  <si>
    <t>09M04</t>
  </si>
  <si>
    <t>09M05</t>
  </si>
  <si>
    <t>09M06</t>
  </si>
  <si>
    <t>09M07</t>
  </si>
  <si>
    <t>09M08</t>
  </si>
  <si>
    <t>09M09</t>
  </si>
  <si>
    <t>09M10</t>
  </si>
  <si>
    <t>09M11</t>
  </si>
  <si>
    <t>09M12</t>
  </si>
  <si>
    <t>09M13</t>
  </si>
  <si>
    <t>09M14</t>
  </si>
  <si>
    <t>09M15</t>
  </si>
  <si>
    <t>09Z02</t>
  </si>
  <si>
    <t>10C02</t>
  </si>
  <si>
    <t>10C03</t>
  </si>
  <si>
    <t>10C05</t>
  </si>
  <si>
    <t>10C07</t>
  </si>
  <si>
    <t>10C08</t>
  </si>
  <si>
    <t>10C09</t>
  </si>
  <si>
    <t>10C10</t>
  </si>
  <si>
    <t>10C11</t>
  </si>
  <si>
    <t>10C12</t>
  </si>
  <si>
    <t>10C13</t>
  </si>
  <si>
    <t>10M02</t>
  </si>
  <si>
    <t>10M03</t>
  </si>
  <si>
    <t>10M07</t>
  </si>
  <si>
    <t>10M08</t>
  </si>
  <si>
    <t>10M09</t>
  </si>
  <si>
    <t>10M10</t>
  </si>
  <si>
    <t>10M11</t>
  </si>
  <si>
    <t>10M12</t>
  </si>
  <si>
    <t>10M13</t>
  </si>
  <si>
    <t>10M14</t>
  </si>
  <si>
    <t>10M15</t>
  </si>
  <si>
    <t>10M16</t>
  </si>
  <si>
    <t>10M17</t>
  </si>
  <si>
    <t>10M18</t>
  </si>
  <si>
    <t>10M19</t>
  </si>
  <si>
    <t>10M20</t>
  </si>
  <si>
    <t>11C02</t>
  </si>
  <si>
    <t>11C03</t>
  </si>
  <si>
    <t>11C04</t>
  </si>
  <si>
    <t>11C06</t>
  </si>
  <si>
    <t>11C07</t>
  </si>
  <si>
    <t>11C08</t>
  </si>
  <si>
    <t>11C09</t>
  </si>
  <si>
    <t>11C10</t>
  </si>
  <si>
    <t>11C11</t>
  </si>
  <si>
    <t>11C12</t>
  </si>
  <si>
    <t>11C13</t>
  </si>
  <si>
    <t>11K02</t>
  </si>
  <si>
    <t>11K03</t>
  </si>
  <si>
    <t>11K04</t>
  </si>
  <si>
    <t>11K05</t>
  </si>
  <si>
    <t>11K06</t>
  </si>
  <si>
    <t>11K07</t>
  </si>
  <si>
    <t>11K08</t>
  </si>
  <si>
    <t>11M02</t>
  </si>
  <si>
    <t>11M03</t>
  </si>
  <si>
    <t>11M04</t>
  </si>
  <si>
    <t>11M06</t>
  </si>
  <si>
    <t>11M07</t>
  </si>
  <si>
    <t>11M08</t>
  </si>
  <si>
    <t>11M10</t>
  </si>
  <si>
    <t>11M11</t>
  </si>
  <si>
    <t>11M12</t>
  </si>
  <si>
    <t>11M15</t>
  </si>
  <si>
    <t>11M16</t>
  </si>
  <si>
    <t>11M17</t>
  </si>
  <si>
    <t>11M18</t>
  </si>
  <si>
    <t>11M19</t>
  </si>
  <si>
    <t>11M20</t>
  </si>
  <si>
    <t>12C03</t>
  </si>
  <si>
    <t>12C04</t>
  </si>
  <si>
    <t>12C05</t>
  </si>
  <si>
    <t>12C06</t>
  </si>
  <si>
    <t>12C07</t>
  </si>
  <si>
    <t>12C08</t>
  </si>
  <si>
    <t>12C09</t>
  </si>
  <si>
    <t>12C10</t>
  </si>
  <si>
    <t>12C11</t>
  </si>
  <si>
    <t>12C12</t>
  </si>
  <si>
    <t>12C13</t>
  </si>
  <si>
    <t>12K02</t>
  </si>
  <si>
    <t>12K03</t>
  </si>
  <si>
    <t>12K06</t>
  </si>
  <si>
    <t>12M03</t>
  </si>
  <si>
    <t>12M04</t>
  </si>
  <si>
    <t>12M05</t>
  </si>
  <si>
    <t>12M06</t>
  </si>
  <si>
    <t>12M07</t>
  </si>
  <si>
    <t>12M08</t>
  </si>
  <si>
    <t>12M09</t>
  </si>
  <si>
    <t>13C03</t>
  </si>
  <si>
    <t>13C04</t>
  </si>
  <si>
    <t>13C05</t>
  </si>
  <si>
    <t>13C06</t>
  </si>
  <si>
    <t>13C07</t>
  </si>
  <si>
    <t>13C08</t>
  </si>
  <si>
    <t>13C09</t>
  </si>
  <si>
    <t>13C10</t>
  </si>
  <si>
    <t>13C11</t>
  </si>
  <si>
    <t>13C12</t>
  </si>
  <si>
    <t>13C13</t>
  </si>
  <si>
    <t>13C14</t>
  </si>
  <si>
    <t>13C15</t>
  </si>
  <si>
    <t>13C16</t>
  </si>
  <si>
    <t>13C17</t>
  </si>
  <si>
    <t>13C18</t>
  </si>
  <si>
    <t>13C19</t>
  </si>
  <si>
    <t>13C20</t>
  </si>
  <si>
    <t>13K02</t>
  </si>
  <si>
    <t>13K03</t>
  </si>
  <si>
    <t>13K04</t>
  </si>
  <si>
    <t>13K05</t>
  </si>
  <si>
    <t>13K06</t>
  </si>
  <si>
    <t>13M03</t>
  </si>
  <si>
    <t>13M04</t>
  </si>
  <si>
    <t>13M05</t>
  </si>
  <si>
    <t>13M06</t>
  </si>
  <si>
    <t>13M07</t>
  </si>
  <si>
    <t>13M08</t>
  </si>
  <si>
    <t>13M09</t>
  </si>
  <si>
    <t>13M10</t>
  </si>
  <si>
    <t>14C03</t>
  </si>
  <si>
    <t>14C04</t>
  </si>
  <si>
    <t>14C05</t>
  </si>
  <si>
    <t>14C06</t>
  </si>
  <si>
    <t>14C07</t>
  </si>
  <si>
    <t>14C08</t>
  </si>
  <si>
    <t>14C09</t>
  </si>
  <si>
    <t>14C10</t>
  </si>
  <si>
    <t>14M02</t>
  </si>
  <si>
    <t>14M03</t>
  </si>
  <si>
    <t>14Z04</t>
  </si>
  <si>
    <t>14Z06</t>
  </si>
  <si>
    <t>14Z09</t>
  </si>
  <si>
    <t>14Z10</t>
  </si>
  <si>
    <t>14Z11</t>
  </si>
  <si>
    <t>14Z12</t>
  </si>
  <si>
    <t>14Z13</t>
  </si>
  <si>
    <t>14Z14</t>
  </si>
  <si>
    <t>14Z15</t>
  </si>
  <si>
    <t>14Z16</t>
  </si>
  <si>
    <t>15C02</t>
  </si>
  <si>
    <t>15C03</t>
  </si>
  <si>
    <t>15C04</t>
  </si>
  <si>
    <t>15C05</t>
  </si>
  <si>
    <t>15C06</t>
  </si>
  <si>
    <t>15M02</t>
  </si>
  <si>
    <t>15M03</t>
  </si>
  <si>
    <t>15M04</t>
  </si>
  <si>
    <t>15M05</t>
  </si>
  <si>
    <t>15M06</t>
  </si>
  <si>
    <t>15M07</t>
  </si>
  <si>
    <t>15M08</t>
  </si>
  <si>
    <t>15M09</t>
  </si>
  <si>
    <t>15M10</t>
  </si>
  <si>
    <t>15M11</t>
  </si>
  <si>
    <t>15M12</t>
  </si>
  <si>
    <t>15M13</t>
  </si>
  <si>
    <t>15M14</t>
  </si>
  <si>
    <t>16C02</t>
  </si>
  <si>
    <t>16C03</t>
  </si>
  <si>
    <t>16M06</t>
  </si>
  <si>
    <t>16M07</t>
  </si>
  <si>
    <t>16M08</t>
  </si>
  <si>
    <t>16M09</t>
  </si>
  <si>
    <t>16M10</t>
  </si>
  <si>
    <t>16M11</t>
  </si>
  <si>
    <t>16M12</t>
  </si>
  <si>
    <t>16M13</t>
  </si>
  <si>
    <t>16M14</t>
  </si>
  <si>
    <t>16M15</t>
  </si>
  <si>
    <t>16M16</t>
  </si>
  <si>
    <t>16M17</t>
  </si>
  <si>
    <t>16M18</t>
  </si>
  <si>
    <t>17C02</t>
  </si>
  <si>
    <t>17C03</t>
  </si>
  <si>
    <t>17C04</t>
  </si>
  <si>
    <t>17C05</t>
  </si>
  <si>
    <t>17K04</t>
  </si>
  <si>
    <t>17K05</t>
  </si>
  <si>
    <t>17K06</t>
  </si>
  <si>
    <t>17K07</t>
  </si>
  <si>
    <t>17M05</t>
  </si>
  <si>
    <t>17M06</t>
  </si>
  <si>
    <t>17M07</t>
  </si>
  <si>
    <t>17M08</t>
  </si>
  <si>
    <t>17M09</t>
  </si>
  <si>
    <t>17M11</t>
  </si>
  <si>
    <t>17M12</t>
  </si>
  <si>
    <t>17M13</t>
  </si>
  <si>
    <t>17M14</t>
  </si>
  <si>
    <t>18C02</t>
  </si>
  <si>
    <t>18M02</t>
  </si>
  <si>
    <t>18M03</t>
  </si>
  <si>
    <t>18M04</t>
  </si>
  <si>
    <t>18M06</t>
  </si>
  <si>
    <t>18M07</t>
  </si>
  <si>
    <t>18M09</t>
  </si>
  <si>
    <t>18M10</t>
  </si>
  <si>
    <t>18M11</t>
  </si>
  <si>
    <t>18M12</t>
  </si>
  <si>
    <t>18M13</t>
  </si>
  <si>
    <t>18M14</t>
  </si>
  <si>
    <t>18M15</t>
  </si>
  <si>
    <t>19C02</t>
  </si>
  <si>
    <t>19M02</t>
  </si>
  <si>
    <t>19M06</t>
  </si>
  <si>
    <t>19M07</t>
  </si>
  <si>
    <t>19M10</t>
  </si>
  <si>
    <t>19M11</t>
  </si>
  <si>
    <t>19M12</t>
  </si>
  <si>
    <t>19M13</t>
  </si>
  <si>
    <t>19M14</t>
  </si>
  <si>
    <t>19M15</t>
  </si>
  <si>
    <t>19M16</t>
  </si>
  <si>
    <t>19M17</t>
  </si>
  <si>
    <t>19M18</t>
  </si>
  <si>
    <t>19M19</t>
  </si>
  <si>
    <t>19M20</t>
  </si>
  <si>
    <t>19M21</t>
  </si>
  <si>
    <t>19M22</t>
  </si>
  <si>
    <t>20Z02</t>
  </si>
  <si>
    <t>20Z03</t>
  </si>
  <si>
    <t>20Z04</t>
  </si>
  <si>
    <t>20Z05</t>
  </si>
  <si>
    <t>20Z06</t>
  </si>
  <si>
    <t>21C04</t>
  </si>
  <si>
    <t>21C05</t>
  </si>
  <si>
    <t>21C06</t>
  </si>
  <si>
    <t>21K02</t>
  </si>
  <si>
    <t>21M02</t>
  </si>
  <si>
    <t>21M04</t>
  </si>
  <si>
    <t>21M05</t>
  </si>
  <si>
    <t>21M06</t>
  </si>
  <si>
    <t>21M07</t>
  </si>
  <si>
    <t>21M10</t>
  </si>
  <si>
    <t>21M11</t>
  </si>
  <si>
    <t>21M12</t>
  </si>
  <si>
    <t>21M13</t>
  </si>
  <si>
    <t>21M14</t>
  </si>
  <si>
    <t>21M15</t>
  </si>
  <si>
    <t>21M16</t>
  </si>
  <si>
    <t>22C02</t>
  </si>
  <si>
    <t>22C03</t>
  </si>
  <si>
    <t>22K02</t>
  </si>
  <si>
    <t>22M02</t>
  </si>
  <si>
    <t>22Z02</t>
  </si>
  <si>
    <t>22Z03</t>
  </si>
  <si>
    <t>23C02</t>
  </si>
  <si>
    <t>23K02</t>
  </si>
  <si>
    <t>23K03</t>
  </si>
  <si>
    <t>23M02</t>
  </si>
  <si>
    <t>23M06</t>
  </si>
  <si>
    <t>23M07</t>
  </si>
  <si>
    <t>23M08</t>
  </si>
  <si>
    <t>23M09</t>
  </si>
  <si>
    <t>23M10</t>
  </si>
  <si>
    <t>23M11</t>
  </si>
  <si>
    <t>23M13</t>
  </si>
  <si>
    <t>23M14</t>
  </si>
  <si>
    <t>23M15</t>
  </si>
  <si>
    <t>23M16</t>
  </si>
  <si>
    <t>23M18</t>
  </si>
  <si>
    <t>23M19</t>
  </si>
  <si>
    <t>23M20</t>
  </si>
  <si>
    <t>23Z02</t>
  </si>
  <si>
    <t>25C02</t>
  </si>
  <si>
    <t>25M02</t>
  </si>
  <si>
    <t>25Z02</t>
  </si>
  <si>
    <t>25Z03</t>
  </si>
  <si>
    <t>26C02</t>
  </si>
  <si>
    <t>26M02</t>
  </si>
  <si>
    <t>27C02</t>
  </si>
  <si>
    <t>27C03</t>
  </si>
  <si>
    <t>27C04</t>
  </si>
  <si>
    <t>27C05</t>
  </si>
  <si>
    <t>27C06</t>
  </si>
  <si>
    <t>27C07</t>
  </si>
  <si>
    <t>27Z02</t>
  </si>
  <si>
    <t>27Z03</t>
  </si>
  <si>
    <t>27Z04</t>
  </si>
  <si>
    <t>Nombre de séjours 2011</t>
  </si>
  <si>
    <t>Volume économique 2011</t>
  </si>
  <si>
    <t>Nombre de séjours 2012</t>
  </si>
  <si>
    <t>Volume économique 2012</t>
  </si>
  <si>
    <t>Nombre de séjours 2013</t>
  </si>
  <si>
    <t>Volume économique 2013</t>
  </si>
  <si>
    <t>Evolution volume économique 2011/2012</t>
  </si>
  <si>
    <t>Evolution nombre de séjours 2011/2012</t>
  </si>
  <si>
    <t>Effet structure 2011/2012</t>
  </si>
  <si>
    <t>Evolution volume économique 2012/2013</t>
  </si>
  <si>
    <t>Evolution nombre de séjours 2012/2013</t>
  </si>
  <si>
    <t>Effet structure 2012/2013</t>
  </si>
  <si>
    <t>Contribution à la croissance en volume 2012/2013</t>
  </si>
  <si>
    <t>Contribution à la croissance en séjours 2012/2013</t>
  </si>
  <si>
    <t>Part en séjours 2013</t>
  </si>
  <si>
    <t>Part en volume économique 2013</t>
  </si>
  <si>
    <t>Répartition du nombre de séjours</t>
  </si>
  <si>
    <t>Répartition du volume économique</t>
  </si>
  <si>
    <t>Séjours en milliers - Montants en M€</t>
  </si>
  <si>
    <t>Comparaison de l'évolution du volume économique entre 2011/2012 et 2012/2013</t>
  </si>
  <si>
    <t>Type d'hospitalisation</t>
  </si>
  <si>
    <t>Total A,B,C,D,E</t>
  </si>
  <si>
    <t>Répartition du volume économique en 2011/2012/2013</t>
  </si>
  <si>
    <t>Catégorie majeure de diagnostic</t>
  </si>
  <si>
    <t>Domaine d'activité</t>
  </si>
  <si>
    <t>Racine</t>
  </si>
  <si>
    <t>CMD</t>
  </si>
  <si>
    <t>01</t>
  </si>
  <si>
    <t>05</t>
  </si>
  <si>
    <t>06</t>
  </si>
  <si>
    <t>08</t>
  </si>
  <si>
    <t>Top 5 des racines les plus contributrices à la croissance en volume économique de la CMD 01 (Affections du système nerveux)</t>
  </si>
  <si>
    <t>Top 5 des racines les plus contributrices à la croissance en volume économique de la CMD 05 (Affections de l'appareil circulatoire)</t>
  </si>
  <si>
    <t>Top 5 des racines les plus contributrices à la croissance en volume économique de la CMD 06 (Affections du tube digestif)</t>
  </si>
  <si>
    <t>Top 5 des racines les plus contributrices à la croissance en volume économique de la CMD 08 (Affections et traumatismes de l'appareil musculosquelettique et du tissu conjonctif)</t>
  </si>
  <si>
    <t>Top 5 des racines les plus contributrices à la croissance en volume économique de la CMD 11 (Affections du rein et des voies urinaires)</t>
  </si>
  <si>
    <t>Type de séance</t>
  </si>
  <si>
    <t>Entraînements à la dialyse péritonéale automatisée (28Z01Z)</t>
  </si>
  <si>
    <t>Entraînements à la dialyse péritonéale continue ambulatoire (28Z02Z)</t>
  </si>
  <si>
    <t>Entraînements à l'hémodialyse (28Z03Z)</t>
  </si>
  <si>
    <t>Hémodialyse (28Z04Z)</t>
  </si>
  <si>
    <t>Dialyse en centre</t>
  </si>
  <si>
    <t>Dialyse hors centre*</t>
  </si>
  <si>
    <t>Ensemble dialyse</t>
  </si>
  <si>
    <t>Chimiothérapie pour tumeur (28Z07)</t>
  </si>
  <si>
    <t>Chimiothérapie pour affection non tumorale (28Z17)</t>
  </si>
  <si>
    <t>Chimiothérapie</t>
  </si>
  <si>
    <t>Radiothérapie</t>
  </si>
  <si>
    <t>Transfusions (28Z14Z)</t>
  </si>
  <si>
    <t>Oxygénothérapie hyperbare (28Z15Z)</t>
  </si>
  <si>
    <t>Aphérèses sanguines (28Z16Z)</t>
  </si>
  <si>
    <t>Autres séances</t>
  </si>
  <si>
    <t>* Dialyse hors centre financée en forfaits D.</t>
  </si>
  <si>
    <t>Nombre moyen de séjours par patient</t>
  </si>
  <si>
    <t xml:space="preserve">Total </t>
  </si>
  <si>
    <t>Total</t>
  </si>
  <si>
    <t>Séjours sans acte classant et sans nuitée</t>
  </si>
  <si>
    <t>Obstétrique mère</t>
  </si>
  <si>
    <t>Obstétrique enfant</t>
  </si>
  <si>
    <t>Nombre de patients</t>
  </si>
  <si>
    <t>Nombre moyen de séances ou forfaits par patient</t>
  </si>
  <si>
    <t>Séjours sans acte classant avec nuitée(s)</t>
  </si>
  <si>
    <t>Racines lourdes</t>
  </si>
  <si>
    <t>Racines légères</t>
  </si>
  <si>
    <t>Racines chaudes</t>
  </si>
  <si>
    <t>Racines froides</t>
  </si>
  <si>
    <t>Racines non classées</t>
  </si>
  <si>
    <t>Lourdeur
(hors séances)</t>
  </si>
  <si>
    <t>Nombre de séances / forfaits 2011</t>
  </si>
  <si>
    <t>Nombre de séances / forfaits 2012</t>
  </si>
  <si>
    <t>Nombre de séances / forfaits 2013</t>
  </si>
  <si>
    <t>Evolution nombre de séances / forfaits 2011/2012</t>
  </si>
  <si>
    <t>Evolution nombre de séances / forfaits 2012/2013</t>
  </si>
  <si>
    <t xml:space="preserve">APHP </t>
  </si>
  <si>
    <t xml:space="preserve">CH </t>
  </si>
  <si>
    <t xml:space="preserve">CHR </t>
  </si>
  <si>
    <t xml:space="preserve">CLCC </t>
  </si>
  <si>
    <t xml:space="preserve">EBNL </t>
  </si>
  <si>
    <t xml:space="preserve">SSA </t>
  </si>
  <si>
    <t xml:space="preserve">0-4 ans </t>
  </si>
  <si>
    <t xml:space="preserve">05-19 ans </t>
  </si>
  <si>
    <t xml:space="preserve">20-39 ans </t>
  </si>
  <si>
    <t xml:space="preserve">40-64 ans </t>
  </si>
  <si>
    <t xml:space="preserve">65-69 ans </t>
  </si>
  <si>
    <t xml:space="preserve">70-74 ans </t>
  </si>
  <si>
    <t xml:space="preserve">75-79 ans </t>
  </si>
  <si>
    <t xml:space="preserve">80 ans et plus </t>
  </si>
  <si>
    <t xml:space="preserve">Ambulatoire </t>
  </si>
  <si>
    <t xml:space="preserve">Hospitalisation complète </t>
  </si>
  <si>
    <t xml:space="preserve">J </t>
  </si>
  <si>
    <t xml:space="preserve">T </t>
  </si>
  <si>
    <t xml:space="preserve">A </t>
  </si>
  <si>
    <t xml:space="preserve">B </t>
  </si>
  <si>
    <t xml:space="preserve">C </t>
  </si>
  <si>
    <t xml:space="preserve">D </t>
  </si>
  <si>
    <t xml:space="preserve">E </t>
  </si>
  <si>
    <t xml:space="preserve">Z </t>
  </si>
  <si>
    <t>02</t>
  </si>
  <si>
    <t>03</t>
  </si>
  <si>
    <t>04</t>
  </si>
  <si>
    <t>07</t>
  </si>
  <si>
    <t>09</t>
  </si>
  <si>
    <t>10</t>
  </si>
  <si>
    <t>12</t>
  </si>
  <si>
    <t>13</t>
  </si>
  <si>
    <t>14</t>
  </si>
  <si>
    <t>15</t>
  </si>
  <si>
    <t>16</t>
  </si>
  <si>
    <t>17</t>
  </si>
  <si>
    <t>18</t>
  </si>
  <si>
    <t>19</t>
  </si>
  <si>
    <t>20</t>
  </si>
  <si>
    <t>21</t>
  </si>
  <si>
    <t>22</t>
  </si>
  <si>
    <t>23</t>
  </si>
  <si>
    <t>25</t>
  </si>
  <si>
    <t>26</t>
  </si>
  <si>
    <t>27</t>
  </si>
  <si>
    <t>D01</t>
  </si>
  <si>
    <t>D02</t>
  </si>
  <si>
    <t>D03</t>
  </si>
  <si>
    <t>D04</t>
  </si>
  <si>
    <t>D05</t>
  </si>
  <si>
    <t>D06</t>
  </si>
  <si>
    <t>D07</t>
  </si>
  <si>
    <t>D09</t>
  </si>
  <si>
    <t>D10</t>
  </si>
  <si>
    <t>D11</t>
  </si>
  <si>
    <t>D12</t>
  </si>
  <si>
    <t>D13</t>
  </si>
  <si>
    <t>D14</t>
  </si>
  <si>
    <t>D15</t>
  </si>
  <si>
    <t>D16</t>
  </si>
  <si>
    <t>D17</t>
  </si>
  <si>
    <t>D18</t>
  </si>
  <si>
    <t>D19</t>
  </si>
  <si>
    <t>D20</t>
  </si>
  <si>
    <t>D21</t>
  </si>
  <si>
    <t>D22</t>
  </si>
  <si>
    <t>D23</t>
  </si>
  <si>
    <t>D24</t>
  </si>
  <si>
    <t>D25</t>
  </si>
  <si>
    <t>D26</t>
  </si>
  <si>
    <t xml:space="preserve">. </t>
  </si>
  <si>
    <t>.</t>
  </si>
  <si>
    <t>Chaud/froid</t>
  </si>
  <si>
    <t>Les 10 racines dont la part en séjours est la plus grande (par ordre croissant)</t>
  </si>
  <si>
    <t>Les 10 racines dont la part en volume économique est la plus grande (par ordre croissant)</t>
  </si>
  <si>
    <t>Les 10 racines les plus contributrices à la croissance du volume économique (par ordre décroissant)</t>
  </si>
  <si>
    <t>Les 10 ghm dont la part en séjours est la plus grande (par ordre croissant)</t>
  </si>
  <si>
    <t>Les 10 ghm dont la part en volume économique est la plus grande (par ordre croissant)</t>
  </si>
  <si>
    <t>Les 10 ghm qui contribuent le plus à la croissance du volume économique (par ordre décroissant)</t>
  </si>
  <si>
    <r>
      <t xml:space="preserve">Contribution à la </t>
    </r>
    <r>
      <rPr>
        <u/>
        <sz val="8"/>
        <color rgb="FFFFFFFF"/>
        <rFont val="Arial"/>
        <family val="2"/>
      </rPr>
      <t>décroissance</t>
    </r>
    <r>
      <rPr>
        <sz val="8"/>
        <color rgb="FFFFFFFF"/>
        <rFont val="Arial"/>
        <family val="2"/>
      </rPr>
      <t xml:space="preserve"> en séjours 2012/2013</t>
    </r>
  </si>
  <si>
    <r>
      <t xml:space="preserve">Contribution à la </t>
    </r>
    <r>
      <rPr>
        <u/>
        <sz val="8"/>
        <color rgb="FFFFFFFF"/>
        <rFont val="Arial"/>
        <family val="2"/>
      </rPr>
      <t>décroissance</t>
    </r>
    <r>
      <rPr>
        <sz val="8"/>
        <color rgb="FFFFFFFF"/>
        <rFont val="Arial"/>
        <family val="2"/>
      </rPr>
      <t xml:space="preserve"> en volume 2012/2013</t>
    </r>
  </si>
  <si>
    <t>Période</t>
  </si>
  <si>
    <t>Classification des GHM</t>
  </si>
  <si>
    <t>V11e</t>
  </si>
  <si>
    <t xml:space="preserve"> </t>
  </si>
  <si>
    <t>Champ des établissements</t>
  </si>
  <si>
    <t>2011-2012-2013</t>
  </si>
  <si>
    <t>PMSI MCO</t>
  </si>
  <si>
    <t>Séances / forfaits</t>
  </si>
  <si>
    <t>Séances / forfaits *</t>
  </si>
  <si>
    <t>* Nombre de forfaits de dialyse D</t>
  </si>
  <si>
    <t>Guadeloupe</t>
  </si>
  <si>
    <t>Guyane</t>
  </si>
  <si>
    <t>Martinique</t>
  </si>
  <si>
    <t>Réunion</t>
  </si>
  <si>
    <t>Total ex DG</t>
  </si>
  <si>
    <t>Total ex DG hors séances</t>
  </si>
  <si>
    <t>Total SSA</t>
  </si>
  <si>
    <t>Total EBNL</t>
  </si>
  <si>
    <t>Total CLCC</t>
  </si>
  <si>
    <t>Séances *</t>
  </si>
  <si>
    <t>* Les CLCC ne comptabilisent pas de forfaits D de dialyse. Les séances correspondent donc aux séances financées en GHS, essentiellement de la radiothérapie et chimiothérapie</t>
  </si>
  <si>
    <t>Total CHR</t>
  </si>
  <si>
    <t>Total CH</t>
  </si>
  <si>
    <t>Total APHP</t>
  </si>
  <si>
    <t>Total séances / forfaits</t>
  </si>
  <si>
    <t>Les 10 régions ayant le poids le plus important en nombre de séjours et en volume économique</t>
  </si>
  <si>
    <t>Evolution du volume économique pour les 5 régions les plus contributrices à la croissance</t>
  </si>
  <si>
    <t>Les 10 CMD ayant le plus de poids dans les séjours, hors séances</t>
  </si>
  <si>
    <t>Les 10 CMD ayant le plus de poids dans le volume économique, hors séances</t>
  </si>
  <si>
    <t>Evolution du volume économique pour les 5 CMD les plus contributrices à la croissance hors séances</t>
  </si>
  <si>
    <t>Les 10 DoAc ayant la plus forte part de séjours</t>
  </si>
  <si>
    <t>Les 10 DoAc ayant la plus forte part de volume économique</t>
  </si>
  <si>
    <t>Evolution du volume économique pour les 5 DoAc les plus contributrices à la croissance hors séances</t>
  </si>
  <si>
    <t>Répartition des racines en nombre de séjours et en volume économique</t>
  </si>
  <si>
    <t xml:space="preserve">Les données 2011 et 2013 intègrent les séjours qui n’avaient pas été initialement transmis au cours de l’exercice mais qui ont pu faire l’objet d’une transmission au cours des deux exercices suivants. Ainsi : </t>
  </si>
  <si>
    <t xml:space="preserve"> - l'activité 2011 a été complétée en 2012 et 2013, elle est désormais définitive ;</t>
  </si>
  <si>
    <t xml:space="preserve"> - l’activité 2012 a été complétée en 2013, elle est désormais définitive;</t>
  </si>
  <si>
    <t xml:space="preserve"> - l’activité 2013 sera complétée en 2014.</t>
  </si>
  <si>
    <t>S’agissant du champ des séjours, tous les séjours MCO transmis sont pris en compte (y compris séjours en attente de valorisation et non pris en charge).</t>
  </si>
  <si>
    <t>Champ des séjours</t>
  </si>
  <si>
    <t>Agrégats d'activité utilisés pour l'analyse</t>
  </si>
  <si>
    <t xml:space="preserve">Le type d’hospitalisation </t>
  </si>
  <si>
    <t>Il permet de distinguer les séjours en ambulatoire, les séjours en hospitalisation complète (au moins une nuitée) et les séances.</t>
  </si>
  <si>
    <t>Médecine sans nuitée ;</t>
  </si>
  <si>
    <t>Médecine avec au moins une nuitée ;</t>
  </si>
  <si>
    <t>Chirurgie ambulatoire ;</t>
  </si>
  <si>
    <t>Chirurgie non ambulatoire ;</t>
  </si>
  <si>
    <t>Les catégories majeures de diagnostic (CMD)</t>
  </si>
  <si>
    <t>Correspondant aux deux premiers caractères (numériques) du GHM.</t>
  </si>
  <si>
    <t xml:space="preserve">Les domaines d’activité (DoAc) </t>
  </si>
  <si>
    <t>Dans chaque CMD, la distinction entre la discipline médicale et la discipline chirurgicale peut poser un problème d’interprétation. Pour y répondre, le regroupement en domaines d’activité s’est inspiré des « segments d’activité » qui existaient dans la nomenclature OAP. Les principales modifications sont les suivantes :</t>
  </si>
  <si>
    <t>En procédant ainsi, 29 domaines d’activité (DoAc) sont obtenus. Ils ont la particularité d’être transversaux à la répartition en M, C, O.</t>
  </si>
  <si>
    <t>Obstétrique - femme ;</t>
  </si>
  <si>
    <t>Obstétrique - bébé ;</t>
  </si>
  <si>
    <t>- distinction de l’orthopédie traumatologie et de la rhumatologie ;</t>
  </si>
  <si>
    <t>-distinction de la psychiatrie et de la toxicologie, intoxications, alcool ;</t>
  </si>
  <si>
    <t>-regroupement des maladies infectieuses et du VIH ;</t>
  </si>
  <si>
    <t>-création d’un groupe « transplantations d’organes » ;</t>
  </si>
  <si>
    <t>-création d’un groupe « séances » ;</t>
  </si>
  <si>
    <t>-création d’un groupe « douleurs chroniques, soins palliatifs » ;</t>
  </si>
  <si>
    <t>-le dernier domaine d’activité « autres symptômes ou motifs médicaux » regroupe trois racines de la CMD 23 qui correspondent à des insuffisances de codage.</t>
  </si>
  <si>
    <t>L’analyse de l’activité présentée repose sur différents agrégats, notamment :</t>
  </si>
  <si>
    <t xml:space="preserve">Valorisation
</t>
  </si>
  <si>
    <r>
      <t xml:space="preserve">La valorisation monétaire des séjours, appelée </t>
    </r>
    <r>
      <rPr>
        <b/>
        <sz val="10"/>
        <color rgb="FF2092C6"/>
        <rFont val="MS Sans Serif"/>
        <family val="2"/>
      </rPr>
      <t>volume économique</t>
    </r>
    <r>
      <rPr>
        <sz val="10"/>
        <color theme="1"/>
        <rFont val="MS Sans Serif"/>
        <family val="2"/>
      </rPr>
      <t>, est basée sur les les tarifs en vigueur au 1er mars 2013 pour toute la période anlysée.  La valorisation des extrêmes est incluse, mais pas celle des suppléments journaliers.</t>
    </r>
  </si>
  <si>
    <t>-un domaine « activités inter spécialités, suivi thérapeutique d'affections connues » a été créé, regroupant notamment un certain nombre de racines de la CMD 23 (facteurs influant sur l’état de santé et autres motifs de recours aux services de santé) et les racines du type " autres ..."  ;</t>
  </si>
  <si>
    <t>Les catégories d’activité de soins (CAS) - hors séances</t>
  </si>
  <si>
    <t xml:space="preserve">Techniques peu invasives (diagnostics ou thérapeutiques) </t>
  </si>
  <si>
    <t>Source</t>
  </si>
  <si>
    <t xml:space="preserve">Secteur anciennement sous dotation globale (ex DG). Seuls les établissements soumis à la tarification à l’activité sont pris en compte (exclusion des ex-hôpitaux locaux). </t>
  </si>
  <si>
    <t>Les transmissions d'activité par les établissements de santé sont marquées par une montée en charge du recueil de l'information médicale, surtout pour les activités de SSR et psychiatrie. Ainsi l'évolution de l'ensemble de l'activité transmise reflète ce phénomène et non pas tout l'évolution effectivement réalisée par les établissements.</t>
  </si>
  <si>
    <t>Afin d'évaluer l'évolution de l'activité réellement prise en charge, pour l'analyse de l'activité, seuls les établissements ayant transmis toutes leurs périodes d'activité sont retenus.</t>
  </si>
  <si>
    <t xml:space="preserve">Activité 2013
</t>
  </si>
  <si>
    <t>Nombre d'établissements</t>
  </si>
  <si>
    <t>Nombre de séjours/séances 
(en milliers)</t>
  </si>
  <si>
    <t>ayant transmis en 2013</t>
  </si>
  <si>
    <t>inclus dans l'analyse</t>
  </si>
  <si>
    <t xml:space="preserve">% inclus dans l'analyse </t>
  </si>
  <si>
    <t>Il s’agit d’une proposition de classification qui a la particularité de s’affranchir des évolutions de regroupement des séjours selon les différentes versions de classification de GHM car elle repose de façon automatique sur la troisième lettre du code de la racine de GHM (C, M, K, Z) et la durée de séjour (avec ou sans nuitée). Il en résulte une répartition en 7 catégories :</t>
  </si>
  <si>
    <t>(*) Cette catégorie ne porte pas uniquement sur les accouchements.</t>
  </si>
  <si>
    <t>(**) Cette catégorie ne porte pas uniquement sur les naissances mais couvre tous les séjours relatifs aux nourrissons &lt; 120 jours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</si>
</sst>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
    <numFmt numFmtId="165" formatCode="\+0.0%;\-0.0%;0"/>
    <numFmt numFmtId="166" formatCode="#,##0.00,"/>
    <numFmt numFmtId="167" formatCode="#,##0.00,,"/>
    <numFmt numFmtId="168" formatCode="0.0"/>
    <numFmt numFmtId="169" formatCode="_-* #,##0\ _€_-;\-* #,##0\ _€_-;_-* &quot;-&quot;??\ _€_-;_-@_-"/>
  </numFmts>
  <fonts count="31" x14ac:knownFonts="1">
    <font>
      <sz val="10"/>
      <name val="MS Sans Serif"/>
      <family val="2"/>
    </font>
    <font>
      <sz val="10"/>
      <name val="MS Sans Serif"/>
      <family val="2"/>
    </font>
    <font>
      <sz val="10"/>
      <name val="Arial"/>
      <family val="2"/>
    </font>
    <font>
      <b/>
      <sz val="8"/>
      <color rgb="FFFFFFFF"/>
      <name val="Arial"/>
      <family val="2"/>
      <scheme val="minor"/>
    </font>
    <font>
      <sz val="8"/>
      <color rgb="FFFFFFFF"/>
      <name val="Arial"/>
      <family val="2"/>
      <scheme val="minor"/>
    </font>
    <font>
      <i/>
      <sz val="8"/>
      <color theme="6"/>
      <name val="Arial"/>
      <family val="2"/>
      <scheme val="minor"/>
    </font>
    <font>
      <sz val="8"/>
      <color theme="6"/>
      <name val="Arial"/>
      <family val="2"/>
    </font>
    <font>
      <sz val="8"/>
      <color rgb="FFFFFFFF"/>
      <name val="Arial"/>
      <family val="2"/>
    </font>
    <font>
      <sz val="8"/>
      <name val="Arial"/>
      <family val="2"/>
    </font>
    <font>
      <b/>
      <sz val="8"/>
      <color rgb="FFFFFFFF"/>
      <name val="Arial"/>
      <family val="2"/>
    </font>
    <font>
      <sz val="8"/>
      <color theme="0"/>
      <name val="Arial"/>
      <family val="2"/>
    </font>
    <font>
      <b/>
      <sz val="8"/>
      <color theme="0"/>
      <name val="Arial"/>
      <family val="2"/>
    </font>
    <font>
      <i/>
      <sz val="8"/>
      <color rgb="FF453B50"/>
      <name val="Arial"/>
      <family val="2"/>
    </font>
    <font>
      <sz val="9"/>
      <color rgb="FF453B50"/>
      <name val="Arial"/>
      <family val="2"/>
    </font>
    <font>
      <b/>
      <sz val="9"/>
      <color rgb="FF453B50"/>
      <name val="Arial"/>
      <family val="2"/>
    </font>
    <font>
      <sz val="8"/>
      <color rgb="FF453B50"/>
      <name val="Arial"/>
      <family val="2"/>
    </font>
    <font>
      <b/>
      <sz val="10"/>
      <color rgb="FF453B50"/>
      <name val="Arial"/>
      <family val="2"/>
    </font>
    <font>
      <i/>
      <sz val="8"/>
      <color rgb="FF453B50"/>
      <name val="Arial"/>
      <family val="2"/>
      <scheme val="minor"/>
    </font>
    <font>
      <sz val="10"/>
      <color rgb="FF453B50"/>
      <name val="Arial"/>
      <family val="2"/>
    </font>
    <font>
      <i/>
      <sz val="8"/>
      <name val="Arial"/>
      <family val="2"/>
    </font>
    <font>
      <sz val="8.5"/>
      <color theme="0"/>
      <name val="MS Sans Serif"/>
      <family val="2"/>
    </font>
    <font>
      <sz val="10"/>
      <color theme="0"/>
      <name val="MS Sans Serif"/>
      <family val="2"/>
    </font>
    <font>
      <u/>
      <sz val="8"/>
      <color rgb="FFFFFFFF"/>
      <name val="Arial"/>
      <family val="2"/>
    </font>
    <font>
      <sz val="10"/>
      <color theme="1"/>
      <name val="MS Sans Serif"/>
      <family val="2"/>
    </font>
    <font>
      <b/>
      <sz val="10"/>
      <color theme="1"/>
      <name val="MS Sans Serif"/>
      <family val="2"/>
    </font>
    <font>
      <sz val="10"/>
      <color theme="1"/>
      <name val="Arial"/>
      <family val="2"/>
    </font>
    <font>
      <b/>
      <sz val="9"/>
      <color rgb="FF453B50"/>
      <name val="Arial"/>
      <family val="2"/>
      <scheme val="major"/>
    </font>
    <font>
      <sz val="9"/>
      <name val="Arial"/>
      <family val="2"/>
      <scheme val="major"/>
    </font>
    <font>
      <b/>
      <sz val="9"/>
      <color theme="1"/>
      <name val="Arial"/>
      <family val="2"/>
      <scheme val="major"/>
    </font>
    <font>
      <b/>
      <sz val="10"/>
      <color rgb="FF2092C6"/>
      <name val="MS Sans Serif"/>
      <family val="2"/>
    </font>
    <font>
      <sz val="11"/>
      <color theme="0" tint="-4.9989318521683403E-2"/>
      <name val="Arial"/>
      <family val="2"/>
      <scheme val="minor"/>
    </font>
  </fonts>
  <fills count="10">
    <fill>
      <patternFill patternType="none"/>
    </fill>
    <fill>
      <patternFill patternType="gray125"/>
    </fill>
    <fill>
      <patternFill patternType="solid">
        <fgColor rgb="FF2092C6"/>
        <bgColor rgb="FF000000"/>
      </patternFill>
    </fill>
    <fill>
      <patternFill patternType="solid">
        <fgColor rgb="FFE8FAFE"/>
        <bgColor indexed="64"/>
      </patternFill>
    </fill>
    <fill>
      <patternFill patternType="solid">
        <fgColor theme="0"/>
        <bgColor indexed="64"/>
      </patternFill>
    </fill>
    <fill>
      <patternFill patternType="solid">
        <fgColor theme="0"/>
        <bgColor rgb="FF000000"/>
      </patternFill>
    </fill>
    <fill>
      <patternFill patternType="solid">
        <fgColor theme="2"/>
        <bgColor indexed="64"/>
      </patternFill>
    </fill>
    <fill>
      <patternFill patternType="solid">
        <fgColor rgb="FF55A935"/>
        <bgColor indexed="64"/>
      </patternFill>
    </fill>
    <fill>
      <patternFill patternType="solid">
        <fgColor theme="7"/>
        <bgColor indexed="64"/>
      </patternFill>
    </fill>
    <fill>
      <patternFill patternType="solid">
        <fgColor rgb="FF2E8EC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1" fillId="0" borderId="0"/>
  </cellStyleXfs>
  <cellXfs count="200">
    <xf numFmtId="0" fontId="0" fillId="0" borderId="0" xfId="0"/>
    <xf numFmtId="0" fontId="3" fillId="2" borderId="1" xfId="0" applyFont="1" applyFill="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2" fillId="4" borderId="0" xfId="0" applyFont="1" applyFill="1" applyAlignment="1">
      <alignment vertical="center"/>
    </xf>
    <xf numFmtId="164" fontId="2" fillId="4" borderId="0" xfId="1" applyNumberFormat="1" applyFont="1" applyFill="1" applyAlignment="1">
      <alignment vertical="center"/>
    </xf>
    <xf numFmtId="0" fontId="0" fillId="4" borderId="0" xfId="0" applyFill="1" applyAlignment="1">
      <alignment vertical="center"/>
    </xf>
    <xf numFmtId="164" fontId="0" fillId="4" borderId="0" xfId="1" applyNumberFormat="1" applyFont="1" applyFill="1" applyAlignment="1">
      <alignment vertical="center"/>
    </xf>
    <xf numFmtId="166" fontId="2" fillId="4" borderId="0" xfId="0" applyNumberFormat="1" applyFont="1" applyFill="1" applyAlignment="1">
      <alignment vertical="center"/>
    </xf>
    <xf numFmtId="0" fontId="6" fillId="4" borderId="0" xfId="0" applyFont="1" applyFill="1" applyAlignment="1">
      <alignment vertical="center"/>
    </xf>
    <xf numFmtId="0" fontId="7" fillId="2" borderId="1" xfId="0" applyFont="1" applyFill="1" applyBorder="1" applyAlignment="1">
      <alignment horizontal="left" vertical="center" wrapText="1"/>
    </xf>
    <xf numFmtId="0" fontId="8" fillId="4" borderId="0" xfId="0" applyFont="1" applyFill="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horizontal="left" vertical="center"/>
    </xf>
    <xf numFmtId="164" fontId="8" fillId="4" borderId="0" xfId="1" applyNumberFormat="1" applyFont="1" applyFill="1" applyAlignment="1">
      <alignment vertical="center"/>
    </xf>
    <xf numFmtId="0" fontId="9" fillId="2" borderId="1" xfId="0" applyFont="1" applyFill="1" applyBorder="1" applyAlignment="1">
      <alignment horizontal="left" vertical="center" wrapText="1"/>
    </xf>
    <xf numFmtId="0" fontId="5" fillId="5" borderId="1" xfId="0" applyFont="1" applyFill="1" applyBorder="1" applyAlignment="1">
      <alignment horizontal="left" vertical="center" wrapText="1"/>
    </xf>
    <xf numFmtId="0" fontId="10" fillId="6" borderId="7" xfId="0" applyFont="1" applyFill="1" applyBorder="1" applyAlignment="1">
      <alignment vertical="center"/>
    </xf>
    <xf numFmtId="0" fontId="10" fillId="6" borderId="8" xfId="0" applyFont="1" applyFill="1" applyBorder="1" applyAlignment="1">
      <alignment vertical="center"/>
    </xf>
    <xf numFmtId="0" fontId="11" fillId="6" borderId="8" xfId="0" applyFont="1" applyFill="1" applyBorder="1" applyAlignment="1">
      <alignment vertical="center"/>
    </xf>
    <xf numFmtId="0" fontId="11" fillId="6" borderId="9" xfId="0" applyFont="1" applyFill="1" applyBorder="1" applyAlignment="1">
      <alignment vertical="center"/>
    </xf>
    <xf numFmtId="0" fontId="8" fillId="4" borderId="0" xfId="0" applyFont="1" applyFill="1" applyBorder="1" applyAlignment="1">
      <alignment vertical="center"/>
    </xf>
    <xf numFmtId="0" fontId="12" fillId="5" borderId="1" xfId="0" applyFont="1" applyFill="1" applyBorder="1" applyAlignment="1">
      <alignment horizontal="left" vertical="center" wrapText="1"/>
    </xf>
    <xf numFmtId="166" fontId="13" fillId="3" borderId="4" xfId="0" applyNumberFormat="1" applyFont="1" applyFill="1" applyBorder="1" applyAlignment="1">
      <alignment vertical="center"/>
    </xf>
    <xf numFmtId="167" fontId="13" fillId="3" borderId="4" xfId="0" applyNumberFormat="1" applyFont="1" applyFill="1" applyBorder="1" applyAlignment="1">
      <alignment vertical="center"/>
    </xf>
    <xf numFmtId="164" fontId="13" fillId="3" borderId="4" xfId="1" applyNumberFormat="1" applyFont="1" applyFill="1" applyBorder="1" applyAlignment="1">
      <alignment vertical="center"/>
    </xf>
    <xf numFmtId="166" fontId="13" fillId="3" borderId="5" xfId="0" applyNumberFormat="1" applyFont="1" applyFill="1" applyBorder="1" applyAlignment="1">
      <alignment vertical="center"/>
    </xf>
    <xf numFmtId="167" fontId="13" fillId="3" borderId="5" xfId="0" applyNumberFormat="1" applyFont="1" applyFill="1" applyBorder="1" applyAlignment="1">
      <alignment vertical="center"/>
    </xf>
    <xf numFmtId="164" fontId="13" fillId="3" borderId="5" xfId="1" applyNumberFormat="1" applyFont="1" applyFill="1" applyBorder="1" applyAlignment="1">
      <alignment vertical="center"/>
    </xf>
    <xf numFmtId="166" fontId="14" fillId="3" borderId="5" xfId="0" applyNumberFormat="1" applyFont="1" applyFill="1" applyBorder="1" applyAlignment="1">
      <alignment vertical="center"/>
    </xf>
    <xf numFmtId="167" fontId="14" fillId="3" borderId="5" xfId="0" applyNumberFormat="1" applyFont="1" applyFill="1" applyBorder="1" applyAlignment="1">
      <alignment vertical="center"/>
    </xf>
    <xf numFmtId="164" fontId="14" fillId="3" borderId="5" xfId="1" applyNumberFormat="1" applyFont="1" applyFill="1" applyBorder="1" applyAlignment="1">
      <alignment vertical="center"/>
    </xf>
    <xf numFmtId="166" fontId="14" fillId="3" borderId="6" xfId="0" applyNumberFormat="1" applyFont="1" applyFill="1" applyBorder="1" applyAlignment="1">
      <alignment vertical="center"/>
    </xf>
    <xf numFmtId="167" fontId="14" fillId="3" borderId="6" xfId="0" applyNumberFormat="1" applyFont="1" applyFill="1" applyBorder="1" applyAlignment="1">
      <alignment vertical="center"/>
    </xf>
    <xf numFmtId="164" fontId="14" fillId="3" borderId="6" xfId="1" applyNumberFormat="1" applyFont="1" applyFill="1" applyBorder="1" applyAlignment="1">
      <alignment vertical="center"/>
    </xf>
    <xf numFmtId="0" fontId="15" fillId="4" borderId="0" xfId="0" applyFont="1" applyFill="1" applyAlignment="1">
      <alignment vertical="center"/>
    </xf>
    <xf numFmtId="0" fontId="12" fillId="4" borderId="0" xfId="0" applyFont="1" applyFill="1" applyAlignment="1">
      <alignment vertical="center"/>
    </xf>
    <xf numFmtId="166" fontId="13" fillId="3" borderId="6" xfId="0" applyNumberFormat="1" applyFont="1" applyFill="1" applyBorder="1" applyAlignment="1">
      <alignment vertical="center"/>
    </xf>
    <xf numFmtId="167" fontId="13" fillId="3" borderId="6" xfId="0" applyNumberFormat="1" applyFont="1" applyFill="1" applyBorder="1" applyAlignment="1">
      <alignment vertical="center"/>
    </xf>
    <xf numFmtId="164" fontId="13" fillId="3" borderId="6" xfId="1" applyNumberFormat="1" applyFont="1" applyFill="1" applyBorder="1" applyAlignment="1">
      <alignment vertical="center"/>
    </xf>
    <xf numFmtId="0" fontId="14" fillId="4" borderId="0" xfId="0" applyFont="1" applyFill="1" applyAlignment="1">
      <alignment vertical="center"/>
    </xf>
    <xf numFmtId="166" fontId="14" fillId="3" borderId="1" xfId="0" applyNumberFormat="1" applyFont="1" applyFill="1" applyBorder="1" applyAlignment="1">
      <alignment vertical="center"/>
    </xf>
    <xf numFmtId="167" fontId="14" fillId="3" borderId="1" xfId="0" applyNumberFormat="1" applyFont="1" applyFill="1" applyBorder="1" applyAlignment="1">
      <alignment vertical="center"/>
    </xf>
    <xf numFmtId="164" fontId="14" fillId="3" borderId="1" xfId="1" applyNumberFormat="1" applyFont="1" applyFill="1" applyBorder="1" applyAlignment="1">
      <alignment vertical="center"/>
    </xf>
    <xf numFmtId="0" fontId="16" fillId="4" borderId="0" xfId="0" applyFont="1" applyFill="1" applyAlignment="1">
      <alignment vertical="center"/>
    </xf>
    <xf numFmtId="166" fontId="13" fillId="3" borderId="4" xfId="0" applyNumberFormat="1" applyFont="1" applyFill="1" applyBorder="1" applyAlignment="1">
      <alignment horizontal="right" vertical="center"/>
    </xf>
    <xf numFmtId="167" fontId="13" fillId="3" borderId="4" xfId="0" applyNumberFormat="1" applyFont="1" applyFill="1" applyBorder="1" applyAlignment="1">
      <alignment horizontal="right" vertical="center"/>
    </xf>
    <xf numFmtId="165" fontId="13" fillId="3" borderId="4" xfId="0" applyNumberFormat="1" applyFont="1" applyFill="1" applyBorder="1" applyAlignment="1">
      <alignment horizontal="right" vertical="center"/>
    </xf>
    <xf numFmtId="164" fontId="13" fillId="3" borderId="4" xfId="0" applyNumberFormat="1" applyFont="1" applyFill="1" applyBorder="1" applyAlignment="1">
      <alignment horizontal="right" vertical="center"/>
    </xf>
    <xf numFmtId="166" fontId="13" fillId="3" borderId="5" xfId="0" applyNumberFormat="1" applyFont="1" applyFill="1" applyBorder="1" applyAlignment="1">
      <alignment horizontal="right" vertical="center"/>
    </xf>
    <xf numFmtId="167" fontId="13" fillId="3" borderId="5" xfId="0" applyNumberFormat="1" applyFont="1" applyFill="1" applyBorder="1" applyAlignment="1">
      <alignment horizontal="right" vertical="center"/>
    </xf>
    <xf numFmtId="165" fontId="13" fillId="3" borderId="5" xfId="0" applyNumberFormat="1" applyFont="1" applyFill="1" applyBorder="1" applyAlignment="1">
      <alignment horizontal="right" vertical="center"/>
    </xf>
    <xf numFmtId="164" fontId="13" fillId="3" borderId="5" xfId="0" applyNumberFormat="1" applyFont="1" applyFill="1" applyBorder="1" applyAlignment="1">
      <alignment horizontal="right" vertical="center"/>
    </xf>
    <xf numFmtId="166" fontId="14" fillId="3" borderId="6" xfId="0" applyNumberFormat="1" applyFont="1" applyFill="1" applyBorder="1" applyAlignment="1">
      <alignment horizontal="right" vertical="center"/>
    </xf>
    <xf numFmtId="167" fontId="14" fillId="3" borderId="6" xfId="0" applyNumberFormat="1" applyFont="1" applyFill="1" applyBorder="1" applyAlignment="1">
      <alignment horizontal="right" vertical="center"/>
    </xf>
    <xf numFmtId="165" fontId="14" fillId="3" borderId="6" xfId="0" applyNumberFormat="1" applyFont="1" applyFill="1" applyBorder="1" applyAlignment="1">
      <alignment horizontal="right" vertical="center"/>
    </xf>
    <xf numFmtId="164" fontId="14" fillId="3" borderId="6" xfId="0" applyNumberFormat="1" applyFont="1" applyFill="1" applyBorder="1" applyAlignment="1">
      <alignment horizontal="right" vertical="center"/>
    </xf>
    <xf numFmtId="0" fontId="17" fillId="5" borderId="1" xfId="0" applyFont="1" applyFill="1" applyBorder="1" applyAlignment="1">
      <alignment horizontal="left" vertical="center" wrapText="1"/>
    </xf>
    <xf numFmtId="166" fontId="14" fillId="3" borderId="5" xfId="0" applyNumberFormat="1" applyFont="1" applyFill="1" applyBorder="1" applyAlignment="1">
      <alignment horizontal="right" vertical="center"/>
    </xf>
    <xf numFmtId="167" fontId="14" fillId="3" borderId="5" xfId="0" applyNumberFormat="1" applyFont="1" applyFill="1" applyBorder="1" applyAlignment="1">
      <alignment horizontal="right" vertical="center"/>
    </xf>
    <xf numFmtId="165" fontId="14" fillId="3" borderId="5" xfId="0" applyNumberFormat="1" applyFont="1" applyFill="1" applyBorder="1" applyAlignment="1">
      <alignment horizontal="right" vertical="center"/>
    </xf>
    <xf numFmtId="164" fontId="14" fillId="3" borderId="5" xfId="0" applyNumberFormat="1" applyFont="1" applyFill="1" applyBorder="1" applyAlignment="1">
      <alignment horizontal="right" vertical="center"/>
    </xf>
    <xf numFmtId="164" fontId="18" fillId="4" borderId="0" xfId="1" applyNumberFormat="1" applyFont="1" applyFill="1" applyAlignment="1">
      <alignment vertical="center"/>
    </xf>
    <xf numFmtId="2" fontId="13" fillId="8" borderId="10" xfId="0" applyNumberFormat="1" applyFont="1" applyFill="1" applyBorder="1" applyAlignment="1">
      <alignment vertical="center"/>
    </xf>
    <xf numFmtId="2" fontId="13" fillId="8" borderId="4" xfId="0" applyNumberFormat="1" applyFont="1" applyFill="1" applyBorder="1" applyAlignment="1">
      <alignment vertical="center"/>
    </xf>
    <xf numFmtId="2" fontId="13" fillId="8" borderId="7" xfId="0" applyNumberFormat="1" applyFont="1" applyFill="1" applyBorder="1" applyAlignment="1">
      <alignment vertical="center"/>
    </xf>
    <xf numFmtId="2" fontId="13" fillId="8" borderId="11" xfId="0" applyNumberFormat="1" applyFont="1" applyFill="1" applyBorder="1" applyAlignment="1">
      <alignment vertical="center"/>
    </xf>
    <xf numFmtId="2" fontId="13" fillId="8" borderId="5" xfId="0" applyNumberFormat="1" applyFont="1" applyFill="1" applyBorder="1" applyAlignment="1">
      <alignment vertical="center"/>
    </xf>
    <xf numFmtId="2" fontId="13" fillId="8" borderId="8" xfId="0" applyNumberFormat="1" applyFont="1" applyFill="1" applyBorder="1" applyAlignment="1">
      <alignment vertical="center"/>
    </xf>
    <xf numFmtId="2" fontId="14" fillId="8" borderId="12" xfId="0" applyNumberFormat="1" applyFont="1" applyFill="1" applyBorder="1" applyAlignment="1">
      <alignment vertical="center"/>
    </xf>
    <xf numFmtId="2" fontId="14" fillId="8" borderId="6" xfId="0" applyNumberFormat="1" applyFont="1" applyFill="1" applyBorder="1" applyAlignment="1">
      <alignment vertical="center"/>
    </xf>
    <xf numFmtId="2" fontId="14" fillId="8" borderId="9" xfId="0" applyNumberFormat="1" applyFont="1" applyFill="1" applyBorder="1" applyAlignment="1">
      <alignment vertical="center"/>
    </xf>
    <xf numFmtId="0" fontId="10" fillId="7" borderId="5" xfId="0" applyFont="1" applyFill="1" applyBorder="1" applyAlignment="1">
      <alignment horizontal="center" vertical="center"/>
    </xf>
    <xf numFmtId="0" fontId="10" fillId="7" borderId="8" xfId="0" applyFont="1" applyFill="1" applyBorder="1" applyAlignment="1">
      <alignment horizontal="center" vertical="center"/>
    </xf>
    <xf numFmtId="2" fontId="13" fillId="8" borderId="12" xfId="0" applyNumberFormat="1" applyFont="1" applyFill="1" applyBorder="1" applyAlignment="1">
      <alignment vertical="center"/>
    </xf>
    <xf numFmtId="2" fontId="13" fillId="8" borderId="6" xfId="0" applyNumberFormat="1" applyFont="1" applyFill="1" applyBorder="1" applyAlignment="1">
      <alignment vertical="center"/>
    </xf>
    <xf numFmtId="2" fontId="13" fillId="8" borderId="9" xfId="0" applyNumberFormat="1" applyFont="1" applyFill="1" applyBorder="1" applyAlignment="1">
      <alignment vertical="center"/>
    </xf>
    <xf numFmtId="168" fontId="13" fillId="8" borderId="10" xfId="0" applyNumberFormat="1" applyFont="1" applyFill="1" applyBorder="1" applyAlignment="1">
      <alignment vertical="center"/>
    </xf>
    <xf numFmtId="168" fontId="13" fillId="8" borderId="4" xfId="0" applyNumberFormat="1" applyFont="1" applyFill="1" applyBorder="1" applyAlignment="1">
      <alignment vertical="center"/>
    </xf>
    <xf numFmtId="168" fontId="13" fillId="8" borderId="7" xfId="0" applyNumberFormat="1" applyFont="1" applyFill="1" applyBorder="1" applyAlignment="1">
      <alignment vertical="center"/>
    </xf>
    <xf numFmtId="168" fontId="13" fillId="8" borderId="11" xfId="0" applyNumberFormat="1" applyFont="1" applyFill="1" applyBorder="1" applyAlignment="1">
      <alignment vertical="center"/>
    </xf>
    <xf numFmtId="168" fontId="13" fillId="8" borderId="5" xfId="0" applyNumberFormat="1" applyFont="1" applyFill="1" applyBorder="1" applyAlignment="1">
      <alignment vertical="center"/>
    </xf>
    <xf numFmtId="168" fontId="13" fillId="8" borderId="8" xfId="0" applyNumberFormat="1" applyFont="1" applyFill="1" applyBorder="1" applyAlignment="1">
      <alignment vertical="center"/>
    </xf>
    <xf numFmtId="168" fontId="13" fillId="8" borderId="12" xfId="0" applyNumberFormat="1" applyFont="1" applyFill="1" applyBorder="1" applyAlignment="1">
      <alignment vertical="center"/>
    </xf>
    <xf numFmtId="168" fontId="13" fillId="8" borderId="6" xfId="0" applyNumberFormat="1" applyFont="1" applyFill="1" applyBorder="1" applyAlignment="1">
      <alignment vertical="center"/>
    </xf>
    <xf numFmtId="168" fontId="13" fillId="8" borderId="9" xfId="0" applyNumberFormat="1" applyFont="1" applyFill="1" applyBorder="1" applyAlignment="1">
      <alignment vertical="center"/>
    </xf>
    <xf numFmtId="0" fontId="10" fillId="7" borderId="1" xfId="0" applyFont="1" applyFill="1" applyBorder="1" applyAlignment="1">
      <alignment vertical="center"/>
    </xf>
    <xf numFmtId="0" fontId="19" fillId="4" borderId="0" xfId="0" applyFont="1" applyFill="1" applyAlignment="1">
      <alignment vertical="center"/>
    </xf>
    <xf numFmtId="0" fontId="11" fillId="7" borderId="1" xfId="0" applyFont="1" applyFill="1" applyBorder="1" applyAlignment="1">
      <alignment vertical="center"/>
    </xf>
    <xf numFmtId="0" fontId="0" fillId="4" borderId="0" xfId="0" applyFill="1"/>
    <xf numFmtId="164" fontId="0" fillId="4" borderId="0" xfId="1" applyNumberFormat="1" applyFont="1" applyFill="1"/>
    <xf numFmtId="9" fontId="0" fillId="4" borderId="0" xfId="1" applyNumberFormat="1" applyFont="1" applyFill="1"/>
    <xf numFmtId="0" fontId="7" fillId="2" borderId="3" xfId="0" applyFont="1" applyFill="1" applyBorder="1" applyAlignment="1">
      <alignment horizontal="left" vertical="center" wrapText="1"/>
    </xf>
    <xf numFmtId="49" fontId="4" fillId="2" borderId="1" xfId="0" applyNumberFormat="1" applyFont="1" applyFill="1" applyBorder="1" applyAlignment="1">
      <alignment vertical="center"/>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10" fillId="6" borderId="1" xfId="0" applyFont="1" applyFill="1" applyBorder="1" applyAlignment="1">
      <alignment vertical="center"/>
    </xf>
    <xf numFmtId="164" fontId="20" fillId="4" borderId="0" xfId="1" applyNumberFormat="1" applyFont="1" applyFill="1" applyAlignment="1">
      <alignment vertical="center" wrapText="1"/>
    </xf>
    <xf numFmtId="164" fontId="21" fillId="4" borderId="0" xfId="1" applyNumberFormat="1" applyFont="1" applyFill="1" applyAlignment="1">
      <alignment vertical="center"/>
    </xf>
    <xf numFmtId="164" fontId="13" fillId="3" borderId="4" xfId="1" applyNumberFormat="1" applyFont="1" applyFill="1" applyBorder="1" applyAlignment="1">
      <alignment horizontal="right" vertical="center"/>
    </xf>
    <xf numFmtId="164" fontId="13" fillId="3" borderId="5" xfId="1" applyNumberFormat="1" applyFont="1" applyFill="1" applyBorder="1" applyAlignment="1">
      <alignment horizontal="right" vertical="center"/>
    </xf>
    <xf numFmtId="164" fontId="14" fillId="3" borderId="6" xfId="1" applyNumberFormat="1" applyFont="1" applyFill="1" applyBorder="1" applyAlignment="1">
      <alignment horizontal="right" vertical="center"/>
    </xf>
    <xf numFmtId="169" fontId="13" fillId="8" borderId="10" xfId="2" applyNumberFormat="1" applyFont="1" applyFill="1" applyBorder="1" applyAlignment="1">
      <alignment vertical="center"/>
    </xf>
    <xf numFmtId="169" fontId="13" fillId="8" borderId="4" xfId="2" applyNumberFormat="1" applyFont="1" applyFill="1" applyBorder="1" applyAlignment="1">
      <alignment vertical="center"/>
    </xf>
    <xf numFmtId="169" fontId="13" fillId="8" borderId="7" xfId="2" applyNumberFormat="1" applyFont="1" applyFill="1" applyBorder="1" applyAlignment="1">
      <alignment vertical="center"/>
    </xf>
    <xf numFmtId="169" fontId="13" fillId="8" borderId="11" xfId="2" applyNumberFormat="1" applyFont="1" applyFill="1" applyBorder="1" applyAlignment="1">
      <alignment vertical="center"/>
    </xf>
    <xf numFmtId="169" fontId="13" fillId="8" borderId="5" xfId="2" applyNumberFormat="1" applyFont="1" applyFill="1" applyBorder="1" applyAlignment="1">
      <alignment vertical="center"/>
    </xf>
    <xf numFmtId="169" fontId="13" fillId="8" borderId="8" xfId="2" applyNumberFormat="1" applyFont="1" applyFill="1" applyBorder="1" applyAlignment="1">
      <alignment vertical="center"/>
    </xf>
    <xf numFmtId="169" fontId="13" fillId="8" borderId="12" xfId="2" applyNumberFormat="1" applyFont="1" applyFill="1" applyBorder="1" applyAlignment="1">
      <alignment vertical="center"/>
    </xf>
    <xf numFmtId="169" fontId="13" fillId="8" borderId="6" xfId="2" applyNumberFormat="1" applyFont="1" applyFill="1" applyBorder="1" applyAlignment="1">
      <alignment vertical="center"/>
    </xf>
    <xf numFmtId="169" fontId="13" fillId="8" borderId="9" xfId="2" applyNumberFormat="1" applyFont="1" applyFill="1" applyBorder="1" applyAlignment="1">
      <alignment vertical="center"/>
    </xf>
    <xf numFmtId="165" fontId="13" fillId="3" borderId="4" xfId="1" applyNumberFormat="1" applyFont="1" applyFill="1" applyBorder="1" applyAlignment="1">
      <alignment vertical="center"/>
    </xf>
    <xf numFmtId="165" fontId="13" fillId="3" borderId="5" xfId="1" applyNumberFormat="1" applyFont="1" applyFill="1" applyBorder="1" applyAlignment="1">
      <alignment vertical="center"/>
    </xf>
    <xf numFmtId="165" fontId="14" fillId="3" borderId="5" xfId="1" applyNumberFormat="1" applyFont="1" applyFill="1" applyBorder="1" applyAlignment="1">
      <alignment vertical="center"/>
    </xf>
    <xf numFmtId="0" fontId="0" fillId="4" borderId="0" xfId="0" applyFill="1" applyBorder="1"/>
    <xf numFmtId="0" fontId="24" fillId="4" borderId="0" xfId="5" applyFont="1" applyFill="1" applyBorder="1"/>
    <xf numFmtId="0" fontId="25" fillId="4" borderId="0" xfId="5" applyFont="1" applyFill="1" applyBorder="1"/>
    <xf numFmtId="0" fontId="23" fillId="4" borderId="0" xfId="5" applyFont="1" applyFill="1" applyBorder="1"/>
    <xf numFmtId="165" fontId="13" fillId="3" borderId="6" xfId="1" applyNumberFormat="1" applyFont="1" applyFill="1" applyBorder="1" applyAlignment="1">
      <alignment vertical="center"/>
    </xf>
    <xf numFmtId="4" fontId="8" fillId="4" borderId="0" xfId="0" applyNumberFormat="1" applyFont="1" applyFill="1" applyAlignment="1">
      <alignment vertical="center"/>
    </xf>
    <xf numFmtId="164" fontId="14" fillId="4" borderId="0" xfId="1" applyNumberFormat="1" applyFont="1" applyFill="1" applyAlignment="1">
      <alignment horizontal="center" vertical="center"/>
    </xf>
    <xf numFmtId="0" fontId="9" fillId="2" borderId="4" xfId="0" applyFont="1" applyFill="1" applyBorder="1" applyAlignment="1">
      <alignment horizontal="left" vertical="center" wrapText="1"/>
    </xf>
    <xf numFmtId="165" fontId="14" fillId="3" borderId="1" xfId="1" applyNumberFormat="1" applyFont="1" applyFill="1" applyBorder="1" applyAlignment="1">
      <alignment vertical="center"/>
    </xf>
    <xf numFmtId="0" fontId="26" fillId="4" borderId="0" xfId="0" applyFont="1" applyFill="1" applyAlignment="1">
      <alignment vertical="center"/>
    </xf>
    <xf numFmtId="0" fontId="27" fillId="4" borderId="0" xfId="0" applyFont="1" applyFill="1" applyAlignment="1">
      <alignment vertical="center"/>
    </xf>
    <xf numFmtId="164" fontId="27" fillId="4" borderId="0" xfId="1" applyNumberFormat="1" applyFont="1" applyFill="1" applyAlignment="1">
      <alignment vertical="center"/>
    </xf>
    <xf numFmtId="164" fontId="28" fillId="4" borderId="0" xfId="1" applyNumberFormat="1" applyFont="1" applyFill="1" applyAlignment="1">
      <alignment vertical="center"/>
    </xf>
    <xf numFmtId="0" fontId="28" fillId="4" borderId="0" xfId="0" applyFont="1" applyFill="1" applyAlignment="1">
      <alignment vertical="center"/>
    </xf>
    <xf numFmtId="164" fontId="14" fillId="4" borderId="0" xfId="1" applyNumberFormat="1" applyFont="1" applyFill="1" applyAlignment="1">
      <alignment horizontal="left" vertical="center"/>
    </xf>
    <xf numFmtId="0" fontId="14" fillId="4" borderId="0" xfId="0" applyFont="1" applyFill="1" applyAlignment="1">
      <alignment horizontal="left" vertical="center"/>
    </xf>
    <xf numFmtId="0" fontId="10" fillId="6" borderId="1" xfId="0" applyFont="1" applyFill="1" applyBorder="1" applyAlignment="1">
      <alignment vertical="center" wrapText="1"/>
    </xf>
    <xf numFmtId="0" fontId="0" fillId="4" borderId="0" xfId="0" applyFont="1" applyFill="1" applyBorder="1"/>
    <xf numFmtId="0" fontId="23" fillId="4" borderId="0" xfId="5" applyFont="1" applyFill="1" applyBorder="1" applyAlignment="1">
      <alignment wrapText="1"/>
    </xf>
    <xf numFmtId="0" fontId="29" fillId="4" borderId="0" xfId="5" applyFont="1" applyFill="1" applyBorder="1"/>
    <xf numFmtId="0" fontId="24" fillId="4" borderId="0" xfId="5" applyFont="1" applyFill="1" applyBorder="1" applyAlignment="1">
      <alignment wrapText="1"/>
    </xf>
    <xf numFmtId="0" fontId="0" fillId="0" borderId="1" xfId="0" applyBorder="1" applyAlignment="1">
      <alignment horizontal="right" vertical="top"/>
    </xf>
    <xf numFmtId="0" fontId="0" fillId="0" borderId="2" xfId="0" applyBorder="1" applyAlignment="1">
      <alignment horizontal="left" vertical="top"/>
    </xf>
    <xf numFmtId="166" fontId="13" fillId="3" borderId="11" xfId="0" applyNumberFormat="1" applyFont="1" applyFill="1" applyBorder="1" applyAlignment="1">
      <alignment vertical="center"/>
    </xf>
    <xf numFmtId="0" fontId="10" fillId="7" borderId="0" xfId="0" applyFont="1" applyFill="1" applyBorder="1" applyAlignment="1">
      <alignment horizontal="center" vertical="center"/>
    </xf>
    <xf numFmtId="166" fontId="13" fillId="3" borderId="11" xfId="0" applyNumberFormat="1" applyFont="1" applyFill="1" applyBorder="1" applyAlignment="1">
      <alignment horizontal="right" vertical="center"/>
    </xf>
    <xf numFmtId="167" fontId="13" fillId="3" borderId="11" xfId="0" applyNumberFormat="1" applyFont="1" applyFill="1" applyBorder="1" applyAlignment="1">
      <alignment horizontal="right" vertical="center"/>
    </xf>
    <xf numFmtId="0" fontId="7" fillId="2" borderId="2" xfId="0" applyFont="1" applyFill="1" applyBorder="1" applyAlignment="1">
      <alignment horizontal="left" vertical="center" wrapText="1"/>
    </xf>
    <xf numFmtId="166" fontId="13" fillId="3" borderId="10" xfId="0" applyNumberFormat="1" applyFont="1" applyFill="1" applyBorder="1" applyAlignment="1">
      <alignment vertical="center"/>
    </xf>
    <xf numFmtId="166" fontId="14" fillId="3" borderId="11" xfId="0" applyNumberFormat="1" applyFont="1" applyFill="1" applyBorder="1" applyAlignment="1">
      <alignment vertical="center"/>
    </xf>
    <xf numFmtId="167" fontId="13" fillId="3" borderId="8" xfId="0" applyNumberFormat="1" applyFont="1" applyFill="1" applyBorder="1" applyAlignment="1">
      <alignment vertical="center"/>
    </xf>
    <xf numFmtId="167" fontId="13" fillId="3" borderId="8" xfId="0" applyNumberFormat="1" applyFont="1" applyFill="1" applyBorder="1" applyAlignment="1">
      <alignment horizontal="right" vertical="center"/>
    </xf>
    <xf numFmtId="166" fontId="13" fillId="3" borderId="8" xfId="0" applyNumberFormat="1" applyFont="1" applyFill="1" applyBorder="1" applyAlignment="1">
      <alignment horizontal="right" vertical="center"/>
    </xf>
    <xf numFmtId="167" fontId="13" fillId="3" borderId="7" xfId="0" applyNumberFormat="1" applyFont="1" applyFill="1" applyBorder="1" applyAlignment="1">
      <alignment vertical="center"/>
    </xf>
    <xf numFmtId="167" fontId="14" fillId="3" borderId="8" xfId="0" applyNumberFormat="1" applyFont="1" applyFill="1" applyBorder="1" applyAlignment="1">
      <alignment vertical="center"/>
    </xf>
    <xf numFmtId="0" fontId="30" fillId="9" borderId="1" xfId="0" applyFont="1" applyFill="1" applyBorder="1" applyAlignment="1">
      <alignment vertical="top" wrapText="1"/>
    </xf>
    <xf numFmtId="166" fontId="0" fillId="0" borderId="1" xfId="0" applyNumberFormat="1" applyBorder="1" applyAlignment="1">
      <alignment vertical="top"/>
    </xf>
    <xf numFmtId="164" fontId="0" fillId="0" borderId="1" xfId="0" applyNumberFormat="1" applyBorder="1" applyAlignment="1">
      <alignment vertical="top"/>
    </xf>
    <xf numFmtId="0" fontId="8" fillId="4" borderId="1" xfId="0" applyFont="1" applyFill="1" applyBorder="1" applyAlignment="1">
      <alignment vertical="center"/>
    </xf>
    <xf numFmtId="0" fontId="10" fillId="7" borderId="1" xfId="0" applyFont="1" applyFill="1" applyBorder="1" applyAlignment="1">
      <alignment horizontal="center" vertical="center"/>
    </xf>
    <xf numFmtId="0" fontId="2" fillId="4" borderId="1" xfId="0" applyFont="1" applyFill="1" applyBorder="1" applyAlignment="1">
      <alignment vertical="center"/>
    </xf>
    <xf numFmtId="0" fontId="0" fillId="4" borderId="1" xfId="0" applyFill="1" applyBorder="1"/>
    <xf numFmtId="0" fontId="0" fillId="4" borderId="0" xfId="0" applyFill="1" applyBorder="1" applyAlignment="1">
      <alignment vertical="center"/>
    </xf>
    <xf numFmtId="164" fontId="0" fillId="4" borderId="0" xfId="1" applyNumberFormat="1" applyFont="1" applyFill="1" applyBorder="1" applyAlignment="1">
      <alignment vertical="center"/>
    </xf>
    <xf numFmtId="0" fontId="2" fillId="4" borderId="0" xfId="0" applyFont="1" applyFill="1" applyBorder="1" applyAlignment="1">
      <alignment vertical="center"/>
    </xf>
    <xf numFmtId="164" fontId="2" fillId="4" borderId="0" xfId="1" applyNumberFormat="1" applyFont="1" applyFill="1" applyBorder="1" applyAlignment="1">
      <alignment vertical="center"/>
    </xf>
    <xf numFmtId="167" fontId="0" fillId="4" borderId="0" xfId="0" applyNumberFormat="1" applyFill="1" applyAlignment="1">
      <alignment vertical="center"/>
    </xf>
    <xf numFmtId="0" fontId="12" fillId="4" borderId="0" xfId="0" applyFont="1" applyFill="1" applyBorder="1" applyAlignment="1">
      <alignment vertical="center"/>
    </xf>
    <xf numFmtId="166" fontId="8" fillId="4" borderId="0" xfId="0" applyNumberFormat="1" applyFont="1" applyFill="1" applyBorder="1" applyAlignment="1">
      <alignment vertical="center"/>
    </xf>
    <xf numFmtId="164" fontId="8" fillId="4" borderId="0" xfId="1" applyNumberFormat="1" applyFont="1" applyFill="1" applyBorder="1" applyAlignment="1">
      <alignment vertical="center"/>
    </xf>
    <xf numFmtId="0" fontId="7" fillId="2" borderId="6"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4" borderId="0" xfId="0" applyFont="1" applyFill="1" applyBorder="1" applyAlignment="1">
      <alignment vertical="center"/>
    </xf>
    <xf numFmtId="164" fontId="0" fillId="4" borderId="0" xfId="1" applyNumberFormat="1" applyFont="1" applyFill="1" applyBorder="1"/>
    <xf numFmtId="164" fontId="14" fillId="4" borderId="0" xfId="1" applyNumberFormat="1" applyFont="1" applyFill="1" applyAlignment="1">
      <alignment horizontal="center" vertical="center"/>
    </xf>
    <xf numFmtId="0" fontId="14" fillId="4" borderId="0" xfId="0" applyFont="1" applyFill="1" applyBorder="1" applyAlignment="1">
      <alignment horizontal="center" vertical="center"/>
    </xf>
    <xf numFmtId="0" fontId="23" fillId="4" borderId="0" xfId="0" applyFont="1" applyFill="1" applyBorder="1"/>
    <xf numFmtId="0" fontId="23" fillId="4" borderId="0" xfId="0" quotePrefix="1" applyFont="1" applyFill="1" applyBorder="1"/>
    <xf numFmtId="0" fontId="23" fillId="4" borderId="0" xfId="5" applyFont="1" applyFill="1" applyBorder="1" applyAlignment="1">
      <alignment horizontal="left" wrapText="1"/>
    </xf>
    <xf numFmtId="0" fontId="23" fillId="4" borderId="0" xfId="5" applyFont="1" applyFill="1" applyBorder="1" applyAlignment="1">
      <alignment horizontal="left" vertical="top" wrapText="1"/>
    </xf>
    <xf numFmtId="0" fontId="23" fillId="4" borderId="0" xfId="5" applyFont="1" applyFill="1" applyBorder="1" applyAlignment="1">
      <alignment horizontal="left" vertical="center" wrapText="1"/>
    </xf>
    <xf numFmtId="0" fontId="23" fillId="4" borderId="0" xfId="0" quotePrefix="1" applyFont="1" applyFill="1" applyBorder="1" applyAlignment="1">
      <alignment horizontal="center" vertical="top" wrapText="1"/>
    </xf>
    <xf numFmtId="0" fontId="23" fillId="4" borderId="0" xfId="0" quotePrefix="1" applyFont="1" applyFill="1" applyBorder="1" applyAlignment="1">
      <alignment horizontal="left" vertical="top" wrapText="1"/>
    </xf>
    <xf numFmtId="0" fontId="14" fillId="4" borderId="0" xfId="0" applyFont="1" applyFill="1" applyAlignment="1">
      <alignment horizontal="center" vertical="center"/>
    </xf>
    <xf numFmtId="164" fontId="14" fillId="4" borderId="0" xfId="1" applyNumberFormat="1" applyFont="1" applyFill="1" applyAlignment="1">
      <alignment horizontal="center" vertical="center" wrapText="1"/>
    </xf>
    <xf numFmtId="0" fontId="10" fillId="7" borderId="2" xfId="0" applyFont="1" applyFill="1" applyBorder="1" applyAlignment="1">
      <alignment horizontal="center" vertical="center"/>
    </xf>
    <xf numFmtId="0" fontId="10" fillId="7" borderId="13" xfId="0" applyFont="1" applyFill="1" applyBorder="1" applyAlignment="1">
      <alignment horizontal="center" vertical="center"/>
    </xf>
    <xf numFmtId="0" fontId="10" fillId="7"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5" xfId="0" applyFont="1" applyFill="1" applyBorder="1" applyAlignment="1">
      <alignment horizontal="center" vertical="center"/>
    </xf>
    <xf numFmtId="0" fontId="10" fillId="6" borderId="6" xfId="0" applyFont="1" applyFill="1" applyBorder="1" applyAlignment="1">
      <alignment horizontal="center" vertical="center"/>
    </xf>
    <xf numFmtId="164" fontId="14" fillId="4" borderId="0" xfId="1" applyNumberFormat="1" applyFont="1" applyFill="1" applyAlignment="1">
      <alignment horizontal="center" vertical="center"/>
    </xf>
    <xf numFmtId="0" fontId="8" fillId="4" borderId="0" xfId="0" applyFont="1" applyFill="1" applyAlignment="1">
      <alignment horizontal="left" vertical="center"/>
    </xf>
    <xf numFmtId="0" fontId="14" fillId="4" borderId="0" xfId="0" applyFont="1" applyFill="1" applyBorder="1" applyAlignment="1">
      <alignment horizontal="center" vertical="center"/>
    </xf>
    <xf numFmtId="0" fontId="17" fillId="5" borderId="2" xfId="0" applyFont="1" applyFill="1" applyBorder="1" applyAlignment="1">
      <alignment vertical="center" wrapText="1"/>
    </xf>
    <xf numFmtId="0" fontId="17" fillId="5" borderId="3" xfId="0" applyFont="1" applyFill="1" applyBorder="1" applyAlignment="1">
      <alignment vertical="center" wrapText="1"/>
    </xf>
    <xf numFmtId="49" fontId="11" fillId="6" borderId="4" xfId="0" applyNumberFormat="1" applyFont="1" applyFill="1" applyBorder="1" applyAlignment="1">
      <alignment horizontal="center" vertical="center"/>
    </xf>
    <xf numFmtId="49" fontId="11" fillId="6" borderId="5" xfId="0" applyNumberFormat="1" applyFont="1" applyFill="1" applyBorder="1" applyAlignment="1">
      <alignment horizontal="center" vertical="center"/>
    </xf>
    <xf numFmtId="49" fontId="11" fillId="6" borderId="6" xfId="0" applyNumberFormat="1" applyFont="1" applyFill="1" applyBorder="1" applyAlignment="1">
      <alignment horizontal="center" vertical="center"/>
    </xf>
    <xf numFmtId="0" fontId="12" fillId="5" borderId="2" xfId="0" applyFont="1" applyFill="1" applyBorder="1" applyAlignment="1">
      <alignment vertical="center" wrapText="1"/>
    </xf>
    <xf numFmtId="0" fontId="12" fillId="5" borderId="3" xfId="0" applyFont="1" applyFill="1" applyBorder="1" applyAlignment="1">
      <alignment vertical="center" wrapText="1"/>
    </xf>
    <xf numFmtId="0" fontId="12" fillId="5" borderId="1" xfId="0" applyFont="1" applyFill="1" applyBorder="1" applyAlignment="1">
      <alignment vertical="center" wrapText="1"/>
    </xf>
    <xf numFmtId="0" fontId="12" fillId="5" borderId="2"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1" xfId="0" applyFont="1" applyFill="1" applyBorder="1" applyAlignment="1">
      <alignment horizontal="center" vertical="center"/>
    </xf>
  </cellXfs>
  <cellStyles count="6">
    <cellStyle name="Milliers" xfId="2" builtinId="3"/>
    <cellStyle name="Milliers 2" xfId="3"/>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2092C6"/>
      <color rgb="FF453B50"/>
      <color rgb="FF55A935"/>
      <color rgb="FF4E455D"/>
      <color rgb="FFE8FAF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0.16483288531531745"/>
                  <c:y val="0.16275793699162217"/>
                </c:manualLayout>
              </c:layout>
              <c:dLblPos val="bestFit"/>
              <c:showLegendKey val="0"/>
              <c:showVal val="1"/>
              <c:showCatName val="1"/>
              <c:showSerName val="0"/>
              <c:showPercent val="0"/>
              <c:showBubbleSize val="0"/>
              <c:separator>
</c:separator>
            </c:dLbl>
            <c:dLbl>
              <c:idx val="1"/>
              <c:layout>
                <c:manualLayout>
                  <c:x val="-0.16415094638849909"/>
                  <c:y val="-0.22836465875202133"/>
                </c:manualLayout>
              </c:layout>
              <c:dLblPos val="bestFit"/>
              <c:showLegendKey val="0"/>
              <c:showVal val="1"/>
              <c:showCatName val="1"/>
              <c:showSerName val="0"/>
              <c:showPercent val="0"/>
              <c:showBubbleSize val="0"/>
              <c:separator>
</c:separator>
            </c:dLbl>
            <c:dLbl>
              <c:idx val="2"/>
              <c:layout>
                <c:manualLayout>
                  <c:x val="0.1990214969352396"/>
                  <c:y val="0.11582717794950553"/>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bestFit"/>
            <c:showLegendKey val="0"/>
            <c:showVal val="1"/>
            <c:showCatName val="1"/>
            <c:showSerName val="0"/>
            <c:showPercent val="0"/>
            <c:showBubbleSize val="0"/>
            <c:separator>
</c:separator>
            <c:showLeaderLines val="1"/>
          </c:dLbls>
          <c:cat>
            <c:strRef>
              <c:f>('type hospit'!$A$12:$A$13,'type hospit'!$A$15)</c:f>
              <c:strCache>
                <c:ptCount val="3"/>
                <c:pt idx="0">
                  <c:v>Ambulatoire </c:v>
                </c:pt>
                <c:pt idx="1">
                  <c:v>Hospitalisation complète </c:v>
                </c:pt>
                <c:pt idx="2">
                  <c:v>Séances / forfaits *</c:v>
                </c:pt>
              </c:strCache>
            </c:strRef>
          </c:cat>
          <c:val>
            <c:numRef>
              <c:f>('type hospit'!$P$12:$P$13,'type hospit'!$P$15)</c:f>
              <c:numCache>
                <c:formatCode>0.0%</c:formatCode>
                <c:ptCount val="3"/>
                <c:pt idx="0">
                  <c:v>0.18602950621625938</c:v>
                </c:pt>
                <c:pt idx="1">
                  <c:v>0.47584795192630375</c:v>
                </c:pt>
                <c:pt idx="2">
                  <c:v>0.33812254185743684</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(CAS_hs!$A$10:$A$11,CAS_hs!$A$13:$A$14,CAS_hs!$A$16:$A$17,CAS_hs!$A$19)</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(CAS_hs!$P$10:$P$11,CAS_hs!$P$13:$P$14,CAS_hs!$P$16:$P$17,CAS_hs!$P$19)</c:f>
              <c:numCache>
                <c:formatCode>0.0%</c:formatCode>
                <c:ptCount val="7"/>
                <c:pt idx="0">
                  <c:v>6.5902346940647449E-2</c:v>
                </c:pt>
                <c:pt idx="1">
                  <c:v>0.14446191354864044</c:v>
                </c:pt>
                <c:pt idx="2">
                  <c:v>0.14320292110223184</c:v>
                </c:pt>
                <c:pt idx="3">
                  <c:v>0.41582732323293786</c:v>
                </c:pt>
                <c:pt idx="4">
                  <c:v>7.5574147961899832E-2</c:v>
                </c:pt>
                <c:pt idx="5">
                  <c:v>5.6851459960807128E-2</c:v>
                </c:pt>
                <c:pt idx="6">
                  <c:v>9.817988725283544E-2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5.2683712121212048E-2"/>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2.8630681818181816E-2"/>
                  <c:y val="7.883398692810456E-2"/>
                </c:manualLayout>
              </c:layout>
              <c:dLblPos val="bestFit"/>
              <c:showLegendKey val="0"/>
              <c:showVal val="0"/>
              <c:showCatName val="1"/>
              <c:showSerName val="0"/>
              <c:showPercent val="1"/>
              <c:showBubbleSize val="0"/>
              <c:separator>
</c:separator>
            </c:dLbl>
            <c:dLbl>
              <c:idx val="5"/>
              <c:layout>
                <c:manualLayout>
                  <c:x val="-7.2159090909090909E-2"/>
                  <c:y val="4.1277777777777788E-3"/>
                </c:manualLayout>
              </c:layout>
              <c:dLblPos val="bestFit"/>
              <c:showLegendKey val="0"/>
              <c:showVal val="0"/>
              <c:showCatName val="1"/>
              <c:showSerName val="0"/>
              <c:showPercent val="1"/>
              <c:showBubbleSize val="0"/>
              <c:separator>
</c:separator>
            </c:dLbl>
            <c:dLbl>
              <c:idx val="6"/>
              <c:layout>
                <c:manualLayout>
                  <c:x val="4.8106060606060604E-2"/>
                  <c:y val="8.255882352941177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(CAS_hs!$A$10:$A$11,CAS_hs!$A$13:$A$14,CAS_hs!$A$16:$A$17,CAS_hs!$A$19)</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(CAS_hs!$Q$10:$Q$11,CAS_hs!$Q$13:$Q$14,CAS_hs!$Q$16:$Q$17,CAS_hs!$Q$19)</c:f>
              <c:numCache>
                <c:formatCode>0.0%</c:formatCode>
                <c:ptCount val="7"/>
                <c:pt idx="0">
                  <c:v>3.4922172582512269E-2</c:v>
                </c:pt>
                <c:pt idx="1">
                  <c:v>0.29352638688276</c:v>
                </c:pt>
                <c:pt idx="2">
                  <c:v>3.6018128102080695E-2</c:v>
                </c:pt>
                <c:pt idx="3">
                  <c:v>0.4846884605047207</c:v>
                </c:pt>
                <c:pt idx="4">
                  <c:v>6.3964654261076337E-2</c:v>
                </c:pt>
                <c:pt idx="5">
                  <c:v>3.1636496709905884E-2</c:v>
                </c:pt>
                <c:pt idx="6">
                  <c:v>5.5243700946520209E-2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(CAS_hs!$A$10:$A$11,CAS_hs!$A$13:$A$14,CAS_hs!$A$16:$A$17,CAS_hs!$A$19)</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(CAS_hs!$H$10:$H$11,CAS_hs!$H$13:$H$14,CAS_hs!$H$16:$H$17,CAS_hs!$H$19)</c:f>
              <c:numCache>
                <c:formatCode>\+0.0%;\-0.0%;0</c:formatCode>
                <c:ptCount val="7"/>
                <c:pt idx="0">
                  <c:v>8.927856513246582E-2</c:v>
                </c:pt>
                <c:pt idx="1">
                  <c:v>2.6434076996402909E-2</c:v>
                </c:pt>
                <c:pt idx="2">
                  <c:v>2.0677952297634583E-2</c:v>
                </c:pt>
                <c:pt idx="3">
                  <c:v>3.1158198859793526E-2</c:v>
                </c:pt>
                <c:pt idx="4">
                  <c:v>6.2257827043004687E-3</c:v>
                </c:pt>
                <c:pt idx="5">
                  <c:v>1.3866464560206659E-2</c:v>
                </c:pt>
                <c:pt idx="6">
                  <c:v>6.6629128754269115E-2</c:v>
                </c:pt>
              </c:numCache>
            </c:numRef>
          </c:val>
        </c:ser>
        <c:ser>
          <c:idx val="1"/>
          <c:order val="1"/>
          <c:tx>
            <c:v>2012/2013</c:v>
          </c:tx>
          <c:spPr>
            <a:solidFill>
              <a:srgbClr val="0095CB"/>
            </a:solidFill>
            <a:ln w="25400">
              <a:noFill/>
            </a:ln>
          </c:spPr>
          <c:invertIfNegative val="0"/>
          <c:cat>
            <c:strRef>
              <c:f>(CAS_hs!$A$10:$A$11,CAS_hs!$A$13:$A$14,CAS_hs!$A$16:$A$17,CAS_hs!$A$19)</c:f>
              <c:strCache>
                <c:ptCount val="7"/>
                <c:pt idx="0">
                  <c:v>Chirurgie ambulatoire</c:v>
                </c:pt>
                <c:pt idx="1">
                  <c:v>Chirurgie non ambulatoire</c:v>
                </c:pt>
                <c:pt idx="2">
                  <c:v>Séjour sans acte classant sans nuitée</c:v>
                </c:pt>
                <c:pt idx="3">
                  <c:v>Séjour sans acte classant avec nuitée(s)</c:v>
                </c:pt>
                <c:pt idx="4">
                  <c:v>Obstétrique mère (*)</c:v>
                </c:pt>
                <c:pt idx="5">
                  <c:v>Obstétrique enfant (**)</c:v>
                </c:pt>
                <c:pt idx="6">
                  <c:v>Techniques peu invasives</c:v>
                </c:pt>
              </c:strCache>
            </c:strRef>
          </c:cat>
          <c:val>
            <c:numRef>
              <c:f>(CAS_hs!$K$10:$K$11,CAS_hs!$K$13:$K$14,CAS_hs!$K$16:$K$17,CAS_hs!$K$19)</c:f>
              <c:numCache>
                <c:formatCode>\+0.0%;\-0.0%;0</c:formatCode>
                <c:ptCount val="7"/>
                <c:pt idx="0">
                  <c:v>9.1588477115764663E-2</c:v>
                </c:pt>
                <c:pt idx="1">
                  <c:v>1.1202055141859624E-2</c:v>
                </c:pt>
                <c:pt idx="2">
                  <c:v>-8.4837410268940594E-3</c:v>
                </c:pt>
                <c:pt idx="3">
                  <c:v>2.2103288442953412E-2</c:v>
                </c:pt>
                <c:pt idx="4">
                  <c:v>6.3729691764247869E-4</c:v>
                </c:pt>
                <c:pt idx="5">
                  <c:v>8.5236780682615889E-3</c:v>
                </c:pt>
                <c:pt idx="6">
                  <c:v>4.830024862285888E-2</c:v>
                </c:pt>
              </c:numCache>
            </c:numRef>
          </c:val>
        </c:ser>
        <c:dLbls>
          <c:showLegendKey val="0"/>
          <c:showVal val="0"/>
          <c:showCatName val="0"/>
          <c:showSerName val="0"/>
          <c:showPercent val="0"/>
          <c:showBubbleSize val="0"/>
        </c:dLbls>
        <c:gapWidth val="75"/>
        <c:overlap val="-25"/>
        <c:axId val="73892992"/>
        <c:axId val="73894528"/>
      </c:barChart>
      <c:catAx>
        <c:axId val="73892992"/>
        <c:scaling>
          <c:orientation val="minMax"/>
        </c:scaling>
        <c:delete val="0"/>
        <c:axPos val="b"/>
        <c:numFmt formatCode="General" sourceLinked="1"/>
        <c:majorTickMark val="none"/>
        <c:minorTickMark val="none"/>
        <c:tickLblPos val="low"/>
        <c:spPr>
          <a:ln w="3175">
            <a:solidFill>
              <a:srgbClr val="808080"/>
            </a:solidFill>
            <a:prstDash val="solid"/>
          </a:ln>
        </c:spPr>
        <c:txPr>
          <a:bodyPr rot="-5400000" vert="horz"/>
          <a:lstStyle/>
          <a:p>
            <a:pPr>
              <a:defRPr>
                <a:solidFill>
                  <a:srgbClr val="4E455D"/>
                </a:solidFill>
              </a:defRPr>
            </a:pPr>
            <a:endParaRPr lang="fr-FR"/>
          </a:p>
        </c:txPr>
        <c:crossAx val="73894528"/>
        <c:crosses val="autoZero"/>
        <c:auto val="1"/>
        <c:lblAlgn val="ctr"/>
        <c:lblOffset val="100"/>
        <c:noMultiLvlLbl val="0"/>
      </c:catAx>
      <c:valAx>
        <c:axId val="73894528"/>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73892992"/>
        <c:crosses val="autoZero"/>
        <c:crossBetween val="between"/>
      </c:valAx>
      <c:spPr>
        <a:noFill/>
        <a:ln w="25400">
          <a:noFill/>
        </a:ln>
      </c:spPr>
    </c:plotArea>
    <c:legend>
      <c:legendPos val="b"/>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(niveaux_hs!$A$11:$A$16,niveaux_hs!$A$23:$A$24)</c:f>
              <c:strCache>
                <c:ptCount val="8"/>
                <c:pt idx="0">
                  <c:v>1</c:v>
                </c:pt>
                <c:pt idx="1">
                  <c:v>2</c:v>
                </c:pt>
                <c:pt idx="2">
                  <c:v>3</c:v>
                </c:pt>
                <c:pt idx="3">
                  <c:v>4</c:v>
                </c:pt>
                <c:pt idx="4">
                  <c:v>J </c:v>
                </c:pt>
                <c:pt idx="5">
                  <c:v>T </c:v>
                </c:pt>
                <c:pt idx="6">
                  <c:v>Total A,B,C,D,E</c:v>
                </c:pt>
                <c:pt idx="7">
                  <c:v>Z </c:v>
                </c:pt>
              </c:strCache>
            </c:strRef>
          </c:cat>
          <c:val>
            <c:numRef>
              <c:f>(niveaux_hs!$P$11:$P$16,niveaux_hs!$P$23:$P$24)</c:f>
              <c:numCache>
                <c:formatCode>0.0%</c:formatCode>
                <c:ptCount val="8"/>
                <c:pt idx="0">
                  <c:v>0.26846817410000001</c:v>
                </c:pt>
                <c:pt idx="1">
                  <c:v>0.1107880659</c:v>
                </c:pt>
                <c:pt idx="2">
                  <c:v>8.1304593300000005E-2</c:v>
                </c:pt>
                <c:pt idx="3">
                  <c:v>2.64314852E-2</c:v>
                </c:pt>
                <c:pt idx="4">
                  <c:v>0.11256371480000001</c:v>
                </c:pt>
                <c:pt idx="5">
                  <c:v>0.17767650099999999</c:v>
                </c:pt>
                <c:pt idx="6">
                  <c:v>0.11876459079999999</c:v>
                </c:pt>
                <c:pt idx="7">
                  <c:v>0.1040028749</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(niveaux_hs!$A$11:$A$16,niveaux_hs!$A$23:$A$24)</c:f>
              <c:strCache>
                <c:ptCount val="8"/>
                <c:pt idx="0">
                  <c:v>1</c:v>
                </c:pt>
                <c:pt idx="1">
                  <c:v>2</c:v>
                </c:pt>
                <c:pt idx="2">
                  <c:v>3</c:v>
                </c:pt>
                <c:pt idx="3">
                  <c:v>4</c:v>
                </c:pt>
                <c:pt idx="4">
                  <c:v>J </c:v>
                </c:pt>
                <c:pt idx="5">
                  <c:v>T </c:v>
                </c:pt>
                <c:pt idx="6">
                  <c:v>Total A,B,C,D,E</c:v>
                </c:pt>
                <c:pt idx="7">
                  <c:v>Z </c:v>
                </c:pt>
              </c:strCache>
            </c:strRef>
          </c:cat>
          <c:val>
            <c:numRef>
              <c:f>(niveaux_hs!$H$11:$H$16,niveaux_hs!$H$23:$H$24)</c:f>
              <c:numCache>
                <c:formatCode>\+0.0%;\-0.0%;0</c:formatCode>
                <c:ptCount val="8"/>
                <c:pt idx="0">
                  <c:v>-2.2660066999999999E-2</c:v>
                </c:pt>
                <c:pt idx="1">
                  <c:v>3.5523349400000001E-2</c:v>
                </c:pt>
                <c:pt idx="2">
                  <c:v>8.9476317299999997E-2</c:v>
                </c:pt>
                <c:pt idx="3">
                  <c:v>6.8243299499999993E-2</c:v>
                </c:pt>
                <c:pt idx="4">
                  <c:v>7.1355438300000004E-2</c:v>
                </c:pt>
                <c:pt idx="5">
                  <c:v>1.212517E-4</c:v>
                </c:pt>
                <c:pt idx="6">
                  <c:v>1.1395315254663752E-2</c:v>
                </c:pt>
                <c:pt idx="7">
                  <c:v>1.6112959900000001E-2</c:v>
                </c:pt>
              </c:numCache>
            </c:numRef>
          </c:val>
        </c:ser>
        <c:ser>
          <c:idx val="1"/>
          <c:order val="1"/>
          <c:tx>
            <c:v>2012/2013</c:v>
          </c:tx>
          <c:spPr>
            <a:solidFill>
              <a:srgbClr val="0095CB"/>
            </a:solidFill>
            <a:ln w="25400">
              <a:noFill/>
            </a:ln>
          </c:spPr>
          <c:invertIfNegative val="0"/>
          <c:cat>
            <c:strRef>
              <c:f>(niveaux_hs!$A$11:$A$16,niveaux_hs!$A$23:$A$24)</c:f>
              <c:strCache>
                <c:ptCount val="8"/>
                <c:pt idx="0">
                  <c:v>1</c:v>
                </c:pt>
                <c:pt idx="1">
                  <c:v>2</c:v>
                </c:pt>
                <c:pt idx="2">
                  <c:v>3</c:v>
                </c:pt>
                <c:pt idx="3">
                  <c:v>4</c:v>
                </c:pt>
                <c:pt idx="4">
                  <c:v>J </c:v>
                </c:pt>
                <c:pt idx="5">
                  <c:v>T </c:v>
                </c:pt>
                <c:pt idx="6">
                  <c:v>Total A,B,C,D,E</c:v>
                </c:pt>
                <c:pt idx="7">
                  <c:v>Z </c:v>
                </c:pt>
              </c:strCache>
            </c:strRef>
          </c:cat>
          <c:val>
            <c:numRef>
              <c:f>(niveaux_hs!$K$11:$K$16,niveaux_hs!$K$23:$K$24)</c:f>
              <c:numCache>
                <c:formatCode>\+0.0%;\-0.0%;0</c:formatCode>
                <c:ptCount val="8"/>
                <c:pt idx="0">
                  <c:v>-3.4847367999999997E-2</c:v>
                </c:pt>
                <c:pt idx="1">
                  <c:v>2.6992734000000001E-2</c:v>
                </c:pt>
                <c:pt idx="2">
                  <c:v>5.4554285000000001E-2</c:v>
                </c:pt>
                <c:pt idx="3">
                  <c:v>6.1504901100000002E-2</c:v>
                </c:pt>
                <c:pt idx="4">
                  <c:v>7.4774297000000003E-2</c:v>
                </c:pt>
                <c:pt idx="5">
                  <c:v>-1.2527742E-2</c:v>
                </c:pt>
                <c:pt idx="6">
                  <c:v>4.1193069522780235E-3</c:v>
                </c:pt>
                <c:pt idx="7">
                  <c:v>2.5088883199999999E-2</c:v>
                </c:pt>
              </c:numCache>
            </c:numRef>
          </c:val>
        </c:ser>
        <c:dLbls>
          <c:showLegendKey val="0"/>
          <c:showVal val="0"/>
          <c:showCatName val="0"/>
          <c:showSerName val="0"/>
          <c:showPercent val="0"/>
          <c:showBubbleSize val="0"/>
        </c:dLbls>
        <c:gapWidth val="75"/>
        <c:overlap val="-25"/>
        <c:axId val="74156288"/>
        <c:axId val="74166272"/>
      </c:barChart>
      <c:catAx>
        <c:axId val="74156288"/>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74166272"/>
        <c:crosses val="autoZero"/>
        <c:auto val="1"/>
        <c:lblAlgn val="ctr"/>
        <c:lblOffset val="100"/>
        <c:noMultiLvlLbl val="0"/>
      </c:catAx>
      <c:valAx>
        <c:axId val="74166272"/>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74156288"/>
        <c:crosses val="autoZero"/>
        <c:crossBetween val="between"/>
      </c:valAx>
      <c:spPr>
        <a:noFill/>
        <a:ln w="25400">
          <a:noFill/>
        </a:ln>
      </c:spPr>
    </c:plotArea>
    <c:legend>
      <c:legendPos val="b"/>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7.4487895716945996E-3"/>
                  <c:y val="4.1279669762641896E-3"/>
                </c:manualLayout>
              </c:layout>
              <c:dLblPos val="bestFit"/>
              <c:showLegendKey val="0"/>
              <c:showVal val="0"/>
              <c:showCatName val="1"/>
              <c:showSerName val="0"/>
              <c:showPercent val="1"/>
              <c:showBubbleSize val="0"/>
              <c:separator>
</c:separator>
            </c:dLbl>
            <c:dLbl>
              <c:idx val="5"/>
              <c:layout>
                <c:manualLayout>
                  <c:x val="0"/>
                  <c:y val="4.1279669762641896E-3"/>
                </c:manualLayout>
              </c:layout>
              <c:dLblPos val="bestFit"/>
              <c:showLegendKey val="0"/>
              <c:showVal val="0"/>
              <c:showCatName val="1"/>
              <c:showSerName val="0"/>
              <c:showPercent val="1"/>
              <c:showBubbleSize val="0"/>
              <c:separator>
</c:separator>
            </c:dLbl>
            <c:dLbl>
              <c:idx val="6"/>
              <c:layout>
                <c:manualLayout>
                  <c:x val="0"/>
                  <c:y val="8.255933952528379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(niveaux_hs!$A$11:$A$16,niveaux_hs!$A$23:$A$24)</c:f>
              <c:strCache>
                <c:ptCount val="8"/>
                <c:pt idx="0">
                  <c:v>1</c:v>
                </c:pt>
                <c:pt idx="1">
                  <c:v>2</c:v>
                </c:pt>
                <c:pt idx="2">
                  <c:v>3</c:v>
                </c:pt>
                <c:pt idx="3">
                  <c:v>4</c:v>
                </c:pt>
                <c:pt idx="4">
                  <c:v>J </c:v>
                </c:pt>
                <c:pt idx="5">
                  <c:v>T </c:v>
                </c:pt>
                <c:pt idx="6">
                  <c:v>Total A,B,C,D,E</c:v>
                </c:pt>
                <c:pt idx="7">
                  <c:v>Z </c:v>
                </c:pt>
              </c:strCache>
            </c:strRef>
          </c:cat>
          <c:val>
            <c:numRef>
              <c:f>(niveaux_hs!$Q$11:$Q$16,niveaux_hs!$Q$23:$Q$24)</c:f>
              <c:numCache>
                <c:formatCode>0.0%</c:formatCode>
                <c:ptCount val="8"/>
                <c:pt idx="0">
                  <c:v>0.22918941130000001</c:v>
                </c:pt>
                <c:pt idx="1">
                  <c:v>0.19366718190000001</c:v>
                </c:pt>
                <c:pt idx="2">
                  <c:v>0.20658059970000001</c:v>
                </c:pt>
                <c:pt idx="3">
                  <c:v>0.1192888606</c:v>
                </c:pt>
                <c:pt idx="4">
                  <c:v>4.8008446099999998E-2</c:v>
                </c:pt>
                <c:pt idx="5">
                  <c:v>4.4370512000000001E-2</c:v>
                </c:pt>
                <c:pt idx="6">
                  <c:v>9.1852460499999997E-2</c:v>
                </c:pt>
                <c:pt idx="7">
                  <c:v>6.7042527899999996E-2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racines_hs'!$A$11:$A$20</c:f>
              <c:strCache>
                <c:ptCount val="10"/>
                <c:pt idx="0">
                  <c:v>14C08</c:v>
                </c:pt>
                <c:pt idx="1">
                  <c:v>04M05</c:v>
                </c:pt>
                <c:pt idx="2">
                  <c:v>17M06</c:v>
                </c:pt>
                <c:pt idx="3">
                  <c:v>05M09</c:v>
                </c:pt>
                <c:pt idx="4">
                  <c:v>02C05</c:v>
                </c:pt>
                <c:pt idx="5">
                  <c:v>14Z13</c:v>
                </c:pt>
                <c:pt idx="6">
                  <c:v>06K04</c:v>
                </c:pt>
                <c:pt idx="7">
                  <c:v>23M20</c:v>
                </c:pt>
                <c:pt idx="8">
                  <c:v>14Z14</c:v>
                </c:pt>
                <c:pt idx="9">
                  <c:v>15M05</c:v>
                </c:pt>
              </c:strCache>
            </c:strRef>
          </c:cat>
          <c:val>
            <c:numRef>
              <c:f>'Tops racines_hs'!$Q$11:$Q$20</c:f>
              <c:numCache>
                <c:formatCode>0.0%</c:formatCode>
                <c:ptCount val="10"/>
                <c:pt idx="0">
                  <c:v>9.9491553E-3</c:v>
                </c:pt>
                <c:pt idx="1">
                  <c:v>1.22535393E-2</c:v>
                </c:pt>
                <c:pt idx="2">
                  <c:v>1.40379974E-2</c:v>
                </c:pt>
                <c:pt idx="3">
                  <c:v>1.5722557000000002E-2</c:v>
                </c:pt>
                <c:pt idx="4">
                  <c:v>1.7086442800000001E-2</c:v>
                </c:pt>
                <c:pt idx="5">
                  <c:v>1.79797163E-2</c:v>
                </c:pt>
                <c:pt idx="6">
                  <c:v>1.9287114000000001E-2</c:v>
                </c:pt>
                <c:pt idx="7">
                  <c:v>1.9436235100000001E-2</c:v>
                </c:pt>
                <c:pt idx="8">
                  <c:v>2.4416534199999999E-2</c:v>
                </c:pt>
                <c:pt idx="9">
                  <c:v>4.7471634800000002E-2</c:v>
                </c:pt>
              </c:numCache>
            </c:numRef>
          </c:val>
        </c:ser>
        <c:dLbls>
          <c:showLegendKey val="0"/>
          <c:showVal val="1"/>
          <c:showCatName val="0"/>
          <c:showSerName val="0"/>
          <c:showPercent val="0"/>
          <c:showBubbleSize val="0"/>
        </c:dLbls>
        <c:gapWidth val="150"/>
        <c:axId val="74661888"/>
        <c:axId val="74664576"/>
      </c:barChart>
      <c:catAx>
        <c:axId val="74661888"/>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74664576"/>
        <c:crosses val="autoZero"/>
        <c:auto val="1"/>
        <c:lblAlgn val="ctr"/>
        <c:lblOffset val="100"/>
        <c:noMultiLvlLbl val="0"/>
      </c:catAx>
      <c:valAx>
        <c:axId val="74664576"/>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74661888"/>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racines_hs'!$A$44:$A$53</c:f>
              <c:strCache>
                <c:ptCount val="10"/>
                <c:pt idx="0">
                  <c:v>08C49</c:v>
                </c:pt>
                <c:pt idx="1">
                  <c:v>14C08</c:v>
                </c:pt>
                <c:pt idx="2">
                  <c:v>06C04</c:v>
                </c:pt>
                <c:pt idx="3">
                  <c:v>04M05</c:v>
                </c:pt>
                <c:pt idx="4">
                  <c:v>01M30</c:v>
                </c:pt>
                <c:pt idx="5">
                  <c:v>14Z13</c:v>
                </c:pt>
                <c:pt idx="6">
                  <c:v>23Z02</c:v>
                </c:pt>
                <c:pt idx="7">
                  <c:v>14Z14</c:v>
                </c:pt>
                <c:pt idx="8">
                  <c:v>15M05</c:v>
                </c:pt>
                <c:pt idx="9">
                  <c:v>05M09</c:v>
                </c:pt>
              </c:strCache>
            </c:strRef>
          </c:cat>
          <c:val>
            <c:numRef>
              <c:f>'Tops racines_hs'!$R$44:$R$53</c:f>
              <c:numCache>
                <c:formatCode>0.0%</c:formatCode>
                <c:ptCount val="10"/>
                <c:pt idx="0">
                  <c:v>1.2101779999999999E-2</c:v>
                </c:pt>
                <c:pt idx="1">
                  <c:v>1.2734904199999999E-2</c:v>
                </c:pt>
                <c:pt idx="2">
                  <c:v>1.6155445500000001E-2</c:v>
                </c:pt>
                <c:pt idx="3">
                  <c:v>1.69703836E-2</c:v>
                </c:pt>
                <c:pt idx="4">
                  <c:v>1.8216696099999999E-2</c:v>
                </c:pt>
                <c:pt idx="5">
                  <c:v>1.8643905400000001E-2</c:v>
                </c:pt>
                <c:pt idx="6">
                  <c:v>1.9314812600000002E-2</c:v>
                </c:pt>
                <c:pt idx="7">
                  <c:v>2.1092120200000002E-2</c:v>
                </c:pt>
                <c:pt idx="8">
                  <c:v>2.1100633399999999E-2</c:v>
                </c:pt>
                <c:pt idx="9">
                  <c:v>2.2908566700000001E-2</c:v>
                </c:pt>
              </c:numCache>
            </c:numRef>
          </c:val>
        </c:ser>
        <c:dLbls>
          <c:showLegendKey val="0"/>
          <c:showVal val="0"/>
          <c:showCatName val="0"/>
          <c:showSerName val="0"/>
          <c:showPercent val="0"/>
          <c:showBubbleSize val="0"/>
        </c:dLbls>
        <c:gapWidth val="150"/>
        <c:axId val="74672384"/>
        <c:axId val="74678272"/>
      </c:barChart>
      <c:catAx>
        <c:axId val="74672384"/>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74678272"/>
        <c:crosses val="autoZero"/>
        <c:auto val="1"/>
        <c:lblAlgn val="ctr"/>
        <c:lblOffset val="100"/>
        <c:noMultiLvlLbl val="0"/>
      </c:catAx>
      <c:valAx>
        <c:axId val="74678272"/>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74672384"/>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percentStacked"/>
        <c:varyColors val="0"/>
        <c:ser>
          <c:idx val="0"/>
          <c:order val="0"/>
          <c:tx>
            <c:strRef>
              <c:f>lourdeur!$A$10</c:f>
              <c:strCache>
                <c:ptCount val="1"/>
                <c:pt idx="0">
                  <c:v>Racines lourdes</c:v>
                </c:pt>
              </c:strCache>
            </c:strRef>
          </c:tx>
          <c:spPr>
            <a:solidFill>
              <a:schemeClr val="bg2"/>
            </a:solidFill>
          </c:spPr>
          <c:invertIfNegative val="0"/>
          <c:cat>
            <c:strLit>
              <c:ptCount val="2"/>
              <c:pt idx="0">
                <c:v>Nombre de séjours</c:v>
              </c:pt>
              <c:pt idx="1">
                <c:v>Volume économique</c:v>
              </c:pt>
            </c:strLit>
          </c:cat>
          <c:val>
            <c:numRef>
              <c:f>lourdeur!$P$10:$Q$10</c:f>
              <c:numCache>
                <c:formatCode>0.0%</c:formatCode>
                <c:ptCount val="2"/>
                <c:pt idx="0">
                  <c:v>0.1996256352403819</c:v>
                </c:pt>
                <c:pt idx="1">
                  <c:v>0.41427421590518076</c:v>
                </c:pt>
              </c:numCache>
            </c:numRef>
          </c:val>
        </c:ser>
        <c:ser>
          <c:idx val="1"/>
          <c:order val="1"/>
          <c:tx>
            <c:strRef>
              <c:f>lourdeur!$A$11</c:f>
              <c:strCache>
                <c:ptCount val="1"/>
                <c:pt idx="0">
                  <c:v>Racines légères</c:v>
                </c:pt>
              </c:strCache>
            </c:strRef>
          </c:tx>
          <c:spPr>
            <a:solidFill>
              <a:schemeClr val="tx2">
                <a:lumMod val="90000"/>
              </a:schemeClr>
            </a:solidFill>
          </c:spPr>
          <c:invertIfNegative val="0"/>
          <c:cat>
            <c:strLit>
              <c:ptCount val="2"/>
              <c:pt idx="0">
                <c:v>Nombre de séjours</c:v>
              </c:pt>
              <c:pt idx="1">
                <c:v>Volume économique</c:v>
              </c:pt>
            </c:strLit>
          </c:cat>
          <c:val>
            <c:numRef>
              <c:f>lourdeur!$P$11:$Q$11</c:f>
              <c:numCache>
                <c:formatCode>0.0%</c:formatCode>
                <c:ptCount val="2"/>
                <c:pt idx="0">
                  <c:v>0.8003743647596181</c:v>
                </c:pt>
                <c:pt idx="1">
                  <c:v>0.58572578409481924</c:v>
                </c:pt>
              </c:numCache>
            </c:numRef>
          </c:val>
        </c:ser>
        <c:dLbls>
          <c:showLegendKey val="0"/>
          <c:showVal val="0"/>
          <c:showCatName val="0"/>
          <c:showSerName val="0"/>
          <c:showPercent val="0"/>
          <c:showBubbleSize val="0"/>
        </c:dLbls>
        <c:gapWidth val="75"/>
        <c:overlap val="100"/>
        <c:axId val="74733056"/>
        <c:axId val="74734592"/>
      </c:barChart>
      <c:catAx>
        <c:axId val="74733056"/>
        <c:scaling>
          <c:orientation val="minMax"/>
        </c:scaling>
        <c:delete val="0"/>
        <c:axPos val="l"/>
        <c:numFmt formatCode="General" sourceLinked="1"/>
        <c:majorTickMark val="none"/>
        <c:minorTickMark val="none"/>
        <c:tickLblPos val="nextTo"/>
        <c:crossAx val="74734592"/>
        <c:crosses val="autoZero"/>
        <c:auto val="1"/>
        <c:lblAlgn val="ctr"/>
        <c:lblOffset val="100"/>
        <c:noMultiLvlLbl val="0"/>
      </c:catAx>
      <c:valAx>
        <c:axId val="74734592"/>
        <c:scaling>
          <c:orientation val="minMax"/>
        </c:scaling>
        <c:delete val="0"/>
        <c:axPos val="b"/>
        <c:majorGridlines/>
        <c:numFmt formatCode="0%" sourceLinked="1"/>
        <c:majorTickMark val="none"/>
        <c:minorTickMark val="none"/>
        <c:tickLblPos val="nextTo"/>
        <c:spPr>
          <a:ln w="9525">
            <a:noFill/>
          </a:ln>
        </c:spPr>
        <c:crossAx val="7473305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GHM_hs'!$A$12:$A$21</c:f>
              <c:strCache>
                <c:ptCount val="10"/>
                <c:pt idx="0">
                  <c:v>20Z051</c:v>
                </c:pt>
                <c:pt idx="1">
                  <c:v>15M05B</c:v>
                </c:pt>
                <c:pt idx="2">
                  <c:v>17M06T</c:v>
                </c:pt>
                <c:pt idx="3">
                  <c:v>06K02Z</c:v>
                </c:pt>
                <c:pt idx="4">
                  <c:v>23M20T</c:v>
                </c:pt>
                <c:pt idx="5">
                  <c:v>02C05J</c:v>
                </c:pt>
                <c:pt idx="6">
                  <c:v>14Z13A</c:v>
                </c:pt>
                <c:pt idx="7">
                  <c:v>06K04J</c:v>
                </c:pt>
                <c:pt idx="8">
                  <c:v>14Z14A</c:v>
                </c:pt>
                <c:pt idx="9">
                  <c:v>15M05A</c:v>
                </c:pt>
              </c:strCache>
            </c:strRef>
          </c:cat>
          <c:val>
            <c:numRef>
              <c:f>'Tops GHM_hs'!$Q$12:$Q$21</c:f>
              <c:numCache>
                <c:formatCode>0.0%</c:formatCode>
                <c:ptCount val="10"/>
                <c:pt idx="0">
                  <c:v>8.8738852000000007E-3</c:v>
                </c:pt>
                <c:pt idx="1">
                  <c:v>9.1195444000000004E-3</c:v>
                </c:pt>
                <c:pt idx="2">
                  <c:v>9.2584031999999993E-3</c:v>
                </c:pt>
                <c:pt idx="3">
                  <c:v>9.6736174000000008E-3</c:v>
                </c:pt>
                <c:pt idx="4">
                  <c:v>1.18881835E-2</c:v>
                </c:pt>
                <c:pt idx="5">
                  <c:v>1.4699597300000001E-2</c:v>
                </c:pt>
                <c:pt idx="6">
                  <c:v>1.59386101E-2</c:v>
                </c:pt>
                <c:pt idx="7">
                  <c:v>1.9287114000000001E-2</c:v>
                </c:pt>
                <c:pt idx="8">
                  <c:v>2.2369434099999998E-2</c:v>
                </c:pt>
                <c:pt idx="9">
                  <c:v>3.77284518E-2</c:v>
                </c:pt>
              </c:numCache>
            </c:numRef>
          </c:val>
        </c:ser>
        <c:dLbls>
          <c:showLegendKey val="0"/>
          <c:showVal val="0"/>
          <c:showCatName val="0"/>
          <c:showSerName val="0"/>
          <c:showPercent val="0"/>
          <c:showBubbleSize val="0"/>
        </c:dLbls>
        <c:gapWidth val="150"/>
        <c:axId val="74902912"/>
        <c:axId val="75760768"/>
      </c:barChart>
      <c:catAx>
        <c:axId val="74902912"/>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75760768"/>
        <c:crosses val="autoZero"/>
        <c:auto val="1"/>
        <c:lblAlgn val="ctr"/>
        <c:lblOffset val="100"/>
        <c:noMultiLvlLbl val="0"/>
      </c:catAx>
      <c:valAx>
        <c:axId val="75760768"/>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74902912"/>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1.6961805555555556E-2"/>
                  <c:y val="2.4115032679738562E-2"/>
                </c:manualLayout>
              </c:layout>
              <c:tx>
                <c:rich>
                  <a:bodyPr/>
                  <a:lstStyle/>
                  <a:p>
                    <a:r>
                      <a:rPr lang="en-US" sz="800"/>
                      <a:t>Ambula-toire
9%</a:t>
                    </a:r>
                    <a:endParaRPr lang="en-US"/>
                  </a:p>
                </c:rich>
              </c:tx>
              <c:dLblPos val="bestFit"/>
              <c:showLegendKey val="0"/>
              <c:showVal val="0"/>
              <c:showCatName val="1"/>
              <c:showSerName val="0"/>
              <c:showPercent val="1"/>
              <c:showBubbleSize val="0"/>
              <c:separator>
</c:separator>
            </c:dLbl>
            <c:dLbl>
              <c:idx val="1"/>
              <c:layout>
                <c:manualLayout>
                  <c:x val="-7.6201383917919355E-4"/>
                  <c:y val="-0.24858617131062952"/>
                </c:manualLayout>
              </c:layout>
              <c:dLblPos val="bestFit"/>
              <c:showLegendKey val="0"/>
              <c:showVal val="0"/>
              <c:showCatName val="1"/>
              <c:showSerName val="0"/>
              <c:showPercent val="1"/>
              <c:showBubbleSize val="0"/>
              <c:separator>
</c:separator>
            </c:dLbl>
            <c:dLbl>
              <c:idx val="2"/>
              <c:layout>
                <c:manualLayout>
                  <c:x val="2.7584251968503937E-2"/>
                  <c:y val="1.634382389507813E-2"/>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bestFit"/>
            <c:showLegendKey val="0"/>
            <c:showVal val="0"/>
            <c:showCatName val="1"/>
            <c:showSerName val="0"/>
            <c:showPercent val="1"/>
            <c:showBubbleSize val="0"/>
            <c:separator>
</c:separator>
            <c:showLeaderLines val="1"/>
          </c:dLbls>
          <c:cat>
            <c:strRef>
              <c:f>('type hospit'!$A$12:$A$13,'type hospit'!$A$15)</c:f>
              <c:strCache>
                <c:ptCount val="3"/>
                <c:pt idx="0">
                  <c:v>Ambulatoire </c:v>
                </c:pt>
                <c:pt idx="1">
                  <c:v>Hospitalisation complète </c:v>
                </c:pt>
                <c:pt idx="2">
                  <c:v>Séances / forfaits *</c:v>
                </c:pt>
              </c:strCache>
            </c:strRef>
          </c:cat>
          <c:val>
            <c:numRef>
              <c:f>('type hospit'!$Q$12:$Q$13,'type hospit'!$Q$15)</c:f>
              <c:numCache>
                <c:formatCode>0.0%</c:formatCode>
                <c:ptCount val="3"/>
                <c:pt idx="0">
                  <c:v>8.6791417168506649E-2</c:v>
                </c:pt>
                <c:pt idx="1">
                  <c:v>0.84761617774502729</c:v>
                </c:pt>
                <c:pt idx="2">
                  <c:v>6.5592405086466007E-2</c:v>
                </c:pt>
              </c:numCache>
            </c:numRef>
          </c:val>
        </c:ser>
        <c:dLbls>
          <c:dLblPos val="bestFit"/>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347335830593997E-2"/>
          <c:y val="8.3484933689544003E-2"/>
          <c:w val="0.94698030686434798"/>
          <c:h val="0.74090111291954397"/>
        </c:manualLayout>
      </c:layout>
      <c:barChart>
        <c:barDir val="bar"/>
        <c:grouping val="clustered"/>
        <c:varyColors val="0"/>
        <c:ser>
          <c:idx val="0"/>
          <c:order val="0"/>
          <c:spPr>
            <a:solidFill>
              <a:srgbClr val="0095CB"/>
            </a:solidFill>
            <a:ln w="25400">
              <a:noFill/>
            </a:ln>
          </c:spPr>
          <c:invertIfNegative val="0"/>
          <c:dLbls>
            <c:txPr>
              <a:bodyPr/>
              <a:lstStyle/>
              <a:p>
                <a:pPr>
                  <a:defRPr i="1">
                    <a:solidFill>
                      <a:schemeClr val="tx1"/>
                    </a:solidFill>
                  </a:defRPr>
                </a:pPr>
                <a:endParaRPr lang="fr-FR"/>
              </a:p>
            </c:txPr>
            <c:dLblPos val="outEnd"/>
            <c:showLegendKey val="0"/>
            <c:showVal val="1"/>
            <c:showCatName val="0"/>
            <c:showSerName val="0"/>
            <c:showPercent val="0"/>
            <c:showBubbleSize val="0"/>
            <c:showLeaderLines val="0"/>
          </c:dLbls>
          <c:cat>
            <c:strRef>
              <c:f>'Tops GHM_hs'!$A$46:$A$55</c:f>
              <c:strCache>
                <c:ptCount val="10"/>
                <c:pt idx="0">
                  <c:v>04M053</c:v>
                </c:pt>
                <c:pt idx="1">
                  <c:v>05M092</c:v>
                </c:pt>
                <c:pt idx="2">
                  <c:v>23M20Z</c:v>
                </c:pt>
                <c:pt idx="3">
                  <c:v>02C05J</c:v>
                </c:pt>
                <c:pt idx="4">
                  <c:v>05M093</c:v>
                </c:pt>
                <c:pt idx="5">
                  <c:v>14C08A</c:v>
                </c:pt>
                <c:pt idx="6">
                  <c:v>15M05A</c:v>
                </c:pt>
                <c:pt idx="7">
                  <c:v>14Z13A</c:v>
                </c:pt>
                <c:pt idx="8">
                  <c:v>14Z14A</c:v>
                </c:pt>
                <c:pt idx="9">
                  <c:v>23Z02Z</c:v>
                </c:pt>
              </c:strCache>
            </c:strRef>
          </c:cat>
          <c:val>
            <c:numRef>
              <c:f>'Tops GHM_hs'!$R$46:$R$55</c:f>
              <c:numCache>
                <c:formatCode>0.0%</c:formatCode>
                <c:ptCount val="10"/>
                <c:pt idx="0">
                  <c:v>7.1351601000000002E-3</c:v>
                </c:pt>
                <c:pt idx="1">
                  <c:v>8.0536609000000006E-3</c:v>
                </c:pt>
                <c:pt idx="2">
                  <c:v>8.3877468999999996E-3</c:v>
                </c:pt>
                <c:pt idx="3">
                  <c:v>8.4159843000000002E-3</c:v>
                </c:pt>
                <c:pt idx="4">
                  <c:v>8.6556398E-3</c:v>
                </c:pt>
                <c:pt idx="5">
                  <c:v>9.5277344999999992E-3</c:v>
                </c:pt>
                <c:pt idx="6">
                  <c:v>1.4415721100000001E-2</c:v>
                </c:pt>
                <c:pt idx="7">
                  <c:v>1.61604685E-2</c:v>
                </c:pt>
                <c:pt idx="8">
                  <c:v>1.91370402E-2</c:v>
                </c:pt>
                <c:pt idx="9">
                  <c:v>1.92217285E-2</c:v>
                </c:pt>
              </c:numCache>
            </c:numRef>
          </c:val>
        </c:ser>
        <c:dLbls>
          <c:dLblPos val="outEnd"/>
          <c:showLegendKey val="0"/>
          <c:showVal val="1"/>
          <c:showCatName val="0"/>
          <c:showSerName val="0"/>
          <c:showPercent val="0"/>
          <c:showBubbleSize val="0"/>
        </c:dLbls>
        <c:gapWidth val="150"/>
        <c:axId val="75828608"/>
        <c:axId val="75847936"/>
      </c:barChart>
      <c:catAx>
        <c:axId val="75828608"/>
        <c:scaling>
          <c:orientation val="minMax"/>
        </c:scaling>
        <c:delete val="0"/>
        <c:axPos val="l"/>
        <c:numFmt formatCode="General" sourceLinked="1"/>
        <c:majorTickMark val="out"/>
        <c:minorTickMark val="none"/>
        <c:tickLblPos val="nextTo"/>
        <c:spPr>
          <a:ln w="3175">
            <a:solidFill>
              <a:srgbClr val="4E455D"/>
            </a:solidFill>
            <a:prstDash val="solid"/>
          </a:ln>
        </c:spPr>
        <c:txPr>
          <a:bodyPr rot="0" vert="horz"/>
          <a:lstStyle/>
          <a:p>
            <a:pPr>
              <a:defRPr sz="800" b="0" i="0" u="none" strike="noStrike" baseline="0">
                <a:solidFill>
                  <a:srgbClr val="4E455D"/>
                </a:solidFill>
                <a:latin typeface="Arial"/>
                <a:ea typeface="Arial"/>
                <a:cs typeface="Arial"/>
              </a:defRPr>
            </a:pPr>
            <a:endParaRPr lang="fr-FR"/>
          </a:p>
        </c:txPr>
        <c:crossAx val="75847936"/>
        <c:crosses val="autoZero"/>
        <c:auto val="1"/>
        <c:lblAlgn val="ctr"/>
        <c:lblOffset val="100"/>
        <c:noMultiLvlLbl val="0"/>
      </c:catAx>
      <c:valAx>
        <c:axId val="75847936"/>
        <c:scaling>
          <c:orientation val="minMax"/>
        </c:scaling>
        <c:delete val="0"/>
        <c:axPos val="b"/>
        <c:numFmt formatCode="0%" sourceLinked="0"/>
        <c:majorTickMark val="out"/>
        <c:minorTickMark val="none"/>
        <c:tickLblPos val="nextTo"/>
        <c:spPr>
          <a:ln w="3175">
            <a:solidFill>
              <a:srgbClr val="4E455D"/>
            </a:solidFill>
            <a:prstDash val="solid"/>
          </a:ln>
        </c:spPr>
        <c:txPr>
          <a:bodyPr rot="0" vert="horz"/>
          <a:lstStyle/>
          <a:p>
            <a:pPr>
              <a:defRPr sz="800" b="1" i="0" u="none" strike="noStrike" baseline="0">
                <a:solidFill>
                  <a:srgbClr val="4E455D"/>
                </a:solidFill>
                <a:latin typeface="Arial"/>
                <a:ea typeface="Arial"/>
                <a:cs typeface="Arial"/>
              </a:defRPr>
            </a:pPr>
            <a:endParaRPr lang="fr-FR"/>
          </a:p>
        </c:txPr>
        <c:crossAx val="75828608"/>
        <c:crosses val="autoZero"/>
        <c:crossBetween val="between"/>
      </c:valAx>
      <c:spPr>
        <a:noFill/>
        <a:ln w="25400">
          <a:noFill/>
        </a:ln>
      </c:spPr>
    </c:plotArea>
    <c:plotVisOnly val="1"/>
    <c:dispBlanksAs val="gap"/>
    <c:showDLblsOverMax val="0"/>
  </c:chart>
  <c:spPr>
    <a:solidFill>
      <a:srgbClr val="E8FAFE"/>
    </a:solidFill>
    <a:ln w="3175">
      <a:no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'type hospit'!$A$12:$A$16</c:f>
              <c:strCache>
                <c:ptCount val="5"/>
                <c:pt idx="0">
                  <c:v>Ambulatoire </c:v>
                </c:pt>
                <c:pt idx="1">
                  <c:v>Hospitalisation complète </c:v>
                </c:pt>
                <c:pt idx="2">
                  <c:v>Total hospitalisation</c:v>
                </c:pt>
                <c:pt idx="3">
                  <c:v>Séances / forfaits *</c:v>
                </c:pt>
                <c:pt idx="4">
                  <c:v>Total ex DG</c:v>
                </c:pt>
              </c:strCache>
            </c:strRef>
          </c:cat>
          <c:val>
            <c:numRef>
              <c:f>'type hospit'!$H$12:$H$16</c:f>
              <c:numCache>
                <c:formatCode>\+0.0%;\-0.0%;0</c:formatCode>
                <c:ptCount val="5"/>
                <c:pt idx="0">
                  <c:v>5.14613747E-2</c:v>
                </c:pt>
                <c:pt idx="1">
                  <c:v>2.8749384499999999E-2</c:v>
                </c:pt>
                <c:pt idx="2">
                  <c:v>3.0771012670091968E-2</c:v>
                </c:pt>
                <c:pt idx="3">
                  <c:v>5.282433419117516E-2</c:v>
                </c:pt>
                <c:pt idx="4">
                  <c:v>3.2158651558747975E-2</c:v>
                </c:pt>
              </c:numCache>
            </c:numRef>
          </c:val>
        </c:ser>
        <c:ser>
          <c:idx val="1"/>
          <c:order val="1"/>
          <c:tx>
            <c:v>2012/2013</c:v>
          </c:tx>
          <c:spPr>
            <a:solidFill>
              <a:srgbClr val="0095CB"/>
            </a:solidFill>
            <a:ln w="25400">
              <a:noFill/>
            </a:ln>
          </c:spPr>
          <c:invertIfNegative val="0"/>
          <c:cat>
            <c:strRef>
              <c:f>'type hospit'!$A$12:$A$16</c:f>
              <c:strCache>
                <c:ptCount val="5"/>
                <c:pt idx="0">
                  <c:v>Ambulatoire </c:v>
                </c:pt>
                <c:pt idx="1">
                  <c:v>Hospitalisation complète </c:v>
                </c:pt>
                <c:pt idx="2">
                  <c:v>Total hospitalisation</c:v>
                </c:pt>
                <c:pt idx="3">
                  <c:v>Séances / forfaits *</c:v>
                </c:pt>
                <c:pt idx="4">
                  <c:v>Total ex DG</c:v>
                </c:pt>
              </c:strCache>
            </c:strRef>
          </c:cat>
          <c:val>
            <c:numRef>
              <c:f>'type hospit'!$K$12:$K$16</c:f>
              <c:numCache>
                <c:formatCode>\+0.0%;\-0.0%;0</c:formatCode>
                <c:ptCount val="5"/>
                <c:pt idx="0">
                  <c:v>4.3005389200000001E-2</c:v>
                </c:pt>
                <c:pt idx="1">
                  <c:v>1.7245868300000002E-2</c:v>
                </c:pt>
                <c:pt idx="2">
                  <c:v>1.9584786246275243E-2</c:v>
                </c:pt>
                <c:pt idx="3">
                  <c:v>4.3566472822218261E-2</c:v>
                </c:pt>
                <c:pt idx="4">
                  <c:v>2.1123974120000222E-2</c:v>
                </c:pt>
              </c:numCache>
            </c:numRef>
          </c:val>
        </c:ser>
        <c:dLbls>
          <c:showLegendKey val="0"/>
          <c:showVal val="0"/>
          <c:showCatName val="0"/>
          <c:showSerName val="0"/>
          <c:showPercent val="0"/>
          <c:showBubbleSize val="0"/>
        </c:dLbls>
        <c:gapWidth val="75"/>
        <c:overlap val="-25"/>
        <c:axId val="75881472"/>
        <c:axId val="76256768"/>
      </c:barChart>
      <c:catAx>
        <c:axId val="75881472"/>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76256768"/>
        <c:crosses val="autoZero"/>
        <c:auto val="1"/>
        <c:lblAlgn val="ctr"/>
        <c:lblOffset val="100"/>
        <c:noMultiLvlLbl val="0"/>
      </c:catAx>
      <c:valAx>
        <c:axId val="76256768"/>
        <c:scaling>
          <c:orientation val="minMax"/>
          <c:min val="0"/>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75881472"/>
        <c:crosses val="autoZero"/>
        <c:crossBetween val="between"/>
      </c:valAx>
      <c:spPr>
        <a:noFill/>
        <a:ln w="25400">
          <a:noFill/>
        </a:ln>
      </c:spPr>
    </c:plotArea>
    <c:legend>
      <c:legendPos val="b"/>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'classe age_hs'!$A$11:$A$18</c:f>
              <c:strCache>
                <c:ptCount val="8"/>
                <c:pt idx="0">
                  <c:v>0-4 ans </c:v>
                </c:pt>
                <c:pt idx="1">
                  <c:v>05-19 ans </c:v>
                </c:pt>
                <c:pt idx="2">
                  <c:v>20-39 ans </c:v>
                </c:pt>
                <c:pt idx="3">
                  <c:v>40-64 ans </c:v>
                </c:pt>
                <c:pt idx="4">
                  <c:v>65-69 ans </c:v>
                </c:pt>
                <c:pt idx="5">
                  <c:v>70-74 ans </c:v>
                </c:pt>
                <c:pt idx="6">
                  <c:v>75-79 ans </c:v>
                </c:pt>
                <c:pt idx="7">
                  <c:v>80 ans et plus </c:v>
                </c:pt>
              </c:strCache>
            </c:strRef>
          </c:cat>
          <c:val>
            <c:numRef>
              <c:f>'classe age_hs'!$P$11:$P$18</c:f>
              <c:numCache>
                <c:formatCode>0.0%</c:formatCode>
                <c:ptCount val="8"/>
                <c:pt idx="0">
                  <c:v>0.10698157310211634</c:v>
                </c:pt>
                <c:pt idx="1">
                  <c:v>6.7255607161662692E-2</c:v>
                </c:pt>
                <c:pt idx="2">
                  <c:v>0.18211980071901429</c:v>
                </c:pt>
                <c:pt idx="3">
                  <c:v>0.2871403679857919</c:v>
                </c:pt>
                <c:pt idx="4">
                  <c:v>6.9461909007803524E-2</c:v>
                </c:pt>
                <c:pt idx="5">
                  <c:v>6.0698457005448819E-2</c:v>
                </c:pt>
                <c:pt idx="6">
                  <c:v>6.7982413520214807E-2</c:v>
                </c:pt>
                <c:pt idx="7">
                  <c:v>0.15835987149794764</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7.4487895716945996E-3"/>
                  <c:y val="4.1279669762641896E-3"/>
                </c:manualLayout>
              </c:layout>
              <c:dLblPos val="bestFit"/>
              <c:showLegendKey val="0"/>
              <c:showVal val="0"/>
              <c:showCatName val="1"/>
              <c:showSerName val="0"/>
              <c:showPercent val="1"/>
              <c:showBubbleSize val="0"/>
              <c:separator>
</c:separator>
            </c:dLbl>
            <c:dLbl>
              <c:idx val="5"/>
              <c:layout>
                <c:manualLayout>
                  <c:x val="0"/>
                  <c:y val="4.1279669762641896E-3"/>
                </c:manualLayout>
              </c:layout>
              <c:dLblPos val="bestFit"/>
              <c:showLegendKey val="0"/>
              <c:showVal val="0"/>
              <c:showCatName val="1"/>
              <c:showSerName val="0"/>
              <c:showPercent val="1"/>
              <c:showBubbleSize val="0"/>
              <c:separator>
</c:separator>
            </c:dLbl>
            <c:dLbl>
              <c:idx val="6"/>
              <c:layout>
                <c:manualLayout>
                  <c:x val="0"/>
                  <c:y val="8.255933952528379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'classe age_hs'!$A$11:$A$18</c:f>
              <c:strCache>
                <c:ptCount val="8"/>
                <c:pt idx="0">
                  <c:v>0-4 ans </c:v>
                </c:pt>
                <c:pt idx="1">
                  <c:v>05-19 ans </c:v>
                </c:pt>
                <c:pt idx="2">
                  <c:v>20-39 ans </c:v>
                </c:pt>
                <c:pt idx="3">
                  <c:v>40-64 ans </c:v>
                </c:pt>
                <c:pt idx="4">
                  <c:v>65-69 ans </c:v>
                </c:pt>
                <c:pt idx="5">
                  <c:v>70-74 ans </c:v>
                </c:pt>
                <c:pt idx="6">
                  <c:v>75-79 ans </c:v>
                </c:pt>
                <c:pt idx="7">
                  <c:v>80 ans et plus </c:v>
                </c:pt>
              </c:strCache>
            </c:strRef>
          </c:cat>
          <c:val>
            <c:numRef>
              <c:f>'classe age_hs'!$Q$11:$Q$18</c:f>
              <c:numCache>
                <c:formatCode>0.0%</c:formatCode>
                <c:ptCount val="8"/>
                <c:pt idx="0">
                  <c:v>6.4470911239246642E-2</c:v>
                </c:pt>
                <c:pt idx="1">
                  <c:v>4.4293678310019555E-2</c:v>
                </c:pt>
                <c:pt idx="2">
                  <c:v>0.14254912011728596</c:v>
                </c:pt>
                <c:pt idx="3">
                  <c:v>0.27725147548616769</c:v>
                </c:pt>
                <c:pt idx="4">
                  <c:v>7.9327332347892618E-2</c:v>
                </c:pt>
                <c:pt idx="5">
                  <c:v>7.3588108517982365E-2</c:v>
                </c:pt>
                <c:pt idx="6">
                  <c:v>8.7214609460616849E-2</c:v>
                </c:pt>
                <c:pt idx="7">
                  <c:v>0.23130476451000501</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'classe age_hs'!$A$11:$A$19</c:f>
              <c:strCache>
                <c:ptCount val="9"/>
                <c:pt idx="0">
                  <c:v>0-4 ans </c:v>
                </c:pt>
                <c:pt idx="1">
                  <c:v>05-19 ans </c:v>
                </c:pt>
                <c:pt idx="2">
                  <c:v>20-39 ans </c:v>
                </c:pt>
                <c:pt idx="3">
                  <c:v>40-64 ans </c:v>
                </c:pt>
                <c:pt idx="4">
                  <c:v>65-69 ans </c:v>
                </c:pt>
                <c:pt idx="5">
                  <c:v>70-74 ans </c:v>
                </c:pt>
                <c:pt idx="6">
                  <c:v>75-79 ans </c:v>
                </c:pt>
                <c:pt idx="7">
                  <c:v>80 ans et plus </c:v>
                </c:pt>
                <c:pt idx="8">
                  <c:v>Total ex DG hors séances</c:v>
                </c:pt>
              </c:strCache>
            </c:strRef>
          </c:cat>
          <c:val>
            <c:numRef>
              <c:f>'classe age_hs'!$H$11:$H$19</c:f>
              <c:numCache>
                <c:formatCode>\+0.0%;\-0.0%;0</c:formatCode>
                <c:ptCount val="9"/>
                <c:pt idx="0">
                  <c:v>1.031144046244852E-2</c:v>
                </c:pt>
                <c:pt idx="1">
                  <c:v>-6.9780295618074497E-3</c:v>
                </c:pt>
                <c:pt idx="2">
                  <c:v>8.2744653820709963E-3</c:v>
                </c:pt>
                <c:pt idx="3">
                  <c:v>1.6995908477329666E-2</c:v>
                </c:pt>
                <c:pt idx="4">
                  <c:v>0.10284195447053317</c:v>
                </c:pt>
                <c:pt idx="5">
                  <c:v>1.244314620756134E-2</c:v>
                </c:pt>
                <c:pt idx="6">
                  <c:v>1.103109273257892E-2</c:v>
                </c:pt>
                <c:pt idx="7">
                  <c:v>6.9966790290360514E-2</c:v>
                </c:pt>
                <c:pt idx="8">
                  <c:v>3.0771012637878618E-2</c:v>
                </c:pt>
              </c:numCache>
            </c:numRef>
          </c:val>
        </c:ser>
        <c:ser>
          <c:idx val="1"/>
          <c:order val="1"/>
          <c:tx>
            <c:v>2012/2013</c:v>
          </c:tx>
          <c:spPr>
            <a:solidFill>
              <a:srgbClr val="0095CB"/>
            </a:solidFill>
            <a:ln w="25400">
              <a:noFill/>
            </a:ln>
          </c:spPr>
          <c:invertIfNegative val="0"/>
          <c:cat>
            <c:strRef>
              <c:f>'classe age_hs'!$A$11:$A$19</c:f>
              <c:strCache>
                <c:ptCount val="9"/>
                <c:pt idx="0">
                  <c:v>0-4 ans </c:v>
                </c:pt>
                <c:pt idx="1">
                  <c:v>05-19 ans </c:v>
                </c:pt>
                <c:pt idx="2">
                  <c:v>20-39 ans </c:v>
                </c:pt>
                <c:pt idx="3">
                  <c:v>40-64 ans </c:v>
                </c:pt>
                <c:pt idx="4">
                  <c:v>65-69 ans </c:v>
                </c:pt>
                <c:pt idx="5">
                  <c:v>70-74 ans </c:v>
                </c:pt>
                <c:pt idx="6">
                  <c:v>75-79 ans </c:v>
                </c:pt>
                <c:pt idx="7">
                  <c:v>80 ans et plus </c:v>
                </c:pt>
                <c:pt idx="8">
                  <c:v>Total ex DG hors séances</c:v>
                </c:pt>
              </c:strCache>
            </c:strRef>
          </c:cat>
          <c:val>
            <c:numRef>
              <c:f>'classe age_hs'!$K$11:$K$19</c:f>
              <c:numCache>
                <c:formatCode>\+0.0%;\-0.0%;0</c:formatCode>
                <c:ptCount val="9"/>
                <c:pt idx="0">
                  <c:v>-5.3212782603226927E-3</c:v>
                </c:pt>
                <c:pt idx="1">
                  <c:v>5.8684281881338238E-3</c:v>
                </c:pt>
                <c:pt idx="2">
                  <c:v>-8.4232976636249837E-4</c:v>
                </c:pt>
                <c:pt idx="3">
                  <c:v>8.8108903584082684E-3</c:v>
                </c:pt>
                <c:pt idx="4">
                  <c:v>8.5814924641531204E-2</c:v>
                </c:pt>
                <c:pt idx="5">
                  <c:v>1.9055584694555337E-2</c:v>
                </c:pt>
                <c:pt idx="6">
                  <c:v>-5.8193425201411649E-4</c:v>
                </c:pt>
                <c:pt idx="7">
                  <c:v>4.2355989071119982E-2</c:v>
                </c:pt>
                <c:pt idx="8">
                  <c:v>1.9584786264699769E-2</c:v>
                </c:pt>
              </c:numCache>
            </c:numRef>
          </c:val>
        </c:ser>
        <c:dLbls>
          <c:showLegendKey val="0"/>
          <c:showVal val="0"/>
          <c:showCatName val="0"/>
          <c:showSerName val="0"/>
          <c:showPercent val="0"/>
          <c:showBubbleSize val="0"/>
        </c:dLbls>
        <c:gapWidth val="75"/>
        <c:overlap val="-25"/>
        <c:axId val="180289536"/>
        <c:axId val="180291072"/>
      </c:barChart>
      <c:catAx>
        <c:axId val="180289536"/>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80291072"/>
        <c:crosses val="autoZero"/>
        <c:auto val="1"/>
        <c:lblAlgn val="ctr"/>
        <c:lblOffset val="100"/>
        <c:noMultiLvlLbl val="0"/>
      </c:catAx>
      <c:valAx>
        <c:axId val="180291072"/>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80289536"/>
        <c:crosses val="autoZero"/>
        <c:crossBetween val="between"/>
      </c:valAx>
      <c:spPr>
        <a:noFill/>
        <a:ln w="25400">
          <a:noFill/>
        </a:ln>
      </c:spPr>
    </c:plotArea>
    <c:legend>
      <c:legendPos val="b"/>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18879992942059"/>
          <c:y val="0.12854716689825538"/>
          <c:w val="0.67588757287691981"/>
          <c:h val="0.74703363317975346"/>
        </c:manualLayout>
      </c:layout>
      <c:pieChart>
        <c:varyColors val="1"/>
        <c:ser>
          <c:idx val="0"/>
          <c:order val="0"/>
          <c:dPt>
            <c:idx val="0"/>
            <c:bubble3D val="0"/>
            <c:spPr>
              <a:solidFill>
                <a:srgbClr val="E8FAFE"/>
              </a:solidFill>
            </c:spPr>
          </c:dPt>
          <c:dPt>
            <c:idx val="1"/>
            <c:bubble3D val="0"/>
            <c:spPr>
              <a:solidFill>
                <a:srgbClr val="E8FAFE">
                  <a:lumMod val="90000"/>
                </a:srgbClr>
              </a:solidFill>
            </c:spPr>
          </c:dPt>
          <c:dPt>
            <c:idx val="2"/>
            <c:bubble3D val="0"/>
            <c:spPr>
              <a:solidFill>
                <a:srgbClr val="E8FAFE">
                  <a:lumMod val="75000"/>
                </a:srgbClr>
              </a:solidFill>
            </c:spPr>
          </c:dPt>
          <c:dPt>
            <c:idx val="3"/>
            <c:bubble3D val="0"/>
            <c:spPr>
              <a:solidFill>
                <a:srgbClr val="E8FAFE">
                  <a:lumMod val="50000"/>
                </a:srgbClr>
              </a:solidFill>
            </c:spPr>
          </c:dPt>
          <c:dPt>
            <c:idx val="4"/>
            <c:bubble3D val="0"/>
            <c:spPr>
              <a:solidFill>
                <a:srgbClr val="2092C6"/>
              </a:solidFill>
            </c:spPr>
          </c:dPt>
          <c:dPt>
            <c:idx val="5"/>
            <c:bubble3D val="0"/>
            <c:spPr>
              <a:solidFill>
                <a:srgbClr val="4E455D"/>
              </a:solidFill>
            </c:spPr>
          </c:dPt>
          <c:dPt>
            <c:idx val="6"/>
            <c:bubble3D val="0"/>
            <c:spPr>
              <a:solidFill>
                <a:srgbClr val="55A935"/>
              </a:solidFill>
            </c:spPr>
          </c:dPt>
          <c:dPt>
            <c:idx val="7"/>
            <c:bubble3D val="0"/>
            <c:spPr>
              <a:solidFill>
                <a:srgbClr val="55A935">
                  <a:lumMod val="75000"/>
                </a:srgbClr>
              </a:solidFill>
            </c:spPr>
          </c:dPt>
          <c:dPt>
            <c:idx val="8"/>
            <c:bubble3D val="0"/>
            <c:spPr>
              <a:solidFill>
                <a:srgbClr val="55A935">
                  <a:lumMod val="50000"/>
                </a:srgbClr>
              </a:solidFill>
            </c:spPr>
          </c:dPt>
          <c:dPt>
            <c:idx val="9"/>
            <c:bubble3D val="0"/>
            <c:spPr>
              <a:solidFill>
                <a:sysClr val="window" lastClr="FFFFFF"/>
              </a:solidFill>
            </c:spPr>
          </c:dPt>
          <c:dLbls>
            <c:dLbl>
              <c:idx val="0"/>
              <c:layout>
                <c:manualLayout>
                  <c:x val="-1.1204481792717087E-2"/>
                  <c:y val="1.1824768800018569E-18"/>
                </c:manualLayout>
              </c:layout>
              <c:dLblPos val="bestFit"/>
              <c:showLegendKey val="0"/>
              <c:showVal val="1"/>
              <c:showCatName val="1"/>
              <c:showSerName val="0"/>
              <c:showPercent val="0"/>
              <c:showBubbleSize val="0"/>
              <c:separator>
</c:separator>
            </c:dLbl>
            <c:dLbl>
              <c:idx val="1"/>
              <c:layout>
                <c:manualLayout>
                  <c:x val="-3.7348272642390291E-3"/>
                  <c:y val="8.2559339525283791E-3"/>
                </c:manualLayout>
              </c:layout>
              <c:dLblPos val="bestFit"/>
              <c:showLegendKey val="0"/>
              <c:showVal val="1"/>
              <c:showCatName val="1"/>
              <c:showSerName val="0"/>
              <c:showPercent val="0"/>
              <c:showBubbleSize val="0"/>
              <c:separator>
</c:separator>
            </c:dLbl>
            <c:dLbl>
              <c:idx val="2"/>
              <c:layout>
                <c:manualLayout>
                  <c:x val="-7.4696545284780582E-3"/>
                  <c:y val="-3.7839260160059421E-17"/>
                </c:manualLayout>
              </c:layout>
              <c:dLblPos val="bestFit"/>
              <c:showLegendKey val="0"/>
              <c:showVal val="1"/>
              <c:showCatName val="1"/>
              <c:showSerName val="0"/>
              <c:showPercent val="0"/>
              <c:showBubbleSize val="0"/>
              <c:separator>
</c:separator>
            </c:dLbl>
            <c:dLbl>
              <c:idx val="3"/>
              <c:layout>
                <c:manualLayout>
                  <c:x val="7.4696545284780582E-3"/>
                  <c:y val="-8.2559339525283791E-3"/>
                </c:manualLayout>
              </c:layout>
              <c:dLblPos val="bestFit"/>
              <c:showLegendKey val="0"/>
              <c:showVal val="1"/>
              <c:showCatName val="1"/>
              <c:showSerName val="0"/>
              <c:showPercent val="0"/>
              <c:showBubbleSize val="0"/>
              <c:separator>
</c:separator>
            </c:dLbl>
            <c:dLbl>
              <c:idx val="4"/>
              <c:layout>
                <c:manualLayout>
                  <c:x val="0"/>
                  <c:y val="8.2559339525283791E-3"/>
                </c:manualLayout>
              </c:layout>
              <c:dLblPos val="bestFit"/>
              <c:showLegendKey val="0"/>
              <c:showVal val="1"/>
              <c:showCatName val="1"/>
              <c:showSerName val="0"/>
              <c:showPercent val="0"/>
              <c:showBubbleSize val="0"/>
              <c:separator>
</c:separator>
            </c:dLbl>
            <c:dLbl>
              <c:idx val="5"/>
              <c:layout>
                <c:manualLayout>
                  <c:x val="3.7348272642390291E-3"/>
                  <c:y val="1.6511867905056758E-2"/>
                </c:manualLayout>
              </c:layout>
              <c:dLblPos val="bestFit"/>
              <c:showLegendKey val="0"/>
              <c:showVal val="1"/>
              <c:showCatName val="1"/>
              <c:showSerName val="0"/>
              <c:showPercent val="0"/>
              <c:showBubbleSize val="0"/>
              <c:separator>
</c:separator>
            </c:dLbl>
            <c:dLbl>
              <c:idx val="6"/>
              <c:layout>
                <c:manualLayout>
                  <c:x val="0"/>
                  <c:y val="8.2559339525283791E-3"/>
                </c:manualLayout>
              </c:layout>
              <c:dLblPos val="bestFit"/>
              <c:showLegendKey val="0"/>
              <c:showVal val="1"/>
              <c:showCatName val="1"/>
              <c:showSerName val="0"/>
              <c:showPercent val="0"/>
              <c:showBubbleSize val="0"/>
              <c:separator>
</c:separator>
            </c:dLbl>
            <c:dLbl>
              <c:idx val="7"/>
              <c:layout>
                <c:manualLayout>
                  <c:x val="-1.1204481792717087E-2"/>
                  <c:y val="1.238390092879257E-2"/>
                </c:manualLayout>
              </c:layout>
              <c:dLblPos val="bestFit"/>
              <c:showLegendKey val="0"/>
              <c:showVal val="1"/>
              <c:showCatName val="1"/>
              <c:showSerName val="0"/>
              <c:showPercent val="0"/>
              <c:showBubbleSize val="0"/>
              <c:separator>
</c:separator>
            </c:dLbl>
            <c:numFmt formatCode="0%" sourceLinked="0"/>
            <c:txPr>
              <a:bodyPr/>
              <a:lstStyle/>
              <a:p>
                <a:pPr>
                  <a:defRPr sz="800">
                    <a:latin typeface="Arial" pitchFamily="34" charset="0"/>
                    <a:cs typeface="Arial" pitchFamily="34" charset="0"/>
                  </a:defRPr>
                </a:pPr>
                <a:endParaRPr lang="fr-FR"/>
              </a:p>
            </c:txPr>
            <c:dLblPos val="outEnd"/>
            <c:showLegendKey val="0"/>
            <c:showVal val="1"/>
            <c:showCatName val="1"/>
            <c:showSerName val="0"/>
            <c:showPercent val="0"/>
            <c:showBubbleSize val="0"/>
            <c:separator>
</c:separator>
            <c:showLeaderLines val="1"/>
          </c:dLbls>
          <c:cat>
            <c:strRef>
              <c:f>catégories_hs!$A$11:$A$16</c:f>
              <c:strCache>
                <c:ptCount val="6"/>
                <c:pt idx="0">
                  <c:v>APHP </c:v>
                </c:pt>
                <c:pt idx="1">
                  <c:v>CH </c:v>
                </c:pt>
                <c:pt idx="2">
                  <c:v>CHR </c:v>
                </c:pt>
                <c:pt idx="3">
                  <c:v>CLCC </c:v>
                </c:pt>
                <c:pt idx="4">
                  <c:v>EBNL </c:v>
                </c:pt>
                <c:pt idx="5">
                  <c:v>SSA </c:v>
                </c:pt>
              </c:strCache>
            </c:strRef>
          </c:cat>
          <c:val>
            <c:numRef>
              <c:f>catégories_hs!$P$11:$P$16</c:f>
              <c:numCache>
                <c:formatCode>0.0%</c:formatCode>
                <c:ptCount val="6"/>
                <c:pt idx="0">
                  <c:v>7.8583088143275387E-2</c:v>
                </c:pt>
                <c:pt idx="1">
                  <c:v>0.53785287070802368</c:v>
                </c:pt>
                <c:pt idx="2">
                  <c:v>0.26951320230173209</c:v>
                </c:pt>
                <c:pt idx="3">
                  <c:v>1.7585299167591939E-2</c:v>
                </c:pt>
                <c:pt idx="4">
                  <c:v>8.7295864405523615E-2</c:v>
                </c:pt>
                <c:pt idx="5">
                  <c:v>9.1696752738533345E-3</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CF4DD"/>
    </a:solidFill>
    <a:ln>
      <a:noFill/>
    </a:ln>
  </c:sp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ser>
          <c:idx val="0"/>
          <c:order val="0"/>
          <c:dPt>
            <c:idx val="0"/>
            <c:bubble3D val="0"/>
            <c:spPr>
              <a:solidFill>
                <a:srgbClr val="E2F4DD"/>
              </a:solidFill>
            </c:spPr>
          </c:dPt>
          <c:dPt>
            <c:idx val="1"/>
            <c:bubble3D val="0"/>
            <c:spPr>
              <a:solidFill>
                <a:srgbClr val="B8E3A7"/>
              </a:solidFill>
            </c:spPr>
          </c:dPt>
          <c:dPt>
            <c:idx val="2"/>
            <c:bubble3D val="0"/>
            <c:spPr>
              <a:solidFill>
                <a:srgbClr val="94D67B"/>
              </a:solidFill>
            </c:spPr>
          </c:dPt>
          <c:dPt>
            <c:idx val="3"/>
            <c:bubble3D val="0"/>
            <c:spPr>
              <a:solidFill>
                <a:srgbClr val="407F28"/>
              </a:solidFill>
            </c:spPr>
          </c:dPt>
          <c:dPt>
            <c:idx val="4"/>
            <c:bubble3D val="0"/>
            <c:spPr>
              <a:solidFill>
                <a:srgbClr val="2A551A"/>
              </a:solidFill>
            </c:spPr>
          </c:dPt>
          <c:dPt>
            <c:idx val="5"/>
            <c:bubble3D val="0"/>
            <c:spPr>
              <a:solidFill>
                <a:srgbClr val="002341"/>
              </a:solidFill>
            </c:spPr>
          </c:dPt>
          <c:dPt>
            <c:idx val="6"/>
            <c:bubble3D val="0"/>
            <c:spPr>
              <a:solidFill>
                <a:srgbClr val="70C8ED"/>
              </a:solidFill>
            </c:spPr>
          </c:dPt>
          <c:dPt>
            <c:idx val="7"/>
            <c:bubble3D val="0"/>
            <c:spPr>
              <a:solidFill>
                <a:srgbClr val="2594C5"/>
              </a:solidFill>
            </c:spPr>
          </c:dPt>
          <c:dLbls>
            <c:dLbl>
              <c:idx val="0"/>
              <c:layout>
                <c:manualLayout>
                  <c:x val="-7.4487895716945996E-3"/>
                  <c:y val="0"/>
                </c:manualLayout>
              </c:layout>
              <c:dLblPos val="bestFit"/>
              <c:showLegendKey val="0"/>
              <c:showVal val="0"/>
              <c:showCatName val="1"/>
              <c:showSerName val="0"/>
              <c:showPercent val="1"/>
              <c:showBubbleSize val="0"/>
              <c:separator>
</c:separator>
            </c:dLbl>
            <c:dLbl>
              <c:idx val="1"/>
              <c:layout>
                <c:manualLayout>
                  <c:x val="0"/>
                  <c:y val="8.2559339525283791E-3"/>
                </c:manualLayout>
              </c:layout>
              <c:dLblPos val="bestFit"/>
              <c:showLegendKey val="0"/>
              <c:showVal val="0"/>
              <c:showCatName val="1"/>
              <c:showSerName val="0"/>
              <c:showPercent val="1"/>
              <c:showBubbleSize val="0"/>
              <c:separator>
</c:separator>
            </c:dLbl>
            <c:dLbl>
              <c:idx val="2"/>
              <c:layout>
                <c:manualLayout>
                  <c:x val="-3.7243947858472998E-3"/>
                  <c:y val="-1.238390092879257E-2"/>
                </c:manualLayout>
              </c:layout>
              <c:dLblPos val="bestFit"/>
              <c:showLegendKey val="0"/>
              <c:showVal val="0"/>
              <c:showCatName val="1"/>
              <c:showSerName val="0"/>
              <c:showPercent val="1"/>
              <c:showBubbleSize val="0"/>
              <c:separator>
</c:separator>
            </c:dLbl>
            <c:dLbl>
              <c:idx val="3"/>
              <c:layout>
                <c:manualLayout>
                  <c:x val="1.11731843575419E-2"/>
                  <c:y val="-1.238390092879257E-2"/>
                </c:manualLayout>
              </c:layout>
              <c:dLblPos val="bestFit"/>
              <c:showLegendKey val="0"/>
              <c:showVal val="0"/>
              <c:showCatName val="1"/>
              <c:showSerName val="0"/>
              <c:showPercent val="1"/>
              <c:showBubbleSize val="0"/>
              <c:separator>
</c:separator>
            </c:dLbl>
            <c:dLbl>
              <c:idx val="4"/>
              <c:layout>
                <c:manualLayout>
                  <c:x val="7.4487895716945996E-3"/>
                  <c:y val="4.1279669762641896E-3"/>
                </c:manualLayout>
              </c:layout>
              <c:dLblPos val="bestFit"/>
              <c:showLegendKey val="0"/>
              <c:showVal val="0"/>
              <c:showCatName val="1"/>
              <c:showSerName val="0"/>
              <c:showPercent val="1"/>
              <c:showBubbleSize val="0"/>
              <c:separator>
</c:separator>
            </c:dLbl>
            <c:dLbl>
              <c:idx val="5"/>
              <c:layout>
                <c:manualLayout>
                  <c:x val="0"/>
                  <c:y val="4.1279669762641896E-3"/>
                </c:manualLayout>
              </c:layout>
              <c:dLblPos val="bestFit"/>
              <c:showLegendKey val="0"/>
              <c:showVal val="0"/>
              <c:showCatName val="1"/>
              <c:showSerName val="0"/>
              <c:showPercent val="1"/>
              <c:showBubbleSize val="0"/>
              <c:separator>
</c:separator>
            </c:dLbl>
            <c:dLbl>
              <c:idx val="6"/>
              <c:layout>
                <c:manualLayout>
                  <c:x val="0"/>
                  <c:y val="8.2559339525283791E-3"/>
                </c:manualLayout>
              </c:layout>
              <c:dLblPos val="bestFit"/>
              <c:showLegendKey val="0"/>
              <c:showVal val="0"/>
              <c:showCatName val="1"/>
              <c:showSerName val="0"/>
              <c:showPercent val="1"/>
              <c:showBubbleSize val="0"/>
              <c:separator>
</c:separator>
            </c:dLbl>
            <c:dLbl>
              <c:idx val="7"/>
              <c:layout>
                <c:manualLayout>
                  <c:x val="1.1173184357541917E-2"/>
                  <c:y val="-4.1279669762641896E-3"/>
                </c:manualLayout>
              </c:layout>
              <c:dLblPos val="bestFit"/>
              <c:showLegendKey val="0"/>
              <c:showVal val="0"/>
              <c:showCatName val="1"/>
              <c:showSerName val="0"/>
              <c:showPercent val="1"/>
              <c:showBubbleSize val="0"/>
              <c:separator>
</c:separator>
            </c:dLbl>
            <c:numFmt formatCode="0%" sourceLinked="0"/>
            <c:txPr>
              <a:bodyPr/>
              <a:lstStyle/>
              <a:p>
                <a:pPr>
                  <a:defRPr sz="800">
                    <a:solidFill>
                      <a:schemeClr val="tx1"/>
                    </a:solidFill>
                    <a:latin typeface="Arial"/>
                    <a:cs typeface="Arial"/>
                  </a:defRPr>
                </a:pPr>
                <a:endParaRPr lang="fr-FR"/>
              </a:p>
            </c:txPr>
            <c:dLblPos val="outEnd"/>
            <c:showLegendKey val="0"/>
            <c:showVal val="0"/>
            <c:showCatName val="1"/>
            <c:showSerName val="0"/>
            <c:showPercent val="1"/>
            <c:showBubbleSize val="0"/>
            <c:separator>
</c:separator>
            <c:showLeaderLines val="1"/>
          </c:dLbls>
          <c:cat>
            <c:strRef>
              <c:f>catégories_hs!$A$11:$A$16</c:f>
              <c:strCache>
                <c:ptCount val="6"/>
                <c:pt idx="0">
                  <c:v>APHP </c:v>
                </c:pt>
                <c:pt idx="1">
                  <c:v>CH </c:v>
                </c:pt>
                <c:pt idx="2">
                  <c:v>CHR </c:v>
                </c:pt>
                <c:pt idx="3">
                  <c:v>CLCC </c:v>
                </c:pt>
                <c:pt idx="4">
                  <c:v>EBNL </c:v>
                </c:pt>
                <c:pt idx="5">
                  <c:v>SSA </c:v>
                </c:pt>
              </c:strCache>
            </c:strRef>
          </c:cat>
          <c:val>
            <c:numRef>
              <c:f>catégories_hs!$Q$11:$Q$16</c:f>
              <c:numCache>
                <c:formatCode>0.0%</c:formatCode>
                <c:ptCount val="6"/>
                <c:pt idx="0">
                  <c:v>8.7072587013565989E-2</c:v>
                </c:pt>
                <c:pt idx="1">
                  <c:v>0.50470215257008033</c:v>
                </c:pt>
                <c:pt idx="2">
                  <c:v>0.29063711956834226</c:v>
                </c:pt>
                <c:pt idx="3">
                  <c:v>2.1199000390310883E-2</c:v>
                </c:pt>
                <c:pt idx="4">
                  <c:v>8.6402480555239053E-2</c:v>
                </c:pt>
                <c:pt idx="5">
                  <c:v>9.9866598936407466E-3</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rgbClr val="E8FAFE"/>
    </a:solidFill>
    <a:ln>
      <a:noFill/>
    </a:ln>
  </c:spPr>
  <c:printSettings>
    <c:headerFooter/>
    <c:pageMargins b="0.75" l="0.7" r="0.7" t="0.75" header="0.3" footer="0.3"/>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2011/2012</c:v>
          </c:tx>
          <c:spPr>
            <a:solidFill>
              <a:srgbClr val="4E455D"/>
            </a:solidFill>
            <a:ln w="25400">
              <a:noFill/>
            </a:ln>
          </c:spPr>
          <c:invertIfNegative val="0"/>
          <c:cat>
            <c:strRef>
              <c:f>catégories_hs!$A$11:$A$17</c:f>
              <c:strCache>
                <c:ptCount val="7"/>
                <c:pt idx="0">
                  <c:v>APHP </c:v>
                </c:pt>
                <c:pt idx="1">
                  <c:v>CH </c:v>
                </c:pt>
                <c:pt idx="2">
                  <c:v>CHR </c:v>
                </c:pt>
                <c:pt idx="3">
                  <c:v>CLCC </c:v>
                </c:pt>
                <c:pt idx="4">
                  <c:v>EBNL </c:v>
                </c:pt>
                <c:pt idx="5">
                  <c:v>SSA </c:v>
                </c:pt>
                <c:pt idx="6">
                  <c:v>Total ex DG hors séances</c:v>
                </c:pt>
              </c:strCache>
            </c:strRef>
          </c:cat>
          <c:val>
            <c:numRef>
              <c:f>catégories_hs!$H$11:$H$17</c:f>
              <c:numCache>
                <c:formatCode>\+0.0%;\-0.0%;0</c:formatCode>
                <c:ptCount val="7"/>
                <c:pt idx="0">
                  <c:v>3.1563784690765984E-2</c:v>
                </c:pt>
                <c:pt idx="1">
                  <c:v>3.340792881856379E-2</c:v>
                </c:pt>
                <c:pt idx="2">
                  <c:v>2.9155219373026828E-2</c:v>
                </c:pt>
                <c:pt idx="3">
                  <c:v>2.8505669349647603E-2</c:v>
                </c:pt>
                <c:pt idx="4">
                  <c:v>1.7465684866963468E-2</c:v>
                </c:pt>
                <c:pt idx="5">
                  <c:v>5.935640792202386E-2</c:v>
                </c:pt>
                <c:pt idx="6">
                  <c:v>3.0771012637878618E-2</c:v>
                </c:pt>
              </c:numCache>
            </c:numRef>
          </c:val>
        </c:ser>
        <c:ser>
          <c:idx val="1"/>
          <c:order val="1"/>
          <c:tx>
            <c:v>2012/2013</c:v>
          </c:tx>
          <c:spPr>
            <a:solidFill>
              <a:srgbClr val="0095CB"/>
            </a:solidFill>
            <a:ln w="25400">
              <a:noFill/>
            </a:ln>
          </c:spPr>
          <c:invertIfNegative val="0"/>
          <c:cat>
            <c:strRef>
              <c:f>catégories_hs!$A$11:$A$17</c:f>
              <c:strCache>
                <c:ptCount val="7"/>
                <c:pt idx="0">
                  <c:v>APHP </c:v>
                </c:pt>
                <c:pt idx="1">
                  <c:v>CH </c:v>
                </c:pt>
                <c:pt idx="2">
                  <c:v>CHR </c:v>
                </c:pt>
                <c:pt idx="3">
                  <c:v>CLCC </c:v>
                </c:pt>
                <c:pt idx="4">
                  <c:v>EBNL </c:v>
                </c:pt>
                <c:pt idx="5">
                  <c:v>SSA </c:v>
                </c:pt>
                <c:pt idx="6">
                  <c:v>Total ex DG hors séances</c:v>
                </c:pt>
              </c:strCache>
            </c:strRef>
          </c:cat>
          <c:val>
            <c:numRef>
              <c:f>catégories_hs!$K$11:$K$17</c:f>
              <c:numCache>
                <c:formatCode>\+0.0%;\-0.0%;0</c:formatCode>
                <c:ptCount val="7"/>
                <c:pt idx="0">
                  <c:v>2.0612843844676831E-2</c:v>
                </c:pt>
                <c:pt idx="1">
                  <c:v>2.0918260227888452E-2</c:v>
                </c:pt>
                <c:pt idx="2">
                  <c:v>1.8920271478292464E-2</c:v>
                </c:pt>
                <c:pt idx="3">
                  <c:v>2.2215997922966198E-2</c:v>
                </c:pt>
                <c:pt idx="4">
                  <c:v>1.7839241090277905E-2</c:v>
                </c:pt>
                <c:pt idx="5">
                  <c:v>-2.5662385306431779E-2</c:v>
                </c:pt>
                <c:pt idx="6">
                  <c:v>1.9584786264699769E-2</c:v>
                </c:pt>
              </c:numCache>
            </c:numRef>
          </c:val>
        </c:ser>
        <c:dLbls>
          <c:showLegendKey val="0"/>
          <c:showVal val="0"/>
          <c:showCatName val="0"/>
          <c:showSerName val="0"/>
          <c:showPercent val="0"/>
          <c:showBubbleSize val="0"/>
        </c:dLbls>
        <c:gapWidth val="75"/>
        <c:overlap val="-25"/>
        <c:axId val="191308928"/>
        <c:axId val="191615360"/>
      </c:barChart>
      <c:catAx>
        <c:axId val="191308928"/>
        <c:scaling>
          <c:orientation val="minMax"/>
        </c:scaling>
        <c:delete val="0"/>
        <c:axPos val="b"/>
        <c:numFmt formatCode="General" sourceLinked="1"/>
        <c:majorTickMark val="none"/>
        <c:minorTickMark val="none"/>
        <c:tickLblPos val="low"/>
        <c:spPr>
          <a:ln w="3175">
            <a:solidFill>
              <a:srgbClr val="808080"/>
            </a:solidFill>
            <a:prstDash val="solid"/>
          </a:ln>
        </c:spPr>
        <c:txPr>
          <a:bodyPr rot="0" vert="horz"/>
          <a:lstStyle/>
          <a:p>
            <a:pPr>
              <a:defRPr>
                <a:solidFill>
                  <a:srgbClr val="4E455D"/>
                </a:solidFill>
              </a:defRPr>
            </a:pPr>
            <a:endParaRPr lang="fr-FR"/>
          </a:p>
        </c:txPr>
        <c:crossAx val="191615360"/>
        <c:crosses val="autoZero"/>
        <c:auto val="1"/>
        <c:lblAlgn val="ctr"/>
        <c:lblOffset val="100"/>
        <c:noMultiLvlLbl val="0"/>
      </c:catAx>
      <c:valAx>
        <c:axId val="191615360"/>
        <c:scaling>
          <c:orientation val="minMax"/>
        </c:scaling>
        <c:delete val="0"/>
        <c:axPos val="l"/>
        <c:majorGridlines>
          <c:spPr>
            <a:ln w="3175">
              <a:solidFill>
                <a:sysClr val="window" lastClr="FFFFFF"/>
              </a:solidFill>
              <a:prstDash val="solid"/>
            </a:ln>
          </c:spPr>
        </c:majorGridlines>
        <c:numFmt formatCode="0%" sourceLinked="0"/>
        <c:majorTickMark val="none"/>
        <c:minorTickMark val="none"/>
        <c:tickLblPos val="nextTo"/>
        <c:spPr>
          <a:ln w="9525">
            <a:solidFill>
              <a:srgbClr val="4E455D"/>
            </a:solidFill>
          </a:ln>
        </c:spPr>
        <c:txPr>
          <a:bodyPr rot="0" vert="horz"/>
          <a:lstStyle/>
          <a:p>
            <a:pPr>
              <a:defRPr b="1" i="0">
                <a:solidFill>
                  <a:srgbClr val="4E455D"/>
                </a:solidFill>
              </a:defRPr>
            </a:pPr>
            <a:endParaRPr lang="fr-FR"/>
          </a:p>
        </c:txPr>
        <c:crossAx val="191308928"/>
        <c:crosses val="autoZero"/>
        <c:crossBetween val="between"/>
      </c:valAx>
      <c:spPr>
        <a:noFill/>
        <a:ln w="25400">
          <a:noFill/>
        </a:ln>
      </c:spPr>
    </c:plotArea>
    <c:legend>
      <c:legendPos val="b"/>
      <c:overlay val="0"/>
      <c:spPr>
        <a:noFill/>
        <a:ln w="25400">
          <a:noFill/>
        </a:ln>
      </c:spPr>
      <c:txPr>
        <a:bodyPr/>
        <a:lstStyle/>
        <a:p>
          <a:pPr>
            <a:defRPr b="1">
              <a:solidFill>
                <a:srgbClr val="4E455D"/>
              </a:solidFill>
            </a:defRPr>
          </a:pPr>
          <a:endParaRPr lang="fr-FR"/>
        </a:p>
      </c:txPr>
    </c:legend>
    <c:plotVisOnly val="1"/>
    <c:dispBlanksAs val="gap"/>
    <c:showDLblsOverMax val="0"/>
  </c:chart>
  <c:spPr>
    <a:solidFill>
      <a:srgbClr val="E8FAFE"/>
    </a:solidFill>
    <a:ln w="3175">
      <a:noFill/>
      <a:prstDash val="solid"/>
    </a:ln>
  </c:spPr>
  <c:txPr>
    <a:bodyPr/>
    <a:lstStyle/>
    <a:p>
      <a:pPr>
        <a:defRPr sz="800" b="0" i="0" u="none" strike="noStrike" baseline="0">
          <a:solidFill>
            <a:schemeClr val="tx1"/>
          </a:solidFill>
          <a:latin typeface="Arial"/>
          <a:ea typeface="Arial"/>
          <a:cs typeface="Arial"/>
        </a:defRPr>
      </a:pPr>
      <a:endParaRPr lang="fr-FR"/>
    </a:p>
  </c:txPr>
  <c:printSettings>
    <c:headerFooter/>
    <c:pageMargins b="0.75" l="0.7" r="0.7" t="0.75" header="0.3" footer="0.3"/>
    <c:pageSetup paperSize="9"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1012824</xdr:colOff>
      <xdr:row>0</xdr:row>
      <xdr:rowOff>127001</xdr:rowOff>
    </xdr:from>
    <xdr:to>
      <xdr:col>5</xdr:col>
      <xdr:colOff>2762249</xdr:colOff>
      <xdr:row>10</xdr:row>
      <xdr:rowOff>0</xdr:rowOff>
    </xdr:to>
    <xdr:sp macro="" textlink="">
      <xdr:nvSpPr>
        <xdr:cNvPr id="6" name="ZoneTexte 5"/>
        <xdr:cNvSpPr txBox="1"/>
      </xdr:nvSpPr>
      <xdr:spPr>
        <a:xfrm>
          <a:off x="4203699" y="127001"/>
          <a:ext cx="5813425" cy="1625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2000" b="1"/>
            <a:t>ANALYSE</a:t>
          </a:r>
          <a:r>
            <a:rPr lang="fr-FR" sz="2000" b="1" baseline="0"/>
            <a:t> DE L'ACTIVITE HOSPITALIERE </a:t>
          </a:r>
          <a:r>
            <a:rPr lang="fr-FR" sz="2000" b="1" baseline="0">
              <a:solidFill>
                <a:schemeClr val="dk1"/>
              </a:solidFill>
              <a:effectLst/>
              <a:latin typeface="+mn-lt"/>
              <a:ea typeface="+mn-ea"/>
              <a:cs typeface="+mn-cs"/>
            </a:rPr>
            <a:t>2013</a:t>
          </a:r>
          <a:endParaRPr lang="fr-FR" sz="2000">
            <a:effectLst/>
          </a:endParaRPr>
        </a:p>
        <a:p>
          <a:pPr algn="ctr"/>
          <a:r>
            <a:rPr lang="fr-FR" sz="1100" b="1" baseline="0"/>
            <a:t> </a:t>
          </a:r>
        </a:p>
        <a:p>
          <a:pPr algn="ctr"/>
          <a:endParaRPr lang="fr-FR" sz="1400" b="1" baseline="0"/>
        </a:p>
        <a:p>
          <a:pPr lvl="0" algn="ctr"/>
          <a:r>
            <a:rPr lang="fr-FR" sz="1400" b="1" baseline="0">
              <a:solidFill>
                <a:schemeClr val="tx1"/>
              </a:solidFill>
            </a:rPr>
            <a:t>Champ MCO - Secteur ex DG</a:t>
          </a:r>
          <a:endParaRPr lang="fr-FR" sz="1400">
            <a:effectLst/>
          </a:endParaRPr>
        </a:p>
        <a:p>
          <a:pPr lvl="0" algn="l"/>
          <a:endParaRPr lang="fr-FR" sz="1100" b="1" baseline="0"/>
        </a:p>
        <a:p>
          <a:pPr lvl="0" algn="l"/>
          <a:endParaRPr lang="fr-FR" sz="1100" b="1" baseline="0"/>
        </a:p>
      </xdr:txBody>
    </xdr:sp>
    <xdr:clientData/>
  </xdr:twoCellAnchor>
  <xdr:twoCellAnchor editAs="oneCell">
    <xdr:from>
      <xdr:col>1</xdr:col>
      <xdr:colOff>171450</xdr:colOff>
      <xdr:row>0</xdr:row>
      <xdr:rowOff>41276</xdr:rowOff>
    </xdr:from>
    <xdr:to>
      <xdr:col>1</xdr:col>
      <xdr:colOff>2009775</xdr:colOff>
      <xdr:row>10</xdr:row>
      <xdr:rowOff>64346</xdr:rowOff>
    </xdr:to>
    <xdr:pic>
      <xdr:nvPicPr>
        <xdr:cNvPr id="9" name="Imag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41276"/>
          <a:ext cx="1838325" cy="161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18</xdr:col>
      <xdr:colOff>628650</xdr:colOff>
      <xdr:row>8</xdr:row>
      <xdr:rowOff>133350</xdr:rowOff>
    </xdr:to>
    <xdr:sp macro="" textlink="">
      <xdr:nvSpPr>
        <xdr:cNvPr id="2" name="ZoneTexte 1"/>
        <xdr:cNvSpPr txBox="1"/>
      </xdr:nvSpPr>
      <xdr:spPr>
        <a:xfrm>
          <a:off x="38100" y="38100"/>
          <a:ext cx="1362075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 majeure de diagnostic et racine </a:t>
          </a:r>
        </a:p>
        <a:p>
          <a:endParaRPr lang="fr-FR" sz="1100" b="1">
            <a:solidFill>
              <a:schemeClr val="bg2"/>
            </a:solidFill>
          </a:endParaRPr>
        </a:p>
        <a:p>
          <a:r>
            <a:rPr lang="fr-FR" sz="1100"/>
            <a:t>     - Les</a:t>
          </a:r>
          <a:r>
            <a:rPr lang="fr-FR" sz="1100" baseline="0"/>
            <a:t> 5 CMD qui contribuent le plus à la croissance du volume économique hors séances sont : les affections du système nerveux (CMD 1), les affections de l'appareil circulatoire (CMD 5), les affections du tube digestif (CMD 6), les affections et traumatismes de l'appareil musculosquelettique et du tissu conjonctif (CMD 8) et les affections du rein et des voies urinaires (CMD 11).</a:t>
          </a:r>
        </a:p>
        <a:p>
          <a:r>
            <a:rPr lang="fr-FR" sz="1100" baseline="0"/>
            <a:t>    - Au sein de ces 5 CMD, les 5 racines les plus contributrices à la croissance du volume économique de la CMD sont présentées.</a:t>
          </a:r>
        </a:p>
        <a:p>
          <a:r>
            <a:rPr lang="fr-FR" sz="1100" baseline="0"/>
            <a:t>    - A titre d'exemple, la racine la plus contributrice à la croissance du volume économique de la CMD 1 correspond aux accidents vasculaires intercérébraux (01M30). Cette racine représente notamment 11% des séjours de la CMD (et 22% du volume économique). Cette racine affiche une hausse du volume économique de +6,4% entre 2012 et 2013.</a:t>
          </a: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17</xdr:col>
      <xdr:colOff>619125</xdr:colOff>
      <xdr:row>5</xdr:row>
      <xdr:rowOff>0</xdr:rowOff>
    </xdr:to>
    <xdr:sp macro="" textlink="">
      <xdr:nvSpPr>
        <xdr:cNvPr id="5" name="ZoneTexte 4"/>
        <xdr:cNvSpPr txBox="1"/>
      </xdr:nvSpPr>
      <xdr:spPr>
        <a:xfrm>
          <a:off x="38100" y="38100"/>
          <a:ext cx="13439775" cy="866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domaine d'activité (hors séances)</a:t>
          </a:r>
          <a:endParaRPr lang="fr-FR" sz="1100" b="1">
            <a:solidFill>
              <a:schemeClr val="bg2"/>
            </a:solidFill>
          </a:endParaRPr>
        </a:p>
        <a:p>
          <a:endParaRPr lang="fr-FR" sz="1100" b="1">
            <a:solidFill>
              <a:schemeClr val="bg2"/>
            </a:solidFill>
          </a:endParaRPr>
        </a:p>
        <a:p>
          <a:r>
            <a:rPr lang="fr-FR" sz="1100"/>
            <a:t>     - 14% des séjours concernent le domaine</a:t>
          </a:r>
          <a:r>
            <a:rPr lang="fr-FR" sz="1100" baseline="0"/>
            <a:t> d'activité (DoAc) "Digestif"</a:t>
          </a:r>
        </a:p>
        <a:p>
          <a:r>
            <a:rPr lang="fr-FR" sz="1100" baseline="0"/>
            <a:t>     - Les DoAc les plus contributeurs à la croissance du volume économique concernent  le digestif (D01), le système nerveux (D05), le cardio vasculaire (D07).</a:t>
          </a:r>
          <a:endParaRPr lang="fr-FR" sz="1100"/>
        </a:p>
      </xdr:txBody>
    </xdr:sp>
    <xdr:clientData/>
  </xdr:twoCellAnchor>
  <xdr:twoCellAnchor editAs="oneCell">
    <xdr:from>
      <xdr:col>0</xdr:col>
      <xdr:colOff>123825</xdr:colOff>
      <xdr:row>36</xdr:row>
      <xdr:rowOff>66675</xdr:rowOff>
    </xdr:from>
    <xdr:to>
      <xdr:col>4</xdr:col>
      <xdr:colOff>580463</xdr:colOff>
      <xdr:row>55</xdr:row>
      <xdr:rowOff>47243</xdr:rowOff>
    </xdr:to>
    <xdr:pic>
      <xdr:nvPicPr>
        <xdr:cNvPr id="2" name="Image 1"/>
        <xdr:cNvPicPr>
          <a:picLocks noChangeAspect="1"/>
        </xdr:cNvPicPr>
      </xdr:nvPicPr>
      <xdr:blipFill>
        <a:blip xmlns:r="http://schemas.openxmlformats.org/officeDocument/2006/relationships" r:embed="rId1"/>
        <a:stretch>
          <a:fillRect/>
        </a:stretch>
      </xdr:blipFill>
      <xdr:spPr>
        <a:xfrm>
          <a:off x="123825" y="7610475"/>
          <a:ext cx="4495238" cy="3057143"/>
        </a:xfrm>
        <a:prstGeom prst="rect">
          <a:avLst/>
        </a:prstGeom>
      </xdr:spPr>
    </xdr:pic>
    <xdr:clientData/>
  </xdr:twoCellAnchor>
  <xdr:twoCellAnchor editAs="oneCell">
    <xdr:from>
      <xdr:col>5</xdr:col>
      <xdr:colOff>323850</xdr:colOff>
      <xdr:row>37</xdr:row>
      <xdr:rowOff>47625</xdr:rowOff>
    </xdr:from>
    <xdr:to>
      <xdr:col>12</xdr:col>
      <xdr:colOff>85163</xdr:colOff>
      <xdr:row>56</xdr:row>
      <xdr:rowOff>28193</xdr:rowOff>
    </xdr:to>
    <xdr:pic>
      <xdr:nvPicPr>
        <xdr:cNvPr id="3" name="Image 2"/>
        <xdr:cNvPicPr>
          <a:picLocks noChangeAspect="1"/>
        </xdr:cNvPicPr>
      </xdr:nvPicPr>
      <xdr:blipFill>
        <a:blip xmlns:r="http://schemas.openxmlformats.org/officeDocument/2006/relationships" r:embed="rId2"/>
        <a:stretch>
          <a:fillRect/>
        </a:stretch>
      </xdr:blipFill>
      <xdr:spPr>
        <a:xfrm>
          <a:off x="5076825" y="6934200"/>
          <a:ext cx="4495238" cy="3057143"/>
        </a:xfrm>
        <a:prstGeom prst="rect">
          <a:avLst/>
        </a:prstGeom>
      </xdr:spPr>
    </xdr:pic>
    <xdr:clientData/>
  </xdr:twoCellAnchor>
  <xdr:twoCellAnchor editAs="oneCell">
    <xdr:from>
      <xdr:col>2</xdr:col>
      <xdr:colOff>342338</xdr:colOff>
      <xdr:row>57</xdr:row>
      <xdr:rowOff>113918</xdr:rowOff>
    </xdr:from>
    <xdr:to>
      <xdr:col>8</xdr:col>
      <xdr:colOff>552450</xdr:colOff>
      <xdr:row>76</xdr:row>
      <xdr:rowOff>95251</xdr:rowOff>
    </xdr:to>
    <xdr:pic>
      <xdr:nvPicPr>
        <xdr:cNvPr id="4" name="Image 3"/>
        <xdr:cNvPicPr>
          <a:picLocks noChangeAspect="1"/>
        </xdr:cNvPicPr>
      </xdr:nvPicPr>
      <xdr:blipFill>
        <a:blip xmlns:r="http://schemas.openxmlformats.org/officeDocument/2006/relationships" r:embed="rId3"/>
        <a:stretch>
          <a:fillRect/>
        </a:stretch>
      </xdr:blipFill>
      <xdr:spPr>
        <a:xfrm>
          <a:off x="2952188" y="10562843"/>
          <a:ext cx="4496362" cy="30579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409574</xdr:colOff>
      <xdr:row>21</xdr:row>
      <xdr:rowOff>0</xdr:rowOff>
    </xdr:from>
    <xdr:to>
      <xdr:col>5</xdr:col>
      <xdr:colOff>308999</xdr:colOff>
      <xdr:row>38</xdr:row>
      <xdr:rowOff>154874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409574</xdr:colOff>
      <xdr:row>53</xdr:row>
      <xdr:rowOff>161924</xdr:rowOff>
    </xdr:from>
    <xdr:to>
      <xdr:col>5</xdr:col>
      <xdr:colOff>308999</xdr:colOff>
      <xdr:row>72</xdr:row>
      <xdr:rowOff>145349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0</xdr:row>
      <xdr:rowOff>38100</xdr:rowOff>
    </xdr:from>
    <xdr:to>
      <xdr:col>17</xdr:col>
      <xdr:colOff>628650</xdr:colOff>
      <xdr:row>7</xdr:row>
      <xdr:rowOff>0</xdr:rowOff>
    </xdr:to>
    <xdr:sp macro="" textlink="">
      <xdr:nvSpPr>
        <xdr:cNvPr id="4" name="ZoneTexte 3"/>
        <xdr:cNvSpPr txBox="1"/>
      </xdr:nvSpPr>
      <xdr:spPr>
        <a:xfrm>
          <a:off x="38100" y="38100"/>
          <a:ext cx="13322300" cy="1152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Top</a:t>
          </a:r>
          <a:r>
            <a:rPr lang="fr-FR" sz="1100" b="1" baseline="0">
              <a:solidFill>
                <a:schemeClr val="bg2"/>
              </a:solidFill>
            </a:rPr>
            <a:t> racines (hors séances) </a:t>
          </a:r>
          <a:endParaRPr lang="fr-FR" sz="1100" b="1">
            <a:solidFill>
              <a:schemeClr val="bg2"/>
            </a:solidFill>
          </a:endParaRPr>
        </a:p>
        <a:p>
          <a:endParaRPr lang="fr-FR" sz="1100" b="1">
            <a:solidFill>
              <a:schemeClr val="bg2"/>
            </a:solidFill>
          </a:endParaRPr>
        </a:p>
        <a:p>
          <a:r>
            <a:rPr lang="fr-FR" sz="1100"/>
            <a:t>     - Les racines</a:t>
          </a:r>
          <a:r>
            <a:rPr lang="fr-FR" sz="1100" baseline="0"/>
            <a:t> qui concentrent le plus de séjours concernent l'obstétrique (racines 15M05 et 14Z14) et les autres symptômes et motifs de recours aux soins des la CMD 23 (racine 23M20).</a:t>
          </a:r>
        </a:p>
        <a:p>
          <a:r>
            <a:rPr lang="fr-FR" sz="1100" baseline="0"/>
            <a:t>     - En volume économique, on retrouve les racines d'obstétrique 15M05 et 14Z14, ainsi que les insuffisances cardiaques et états de choc circulatoire (racine 05M09).</a:t>
          </a:r>
        </a:p>
        <a:p>
          <a:pPr marL="0" marR="0" indent="0" defTabSz="914400" eaLnBrk="1" fontAlgn="auto" latinLnBrk="0" hangingPunct="1">
            <a:lnSpc>
              <a:spcPct val="100000"/>
            </a:lnSpc>
            <a:spcBef>
              <a:spcPts val="0"/>
            </a:spcBef>
            <a:spcAft>
              <a:spcPts val="0"/>
            </a:spcAft>
            <a:buClrTx/>
            <a:buSzTx/>
            <a:buFontTx/>
            <a:buNone/>
            <a:tabLst/>
            <a:defRPr/>
          </a:pPr>
          <a:r>
            <a:rPr lang="fr-FR" sz="1100" baseline="0"/>
            <a:t>     - Les racines les plus contributrices à la croissance du volume économique du secteur sont les a</a:t>
          </a:r>
          <a:r>
            <a:rPr lang="fr-FR" sz="1100" b="0" i="0" u="none" strike="noStrike">
              <a:solidFill>
                <a:schemeClr val="dk1"/>
              </a:solidFill>
              <a:effectLst/>
              <a:latin typeface="+mn-lt"/>
              <a:ea typeface="+mn-ea"/>
              <a:cs typeface="+mn-cs"/>
            </a:rPr>
            <a:t>ccidents vasculaires intracérébraux non transitoires (</a:t>
          </a:r>
          <a:r>
            <a:rPr lang="fr-FR" sz="1100">
              <a:solidFill>
                <a:schemeClr val="dk1"/>
              </a:solidFill>
              <a:effectLst/>
              <a:latin typeface="+mn-lt"/>
              <a:ea typeface="+mn-ea"/>
              <a:cs typeface="+mn-cs"/>
            </a:rPr>
            <a:t>01M30)</a:t>
          </a:r>
          <a:r>
            <a:rPr lang="fr-FR" sz="1100" b="0" i="0" u="none" strike="noStrike">
              <a:solidFill>
                <a:schemeClr val="dk1"/>
              </a:solidFill>
              <a:effectLst/>
              <a:latin typeface="+mn-lt"/>
              <a:ea typeface="+mn-ea"/>
              <a:cs typeface="+mn-cs"/>
            </a:rPr>
            <a:t>, les insuffisances cardiaques et états de choc circulatoire (</a:t>
          </a:r>
          <a:r>
            <a:rPr lang="fr-FR" sz="1100">
              <a:solidFill>
                <a:schemeClr val="dk1"/>
              </a:solidFill>
              <a:effectLst/>
              <a:latin typeface="+mn-lt"/>
              <a:ea typeface="+mn-ea"/>
              <a:cs typeface="+mn-cs"/>
            </a:rPr>
            <a:t>05M09)</a:t>
          </a:r>
          <a:r>
            <a:rPr lang="fr-FR" sz="1100" b="0" i="0" u="none" strike="noStrike">
              <a:solidFill>
                <a:schemeClr val="dk1"/>
              </a:solidFill>
              <a:effectLst/>
              <a:latin typeface="+mn-lt"/>
              <a:ea typeface="+mn-ea"/>
              <a:cs typeface="+mn-cs"/>
            </a:rPr>
            <a:t> et les bronchopneumopathies chroniques surinfectées</a:t>
          </a:r>
          <a:r>
            <a:rPr lang="fr-FR"/>
            <a:t> (</a:t>
          </a:r>
          <a:r>
            <a:rPr lang="fr-FR" sz="1100">
              <a:solidFill>
                <a:schemeClr val="dk1"/>
              </a:solidFill>
              <a:effectLst/>
              <a:latin typeface="+mn-lt"/>
              <a:ea typeface="+mn-ea"/>
              <a:cs typeface="+mn-cs"/>
            </a:rPr>
            <a:t>04M20)</a:t>
          </a:r>
          <a:endParaRPr lang="fr-FR">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765173</xdr:colOff>
      <xdr:row>15</xdr:row>
      <xdr:rowOff>95251</xdr:rowOff>
    </xdr:from>
    <xdr:to>
      <xdr:col>6</xdr:col>
      <xdr:colOff>638175</xdr:colOff>
      <xdr:row>33</xdr:row>
      <xdr:rowOff>142875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xdr:colOff>
      <xdr:row>0</xdr:row>
      <xdr:rowOff>38101</xdr:rowOff>
    </xdr:from>
    <xdr:to>
      <xdr:col>16</xdr:col>
      <xdr:colOff>638174</xdr:colOff>
      <xdr:row>5</xdr:row>
      <xdr:rowOff>971550</xdr:rowOff>
    </xdr:to>
    <xdr:sp macro="" textlink="">
      <xdr:nvSpPr>
        <xdr:cNvPr id="3" name="ZoneTexte 2"/>
        <xdr:cNvSpPr txBox="1"/>
      </xdr:nvSpPr>
      <xdr:spPr>
        <a:xfrm>
          <a:off x="38099" y="38101"/>
          <a:ext cx="12068175" cy="1743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selon</a:t>
          </a:r>
          <a:r>
            <a:rPr lang="fr-FR" sz="1100" b="1" baseline="0">
              <a:solidFill>
                <a:schemeClr val="bg2"/>
              </a:solidFill>
            </a:rPr>
            <a:t> l</a:t>
          </a:r>
          <a:r>
            <a:rPr lang="fr-FR" sz="1100" b="1">
              <a:solidFill>
                <a:schemeClr val="bg2"/>
              </a:solidFill>
            </a:rPr>
            <a:t>a</a:t>
          </a:r>
          <a:r>
            <a:rPr lang="fr-FR" sz="1100" b="1" baseline="0">
              <a:solidFill>
                <a:schemeClr val="bg2"/>
              </a:solidFill>
            </a:rPr>
            <a:t> lourdeur médicale des racines (hors séances) </a:t>
          </a:r>
          <a:endParaRPr lang="fr-FR" sz="1100" b="1">
            <a:solidFill>
              <a:schemeClr val="bg2"/>
            </a:solidFill>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Les racines peuvent être classées selon la lourdeur médicale de la prise en charge. Cette répartition concerne uniquement les séjours en hospitalisation, hors séances.</a:t>
          </a:r>
        </a:p>
        <a:p>
          <a:r>
            <a:rPr lang="fr-FR" sz="1100">
              <a:solidFill>
                <a:schemeClr val="dk1"/>
              </a:solidFill>
              <a:effectLst/>
              <a:latin typeface="+mn-lt"/>
              <a:ea typeface="+mn-ea"/>
              <a:cs typeface="+mn-cs"/>
            </a:rPr>
            <a:t>La notion de lourdeur de l’activité retenue ici n’est pas la même que celle correspondant aux niveaux de sévérité. La sévérité du séjour du patient croît avec les complications qui surviennent lors du séjour tandis que la lourdeur est recherchée dans l’activité de base d’une racine (niveau de sévérité 1 ou A). </a:t>
          </a:r>
        </a:p>
        <a:p>
          <a:endParaRPr lang="fr-FR" sz="1100" b="1">
            <a:solidFill>
              <a:schemeClr val="bg2"/>
            </a:solidFill>
          </a:endParaRPr>
        </a:p>
        <a:p>
          <a:r>
            <a:rPr lang="fr-FR" sz="1100"/>
            <a:t>     - 80% des séjours sont réalisés</a:t>
          </a:r>
          <a:r>
            <a:rPr lang="fr-FR" sz="1100" baseline="0"/>
            <a:t> sur des racines qualifiées de "légères", soit 59% du volume économique.</a:t>
          </a:r>
        </a:p>
        <a:p>
          <a:r>
            <a:rPr lang="fr-FR" sz="1100" baseline="0"/>
            <a:t>     - La croissance du volume économique est plus soutenue sur les racines dites "lourdes" (+2,8%).</a:t>
          </a:r>
        </a:p>
        <a:p>
          <a:r>
            <a:rPr lang="fr-FR" sz="1100" baseline="0"/>
            <a:t>     - Les racines "lourdes" contribuent à 58% de la croissance du volume économique, vs 42% pour les racines légères.</a:t>
          </a:r>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38101</xdr:rowOff>
    </xdr:from>
    <xdr:to>
      <xdr:col>16</xdr:col>
      <xdr:colOff>638175</xdr:colOff>
      <xdr:row>5</xdr:row>
      <xdr:rowOff>1343026</xdr:rowOff>
    </xdr:to>
    <xdr:sp macro="" textlink="">
      <xdr:nvSpPr>
        <xdr:cNvPr id="6" name="ZoneTexte 5"/>
        <xdr:cNvSpPr txBox="1"/>
      </xdr:nvSpPr>
      <xdr:spPr>
        <a:xfrm>
          <a:off x="38100" y="38101"/>
          <a:ext cx="12230100" cy="2114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selon le type aigu ou chronique d</a:t>
          </a:r>
          <a:r>
            <a:rPr lang="fr-FR" sz="1100" b="1" baseline="0">
              <a:solidFill>
                <a:schemeClr val="bg2"/>
              </a:solidFill>
            </a:rPr>
            <a:t>es racines (hors séances) </a:t>
          </a:r>
          <a:endParaRPr lang="fr-FR" sz="1100" b="1">
            <a:solidFill>
              <a:schemeClr val="bg2"/>
            </a:solidFill>
          </a:endParaRP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Pour un nombre limité d’hospitalisations, une expertise médicale permet de différencier les pathologies selon leur caractère aigu ou chronique et ainsi séparer les prises en charge non programmables (racines dites « chaudes ») de celles qui ne le sont pas (racines dites « froides »). Comme il n’existe pas de définition consensuelle ni de recueil dans le RSA pour distinguer les hospitalisations programmables et non programmables, cette notion est approchée via les diagnostics, certains relevant de l’urgence (ex. fracture), d’autres non (ex. athrose).</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L’expertise permet à ce jour de cibler </a:t>
          </a:r>
          <a:r>
            <a:rPr lang="fr-FR" sz="1100" b="1">
              <a:solidFill>
                <a:schemeClr val="dk1"/>
              </a:solidFill>
              <a:effectLst/>
              <a:latin typeface="+mn-lt"/>
              <a:ea typeface="+mn-ea"/>
              <a:cs typeface="+mn-cs"/>
            </a:rPr>
            <a:t>neuf couples de racines chaudes versus froides</a:t>
          </a:r>
          <a:r>
            <a:rPr lang="fr-FR" sz="1100">
              <a:solidFill>
                <a:schemeClr val="dk1"/>
              </a:solidFill>
              <a:effectLst/>
              <a:latin typeface="+mn-lt"/>
              <a:ea typeface="+mn-ea"/>
              <a:cs typeface="+mn-cs"/>
            </a:rPr>
            <a:t>. Cinq de ces couples relèvent de la CMD 8 (</a:t>
          </a:r>
          <a:r>
            <a:rPr lang="fr-FR" sz="1100" i="1">
              <a:solidFill>
                <a:schemeClr val="dk1"/>
              </a:solidFill>
              <a:effectLst/>
              <a:latin typeface="+mn-lt"/>
              <a:ea typeface="+mn-ea"/>
              <a:cs typeface="+mn-cs"/>
            </a:rPr>
            <a:t>affections et traumatismes de l’appareil musculo-squelettique et du tissu conjonctif</a:t>
          </a:r>
          <a:r>
            <a:rPr lang="fr-FR" sz="1100">
              <a:solidFill>
                <a:schemeClr val="dk1"/>
              </a:solidFill>
              <a:effectLst/>
              <a:latin typeface="+mn-lt"/>
              <a:ea typeface="+mn-ea"/>
              <a:cs typeface="+mn-cs"/>
            </a:rPr>
            <a:t>) dont la description a fait l’objet de travaux importants visant l’amélioration de la description des racines de sa partie médicale puis de sa partie chirurgicale. </a:t>
          </a:r>
        </a:p>
        <a:p>
          <a:r>
            <a:rPr lang="fr-FR" sz="1100">
              <a:solidFill>
                <a:schemeClr val="dk1"/>
              </a:solidFill>
              <a:effectLst/>
              <a:latin typeface="+mn-lt"/>
              <a:ea typeface="+mn-ea"/>
              <a:cs typeface="+mn-cs"/>
            </a:rPr>
            <a:t> </a:t>
          </a:r>
          <a:endParaRPr lang="fr-FR" sz="1100" b="1">
            <a:solidFill>
              <a:schemeClr val="bg2"/>
            </a:solidFill>
          </a:endParaRPr>
        </a:p>
        <a:p>
          <a:r>
            <a:rPr lang="fr-FR" sz="1100"/>
            <a:t>     - Seulement 4% des séjours sont classés selon la typologie chaud/froid. Ils</a:t>
          </a:r>
          <a:r>
            <a:rPr lang="fr-FR" sz="1100" baseline="0"/>
            <a:t> représentent 8% du volume économique.</a:t>
          </a:r>
        </a:p>
        <a:p>
          <a:r>
            <a:rPr lang="fr-FR" sz="1100" baseline="0"/>
            <a:t>     - Parmi ces racines classées, les racines froides représentent 61% des séjours (soit 55% du volume). </a:t>
          </a:r>
        </a:p>
        <a:p>
          <a:r>
            <a:rPr lang="fr-FR" sz="1100" baseline="0"/>
            <a:t>     - Le volume économique des racines chaudes et froides est plus dynamique que la moyenne globale des séjours.</a:t>
          </a:r>
          <a:endParaRPr lang="fr-FR" sz="1100"/>
        </a:p>
      </xdr:txBody>
    </xdr:sp>
    <xdr:clientData/>
  </xdr:twoCellAnchor>
  <xdr:twoCellAnchor editAs="oneCell">
    <xdr:from>
      <xdr:col>0</xdr:col>
      <xdr:colOff>247650</xdr:colOff>
      <xdr:row>16</xdr:row>
      <xdr:rowOff>47625</xdr:rowOff>
    </xdr:from>
    <xdr:to>
      <xdr:col>4</xdr:col>
      <xdr:colOff>304353</xdr:colOff>
      <xdr:row>33</xdr:row>
      <xdr:rowOff>47281</xdr:rowOff>
    </xdr:to>
    <xdr:pic>
      <xdr:nvPicPr>
        <xdr:cNvPr id="2" name="Image 1"/>
        <xdr:cNvPicPr>
          <a:picLocks noChangeAspect="1"/>
        </xdr:cNvPicPr>
      </xdr:nvPicPr>
      <xdr:blipFill>
        <a:blip xmlns:r="http://schemas.openxmlformats.org/officeDocument/2006/relationships" r:embed="rId1"/>
        <a:stretch>
          <a:fillRect/>
        </a:stretch>
      </xdr:blipFill>
      <xdr:spPr>
        <a:xfrm>
          <a:off x="247650" y="3371850"/>
          <a:ext cx="3580953" cy="2752381"/>
        </a:xfrm>
        <a:prstGeom prst="rect">
          <a:avLst/>
        </a:prstGeom>
      </xdr:spPr>
    </xdr:pic>
    <xdr:clientData/>
  </xdr:twoCellAnchor>
  <xdr:twoCellAnchor editAs="oneCell">
    <xdr:from>
      <xdr:col>4</xdr:col>
      <xdr:colOff>457200</xdr:colOff>
      <xdr:row>16</xdr:row>
      <xdr:rowOff>38100</xdr:rowOff>
    </xdr:from>
    <xdr:to>
      <xdr:col>10</xdr:col>
      <xdr:colOff>113832</xdr:colOff>
      <xdr:row>33</xdr:row>
      <xdr:rowOff>37756</xdr:rowOff>
    </xdr:to>
    <xdr:pic>
      <xdr:nvPicPr>
        <xdr:cNvPr id="3" name="Image 2"/>
        <xdr:cNvPicPr>
          <a:picLocks noChangeAspect="1"/>
        </xdr:cNvPicPr>
      </xdr:nvPicPr>
      <xdr:blipFill>
        <a:blip xmlns:r="http://schemas.openxmlformats.org/officeDocument/2006/relationships" r:embed="rId2"/>
        <a:stretch>
          <a:fillRect/>
        </a:stretch>
      </xdr:blipFill>
      <xdr:spPr>
        <a:xfrm>
          <a:off x="3981450" y="3362325"/>
          <a:ext cx="3742857" cy="2752381"/>
        </a:xfrm>
        <a:prstGeom prst="rect">
          <a:avLst/>
        </a:prstGeom>
      </xdr:spPr>
    </xdr:pic>
    <xdr:clientData/>
  </xdr:twoCellAnchor>
  <xdr:twoCellAnchor>
    <xdr:from>
      <xdr:col>3</xdr:col>
      <xdr:colOff>457200</xdr:colOff>
      <xdr:row>19</xdr:row>
      <xdr:rowOff>85725</xdr:rowOff>
    </xdr:from>
    <xdr:to>
      <xdr:col>4</xdr:col>
      <xdr:colOff>152400</xdr:colOff>
      <xdr:row>20</xdr:row>
      <xdr:rowOff>123825</xdr:rowOff>
    </xdr:to>
    <xdr:sp macro="" textlink="">
      <xdr:nvSpPr>
        <xdr:cNvPr id="4" name="ZoneTexte 3"/>
        <xdr:cNvSpPr txBox="1"/>
      </xdr:nvSpPr>
      <xdr:spPr>
        <a:xfrm>
          <a:off x="3267075" y="4591050"/>
          <a:ext cx="4095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61%</a:t>
          </a:r>
        </a:p>
      </xdr:txBody>
    </xdr:sp>
    <xdr:clientData/>
  </xdr:twoCellAnchor>
  <xdr:twoCellAnchor>
    <xdr:from>
      <xdr:col>3</xdr:col>
      <xdr:colOff>485775</xdr:colOff>
      <xdr:row>27</xdr:row>
      <xdr:rowOff>28575</xdr:rowOff>
    </xdr:from>
    <xdr:to>
      <xdr:col>4</xdr:col>
      <xdr:colOff>180975</xdr:colOff>
      <xdr:row>28</xdr:row>
      <xdr:rowOff>66675</xdr:rowOff>
    </xdr:to>
    <xdr:sp macro="" textlink="">
      <xdr:nvSpPr>
        <xdr:cNvPr id="7" name="ZoneTexte 6"/>
        <xdr:cNvSpPr txBox="1"/>
      </xdr:nvSpPr>
      <xdr:spPr>
        <a:xfrm>
          <a:off x="3295650" y="5829300"/>
          <a:ext cx="4095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39%</a:t>
          </a:r>
        </a:p>
      </xdr:txBody>
    </xdr:sp>
    <xdr:clientData/>
  </xdr:twoCellAnchor>
  <xdr:twoCellAnchor>
    <xdr:from>
      <xdr:col>9</xdr:col>
      <xdr:colOff>295275</xdr:colOff>
      <xdr:row>26</xdr:row>
      <xdr:rowOff>152400</xdr:rowOff>
    </xdr:from>
    <xdr:to>
      <xdr:col>10</xdr:col>
      <xdr:colOff>57150</xdr:colOff>
      <xdr:row>28</xdr:row>
      <xdr:rowOff>28575</xdr:rowOff>
    </xdr:to>
    <xdr:sp macro="" textlink="">
      <xdr:nvSpPr>
        <xdr:cNvPr id="9" name="ZoneTexte 8"/>
        <xdr:cNvSpPr txBox="1"/>
      </xdr:nvSpPr>
      <xdr:spPr>
        <a:xfrm>
          <a:off x="7258050" y="5791200"/>
          <a:ext cx="4095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45%</a:t>
          </a:r>
        </a:p>
      </xdr:txBody>
    </xdr:sp>
    <xdr:clientData/>
  </xdr:twoCellAnchor>
  <xdr:twoCellAnchor>
    <xdr:from>
      <xdr:col>9</xdr:col>
      <xdr:colOff>228600</xdr:colOff>
      <xdr:row>19</xdr:row>
      <xdr:rowOff>47625</xdr:rowOff>
    </xdr:from>
    <xdr:to>
      <xdr:col>9</xdr:col>
      <xdr:colOff>638175</xdr:colOff>
      <xdr:row>20</xdr:row>
      <xdr:rowOff>85725</xdr:rowOff>
    </xdr:to>
    <xdr:sp macro="" textlink="">
      <xdr:nvSpPr>
        <xdr:cNvPr id="10" name="ZoneTexte 9"/>
        <xdr:cNvSpPr txBox="1"/>
      </xdr:nvSpPr>
      <xdr:spPr>
        <a:xfrm>
          <a:off x="7191375" y="4552950"/>
          <a:ext cx="4095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55%</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447674</xdr:colOff>
      <xdr:row>22</xdr:row>
      <xdr:rowOff>0</xdr:rowOff>
    </xdr:from>
    <xdr:to>
      <xdr:col>5</xdr:col>
      <xdr:colOff>308999</xdr:colOff>
      <xdr:row>40</xdr:row>
      <xdr:rowOff>145350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447674</xdr:colOff>
      <xdr:row>55</xdr:row>
      <xdr:rowOff>161924</xdr:rowOff>
    </xdr:from>
    <xdr:to>
      <xdr:col>5</xdr:col>
      <xdr:colOff>308999</xdr:colOff>
      <xdr:row>74</xdr:row>
      <xdr:rowOff>145349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0</xdr:row>
      <xdr:rowOff>38100</xdr:rowOff>
    </xdr:from>
    <xdr:to>
      <xdr:col>17</xdr:col>
      <xdr:colOff>609600</xdr:colOff>
      <xdr:row>7</xdr:row>
      <xdr:rowOff>47625</xdr:rowOff>
    </xdr:to>
    <xdr:sp macro="" textlink="">
      <xdr:nvSpPr>
        <xdr:cNvPr id="4" name="ZoneTexte 3"/>
        <xdr:cNvSpPr txBox="1"/>
      </xdr:nvSpPr>
      <xdr:spPr>
        <a:xfrm>
          <a:off x="38100" y="38100"/>
          <a:ext cx="13449300"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Top</a:t>
          </a:r>
          <a:r>
            <a:rPr lang="fr-FR" sz="1100" b="1" baseline="0">
              <a:solidFill>
                <a:schemeClr val="bg2"/>
              </a:solidFill>
            </a:rPr>
            <a:t> GHM (hors séances) </a:t>
          </a:r>
          <a:endParaRPr lang="fr-FR" sz="1100" b="1">
            <a:solidFill>
              <a:schemeClr val="bg2"/>
            </a:solidFill>
          </a:endParaRPr>
        </a:p>
        <a:p>
          <a:endParaRPr lang="fr-FR" sz="1100" b="1">
            <a:solidFill>
              <a:schemeClr val="bg2"/>
            </a:solidFill>
          </a:endParaRPr>
        </a:p>
        <a:p>
          <a:r>
            <a:rPr lang="fr-FR" sz="1100"/>
            <a:t>     - Parmi les GHM qui concentrent le</a:t>
          </a:r>
          <a:r>
            <a:rPr lang="fr-FR" sz="1100" baseline="0"/>
            <a:t> plus de séjours et de volume économique du secteur, on retrouve les GHM d'obstétrique (15M05A et 14Z14A).</a:t>
          </a:r>
        </a:p>
        <a:p>
          <a:r>
            <a:rPr lang="fr-FR" sz="1100" baseline="0"/>
            <a:t>     - Les endoscopies digestives en ambulatoire (06K04J) représentent également plus de 2% des séjours totaux.</a:t>
          </a:r>
        </a:p>
        <a:p>
          <a:r>
            <a:rPr lang="fr-FR" sz="1100" baseline="0"/>
            <a:t>     - Les GHM qui contribuent le plus à la croissance du volume économique du secteur sont les </a:t>
          </a:r>
          <a:r>
            <a:rPr lang="fr-FR"/>
            <a:t>i</a:t>
          </a:r>
          <a:r>
            <a:rPr lang="fr-FR" sz="1100" b="0" i="0" u="none" strike="noStrike">
              <a:solidFill>
                <a:schemeClr val="dk1"/>
              </a:solidFill>
              <a:effectLst/>
              <a:latin typeface="+mn-lt"/>
              <a:ea typeface="+mn-ea"/>
              <a:cs typeface="+mn-cs"/>
            </a:rPr>
            <a:t>nsuffisances cardiaques et états de choc circulatoire, niveau 3 (</a:t>
          </a:r>
          <a:r>
            <a:rPr lang="fr-FR" sz="1100" b="0" i="0">
              <a:solidFill>
                <a:schemeClr val="dk1"/>
              </a:solidFill>
              <a:effectLst/>
              <a:latin typeface="+mn-lt"/>
              <a:ea typeface="+mn-ea"/>
              <a:cs typeface="+mn-cs"/>
            </a:rPr>
            <a:t>05M093), </a:t>
          </a:r>
          <a:r>
            <a:rPr lang="fr-FR"/>
            <a:t> les i</a:t>
          </a:r>
          <a:r>
            <a:rPr lang="fr-FR" sz="1100" b="0" i="0" u="none" strike="noStrike">
              <a:solidFill>
                <a:schemeClr val="dk1"/>
              </a:solidFill>
              <a:effectLst/>
              <a:latin typeface="+mn-lt"/>
              <a:ea typeface="+mn-ea"/>
              <a:cs typeface="+mn-cs"/>
            </a:rPr>
            <a:t>nterventions sur le cristallin avec ou sans vitrectomie, en ambulatoire</a:t>
          </a:r>
          <a:r>
            <a:rPr lang="fr-FR"/>
            <a:t> (</a:t>
          </a:r>
          <a:r>
            <a:rPr lang="fr-FR" sz="1100" b="0" i="0">
              <a:solidFill>
                <a:schemeClr val="dk1"/>
              </a:solidFill>
              <a:effectLst/>
              <a:latin typeface="+mn-lt"/>
              <a:ea typeface="+mn-ea"/>
              <a:cs typeface="+mn-cs"/>
            </a:rPr>
            <a:t>02C05J</a:t>
          </a:r>
          <a:r>
            <a:rPr lang="fr-FR" sz="1100">
              <a:solidFill>
                <a:schemeClr val="dk1"/>
              </a:solidFill>
              <a:effectLst/>
              <a:latin typeface="+mn-lt"/>
              <a:ea typeface="+mn-ea"/>
              <a:cs typeface="+mn-cs"/>
            </a:rPr>
            <a:t>),</a:t>
          </a:r>
          <a:r>
            <a:rPr lang="fr-FR" sz="1100" baseline="0">
              <a:solidFill>
                <a:schemeClr val="dk1"/>
              </a:solidFill>
              <a:effectLst/>
              <a:latin typeface="+mn-lt"/>
              <a:ea typeface="+mn-ea"/>
              <a:cs typeface="+mn-cs"/>
            </a:rPr>
            <a:t> </a:t>
          </a:r>
          <a:r>
            <a:rPr lang="fr-FR" sz="1100" b="0" i="0" u="none" strike="noStrike">
              <a:solidFill>
                <a:schemeClr val="dk1"/>
              </a:solidFill>
              <a:effectLst/>
              <a:latin typeface="+mn-lt"/>
              <a:ea typeface="+mn-ea"/>
              <a:cs typeface="+mn-cs"/>
            </a:rPr>
            <a:t>Interventions sur la hanche et le fémur pour traumatismes récents, âge supérieur à 17 ans, niveau 2</a:t>
          </a:r>
          <a:r>
            <a:rPr lang="fr-FR"/>
            <a:t> </a:t>
          </a:r>
          <a:r>
            <a:rPr lang="fr-FR" sz="1100"/>
            <a:t>(</a:t>
          </a:r>
          <a:r>
            <a:rPr lang="fr-FR" sz="1100" b="0" i="0">
              <a:solidFill>
                <a:schemeClr val="dk1"/>
              </a:solidFill>
              <a:effectLst/>
              <a:latin typeface="+mn-lt"/>
              <a:ea typeface="+mn-ea"/>
              <a:cs typeface="+mn-cs"/>
            </a:rPr>
            <a:t>08C492)</a:t>
          </a:r>
          <a:endParaRPr lang="fr-F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12</xdr:col>
      <xdr:colOff>638175</xdr:colOff>
      <xdr:row>8</xdr:row>
      <xdr:rowOff>133350</xdr:rowOff>
    </xdr:to>
    <xdr:sp macro="" textlink="">
      <xdr:nvSpPr>
        <xdr:cNvPr id="2" name="ZoneTexte 1"/>
        <xdr:cNvSpPr txBox="1"/>
      </xdr:nvSpPr>
      <xdr:spPr>
        <a:xfrm>
          <a:off x="38100" y="38100"/>
          <a:ext cx="101727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Focus</a:t>
          </a:r>
          <a:r>
            <a:rPr lang="fr-FR" sz="1100" b="1" baseline="0">
              <a:solidFill>
                <a:schemeClr val="bg2"/>
              </a:solidFill>
            </a:rPr>
            <a:t> sur les séances (y compris forfaits de dialyse hors centre) :</a:t>
          </a:r>
          <a:endParaRPr lang="fr-FR" sz="1100" b="1">
            <a:solidFill>
              <a:schemeClr val="bg2"/>
            </a:solidFill>
          </a:endParaRPr>
        </a:p>
        <a:p>
          <a:endParaRPr lang="fr-FR" sz="1100" b="1">
            <a:solidFill>
              <a:schemeClr val="bg2"/>
            </a:solidFill>
          </a:endParaRPr>
        </a:p>
        <a:p>
          <a:r>
            <a:rPr lang="fr-FR" sz="1100"/>
            <a:t>     - L'activité</a:t>
          </a:r>
          <a:r>
            <a:rPr lang="fr-FR" sz="1100" baseline="0"/>
            <a:t> de séances étant hétérogène d'un point de vue médical et statistique, les différents types de séances sont considérés séparément. Notons que l'activité de dialyse financées en forfaits D (dialyse hors centre) a été ajoutée afin de compléter le panorama.</a:t>
          </a:r>
        </a:p>
        <a:p>
          <a:r>
            <a:rPr lang="fr-FR" sz="1100" baseline="0"/>
            <a:t>     - Entre 2012 et 2013, les séances de chimiothérapie et radiothérapie ont affiché une forte hausse du volume économique (+5,1% resp. +6,1%). </a:t>
          </a:r>
        </a:p>
        <a:p>
          <a:r>
            <a:rPr lang="fr-FR" sz="1100" baseline="0"/>
            <a:t>     - Les séances de dilayse financée en GHS sont en moindre progression. L'activité de dialyse hors centre est en revanche marquée par une hausse conséquente du nombre de forfaits.</a:t>
          </a:r>
          <a:endParaRPr lang="fr-FR" sz="1100"/>
        </a:p>
        <a:p>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7</xdr:col>
      <xdr:colOff>698500</xdr:colOff>
      <xdr:row>1</xdr:row>
      <xdr:rowOff>130175</xdr:rowOff>
    </xdr:to>
    <xdr:sp macro="" textlink="">
      <xdr:nvSpPr>
        <xdr:cNvPr id="2" name="ZoneTexte 1"/>
        <xdr:cNvSpPr txBox="1"/>
      </xdr:nvSpPr>
      <xdr:spPr>
        <a:xfrm>
          <a:off x="2457450" y="0"/>
          <a:ext cx="4270375"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racine (hors séances) </a:t>
          </a:r>
          <a:endParaRPr lang="fr-FR" sz="1100" b="1">
            <a:solidFill>
              <a:schemeClr val="bg2"/>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339725</xdr:colOff>
      <xdr:row>1</xdr:row>
      <xdr:rowOff>130175</xdr:rowOff>
    </xdr:to>
    <xdr:sp macro="" textlink="">
      <xdr:nvSpPr>
        <xdr:cNvPr id="2" name="ZoneTexte 1"/>
        <xdr:cNvSpPr txBox="1"/>
      </xdr:nvSpPr>
      <xdr:spPr>
        <a:xfrm>
          <a:off x="0" y="0"/>
          <a:ext cx="4264025"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GHM (hors séances) </a:t>
          </a:r>
          <a:endParaRPr lang="fr-FR" sz="1100" b="1">
            <a:solidFill>
              <a:schemeClr val="bg2"/>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202406</xdr:colOff>
      <xdr:row>20</xdr:row>
      <xdr:rowOff>95247</xdr:rowOff>
    </xdr:from>
    <xdr:to>
      <xdr:col>4</xdr:col>
      <xdr:colOff>291450</xdr:colOff>
      <xdr:row>40</xdr:row>
      <xdr:rowOff>35719</xdr:rowOff>
    </xdr:to>
    <xdr:graphicFrame macro="">
      <xdr:nvGraphicFramePr>
        <xdr:cNvPr id="2709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523873</xdr:colOff>
      <xdr:row>20</xdr:row>
      <xdr:rowOff>95248</xdr:rowOff>
    </xdr:from>
    <xdr:to>
      <xdr:col>10</xdr:col>
      <xdr:colOff>95249</xdr:colOff>
      <xdr:row>40</xdr:row>
      <xdr:rowOff>47625</xdr:rowOff>
    </xdr:to>
    <xdr:graphicFrame macro="">
      <xdr:nvGraphicFramePr>
        <xdr:cNvPr id="2709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276223</xdr:colOff>
      <xdr:row>20</xdr:row>
      <xdr:rowOff>85726</xdr:rowOff>
    </xdr:from>
    <xdr:to>
      <xdr:col>16</xdr:col>
      <xdr:colOff>396673</xdr:colOff>
      <xdr:row>39</xdr:row>
      <xdr:rowOff>69151</xdr:rowOff>
    </xdr:to>
    <xdr:graphicFrame macro="">
      <xdr:nvGraphicFramePr>
        <xdr:cNvPr id="27093"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38100</xdr:rowOff>
    </xdr:from>
    <xdr:to>
      <xdr:col>17</xdr:col>
      <xdr:colOff>19049</xdr:colOff>
      <xdr:row>8</xdr:row>
      <xdr:rowOff>133350</xdr:rowOff>
    </xdr:to>
    <xdr:sp macro="" textlink="">
      <xdr:nvSpPr>
        <xdr:cNvPr id="5" name="ZoneTexte 4"/>
        <xdr:cNvSpPr txBox="1"/>
      </xdr:nvSpPr>
      <xdr:spPr>
        <a:xfrm>
          <a:off x="38099" y="38100"/>
          <a:ext cx="1204912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type </a:t>
          </a:r>
          <a:r>
            <a:rPr lang="fr-FR" sz="1100" b="1">
              <a:solidFill>
                <a:schemeClr val="bg2"/>
              </a:solidFill>
              <a:latin typeface="+mn-lt"/>
              <a:ea typeface="+mn-ea"/>
              <a:cs typeface="+mn-cs"/>
            </a:rPr>
            <a:t>d'hospitalisation (y compris séances et forfaits de dialyse) </a:t>
          </a:r>
        </a:p>
        <a:p>
          <a:endParaRPr lang="fr-FR" sz="1100" b="1">
            <a:solidFill>
              <a:schemeClr val="bg2"/>
            </a:solidFill>
          </a:endParaRPr>
        </a:p>
        <a:p>
          <a:pPr marL="0" marR="0" indent="0" defTabSz="914400" eaLnBrk="1" fontAlgn="auto" latinLnBrk="0" hangingPunct="1">
            <a:lnSpc>
              <a:spcPct val="100000"/>
            </a:lnSpc>
            <a:spcBef>
              <a:spcPts val="0"/>
            </a:spcBef>
            <a:spcAft>
              <a:spcPts val="0"/>
            </a:spcAft>
            <a:buClrTx/>
            <a:buSzTx/>
            <a:buFontTx/>
            <a:buNone/>
            <a:tabLst/>
            <a:defRPr/>
          </a:pPr>
          <a:r>
            <a:rPr lang="fr-FR" sz="1100" b="1">
              <a:solidFill>
                <a:schemeClr val="bg2"/>
              </a:solidFill>
            </a:rPr>
            <a:t>  </a:t>
          </a:r>
          <a:r>
            <a:rPr lang="fr-FR" sz="1100">
              <a:solidFill>
                <a:schemeClr val="dk1"/>
              </a:solidFill>
              <a:effectLst/>
              <a:latin typeface="+mn-lt"/>
              <a:ea typeface="+mn-ea"/>
              <a:cs typeface="+mn-cs"/>
            </a:rPr>
            <a:t>   - Cette déclinaison par type d'hospitalisation prend en compte les séances,</a:t>
          </a:r>
          <a:r>
            <a:rPr lang="fr-FR" sz="1100" baseline="0">
              <a:solidFill>
                <a:schemeClr val="dk1"/>
              </a:solidFill>
              <a:effectLst/>
              <a:latin typeface="+mn-lt"/>
              <a:ea typeface="+mn-ea"/>
              <a:cs typeface="+mn-cs"/>
            </a:rPr>
            <a:t> et également les forfaits de dialyse réalisés hors centre.</a:t>
          </a:r>
          <a:endParaRPr lang="fr-FR" sz="1100" b="1">
            <a:solidFill>
              <a:schemeClr val="bg2"/>
            </a:solidFill>
          </a:endParaRPr>
        </a:p>
        <a:p>
          <a:r>
            <a:rPr lang="fr-FR" sz="1100"/>
            <a:t>     - L'hospitalisation concentre 66% de l'activité </a:t>
          </a:r>
          <a:r>
            <a:rPr lang="fr-FR" sz="1100" baseline="0"/>
            <a:t>et 93% du volume économique.</a:t>
          </a:r>
        </a:p>
        <a:p>
          <a:r>
            <a:rPr lang="fr-FR" sz="1100" baseline="0"/>
            <a:t>     - Le volume économique de l'hospitalisation complète progresse moins rapidement que le volume global du secteur (+1,7% vs +2,1%). Mais c'est ce mode de prise en charge qui explique environ 70% du volume économique du secteur.</a:t>
          </a:r>
        </a:p>
        <a:p>
          <a:r>
            <a:rPr lang="fr-FR" sz="1100" baseline="0"/>
            <a:t>     - La croissance du volume économique est très dynamique sur l'ambulatoire (+4,3%) et les séances/forfaits (+4,4%). Cette croissance est à la fois due à une croissance du nombre de séjours ou séances, et à un effet structure fort.</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17</xdr:col>
      <xdr:colOff>628650</xdr:colOff>
      <xdr:row>8</xdr:row>
      <xdr:rowOff>133350</xdr:rowOff>
    </xdr:to>
    <xdr:sp macro="" textlink="">
      <xdr:nvSpPr>
        <xdr:cNvPr id="2" name="ZoneTexte 1"/>
        <xdr:cNvSpPr txBox="1"/>
      </xdr:nvSpPr>
      <xdr:spPr>
        <a:xfrm>
          <a:off x="38100" y="38100"/>
          <a:ext cx="1263015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catégories d'établissement et types d'hospitalisation (y compris séances</a:t>
          </a:r>
          <a:r>
            <a:rPr lang="fr-FR" sz="1100" b="1" baseline="0">
              <a:solidFill>
                <a:schemeClr val="bg2"/>
              </a:solidFill>
            </a:rPr>
            <a:t> et forfaits de dialyse)</a:t>
          </a:r>
          <a:r>
            <a:rPr lang="fr-FR" sz="1100" b="1">
              <a:solidFill>
                <a:schemeClr val="bg2"/>
              </a:solidFill>
            </a:rPr>
            <a:t> </a:t>
          </a:r>
        </a:p>
        <a:p>
          <a:endParaRPr lang="fr-FR" sz="1100" b="1">
            <a:solidFill>
              <a:schemeClr val="bg2"/>
            </a:solidFill>
          </a:endParaRPr>
        </a:p>
        <a:p>
          <a:r>
            <a:rPr lang="fr-FR" sz="1100"/>
            <a:t>     - La répartition et la progression des différents</a:t>
          </a:r>
          <a:r>
            <a:rPr lang="fr-FR" sz="1100" baseline="0"/>
            <a:t> types d'hospitalisations sont hétérogènes selon la catégorie d'établissement.</a:t>
          </a:r>
        </a:p>
        <a:p>
          <a:r>
            <a:rPr lang="fr-FR" sz="1100" baseline="0"/>
            <a:t>     - Toutes les catégories d'établissements concentrent environ 70% de leurs séjours/séances sur les séjours d'hospitalisation, excepté les CLCC. 85% de l'activité des CLCC se focalise sur les séances.</a:t>
          </a:r>
        </a:p>
        <a:p>
          <a:r>
            <a:rPr lang="fr-FR" sz="1100" baseline="0"/>
            <a:t>     - Les CH concentrent également une plus grande part de séjours en hospitalisation complète (54%), par rapport au CHR, à l'APHP et aux EBNL (part proche de 47%).</a:t>
          </a:r>
        </a:p>
        <a:p>
          <a:r>
            <a:rPr lang="fr-FR" sz="1100" baseline="0"/>
            <a:t>     - En termes d'évolution, toutes les catégories d'établissement affichent une hausse soutenue du volume économique sur les prises en charge en ambulatoire et en séances.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xdr:colOff>
      <xdr:row>0</xdr:row>
      <xdr:rowOff>76200</xdr:rowOff>
    </xdr:from>
    <xdr:to>
      <xdr:col>16</xdr:col>
      <xdr:colOff>638174</xdr:colOff>
      <xdr:row>9</xdr:row>
      <xdr:rowOff>9525</xdr:rowOff>
    </xdr:to>
    <xdr:sp macro="" textlink="">
      <xdr:nvSpPr>
        <xdr:cNvPr id="6" name="ZoneTexte 5"/>
        <xdr:cNvSpPr txBox="1"/>
      </xdr:nvSpPr>
      <xdr:spPr>
        <a:xfrm>
          <a:off x="38099" y="76200"/>
          <a:ext cx="12277725"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région (hors séances) </a:t>
          </a:r>
        </a:p>
        <a:p>
          <a:endParaRPr lang="fr-FR" sz="1100" b="1">
            <a:solidFill>
              <a:schemeClr val="bg2"/>
            </a:solidFill>
          </a:endParaRPr>
        </a:p>
        <a:p>
          <a:r>
            <a:rPr lang="fr-FR" sz="1100"/>
            <a:t>     - L'Ile-de-France</a:t>
          </a:r>
          <a:r>
            <a:rPr lang="fr-FR" sz="1100" baseline="0"/>
            <a:t> concentre à elle seule 18% des séjours du secteur en France, ce qui représente 18,6% du volume économique.</a:t>
          </a:r>
        </a:p>
        <a:p>
          <a:r>
            <a:rPr lang="fr-FR" sz="1100" baseline="0"/>
            <a:t>     - Les régions dont le volume économique progresse le plus rapidement entre 2012 et 2013 sont les suivantes : le Languedoc-Roussillon (+3,5%), et la Réunion (+4,0%). Dans ces deux cas, l'effet structure contribue fortement à la hausse du volume économique.</a:t>
          </a:r>
        </a:p>
        <a:p>
          <a:pPr marL="0" marR="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     - Les régions qui contribuent le plus à la croissance du volume économique 2012/2013 du secteur sont l'Ile-de-France, Rhône-Alpes, Provence-Alpes-Côte d'Azur.</a:t>
          </a:r>
          <a:endParaRPr lang="fr-FR" sz="1100" baseline="0"/>
        </a:p>
        <a:p>
          <a:r>
            <a:rPr lang="fr-FR" sz="1100" baseline="0"/>
            <a:t>     - Cinq régions affichent une baisse du volume entre 2012 et 2013 : Champagne-Ardennes, Corse, Picardie, Guadeloupe, Martinique.</a:t>
          </a:r>
        </a:p>
      </xdr:txBody>
    </xdr:sp>
    <xdr:clientData/>
  </xdr:twoCellAnchor>
  <xdr:twoCellAnchor editAs="oneCell">
    <xdr:from>
      <xdr:col>0</xdr:col>
      <xdr:colOff>819150</xdr:colOff>
      <xdr:row>43</xdr:row>
      <xdr:rowOff>152400</xdr:rowOff>
    </xdr:from>
    <xdr:to>
      <xdr:col>6</xdr:col>
      <xdr:colOff>313763</xdr:colOff>
      <xdr:row>62</xdr:row>
      <xdr:rowOff>132968</xdr:rowOff>
    </xdr:to>
    <xdr:pic>
      <xdr:nvPicPr>
        <xdr:cNvPr id="3" name="Image 2"/>
        <xdr:cNvPicPr>
          <a:picLocks noChangeAspect="1"/>
        </xdr:cNvPicPr>
      </xdr:nvPicPr>
      <xdr:blipFill>
        <a:blip xmlns:r="http://schemas.openxmlformats.org/officeDocument/2006/relationships" r:embed="rId1"/>
        <a:stretch>
          <a:fillRect/>
        </a:stretch>
      </xdr:blipFill>
      <xdr:spPr>
        <a:xfrm>
          <a:off x="819150" y="7524750"/>
          <a:ext cx="4495238" cy="3057143"/>
        </a:xfrm>
        <a:prstGeom prst="rect">
          <a:avLst/>
        </a:prstGeom>
      </xdr:spPr>
    </xdr:pic>
    <xdr:clientData/>
  </xdr:twoCellAnchor>
  <xdr:twoCellAnchor editAs="oneCell">
    <xdr:from>
      <xdr:col>8</xdr:col>
      <xdr:colOff>495300</xdr:colOff>
      <xdr:row>43</xdr:row>
      <xdr:rowOff>142875</xdr:rowOff>
    </xdr:from>
    <xdr:to>
      <xdr:col>15</xdr:col>
      <xdr:colOff>323288</xdr:colOff>
      <xdr:row>62</xdr:row>
      <xdr:rowOff>123443</xdr:rowOff>
    </xdr:to>
    <xdr:pic>
      <xdr:nvPicPr>
        <xdr:cNvPr id="4" name="Image 3"/>
        <xdr:cNvPicPr>
          <a:picLocks noChangeAspect="1"/>
        </xdr:cNvPicPr>
      </xdr:nvPicPr>
      <xdr:blipFill>
        <a:blip xmlns:r="http://schemas.openxmlformats.org/officeDocument/2006/relationships" r:embed="rId2"/>
        <a:stretch>
          <a:fillRect/>
        </a:stretch>
      </xdr:blipFill>
      <xdr:spPr>
        <a:xfrm>
          <a:off x="6858000" y="7515225"/>
          <a:ext cx="4495238" cy="30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238123</xdr:colOff>
      <xdr:row>22</xdr:row>
      <xdr:rowOff>95250</xdr:rowOff>
    </xdr:from>
    <xdr:to>
      <xdr:col>4</xdr:col>
      <xdr:colOff>424798</xdr:colOff>
      <xdr:row>41</xdr:row>
      <xdr:rowOff>78675</xdr:rowOff>
    </xdr:to>
    <xdr:graphicFrame macro="">
      <xdr:nvGraphicFramePr>
        <xdr:cNvPr id="973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22</xdr:row>
      <xdr:rowOff>95250</xdr:rowOff>
    </xdr:from>
    <xdr:to>
      <xdr:col>9</xdr:col>
      <xdr:colOff>300975</xdr:colOff>
      <xdr:row>41</xdr:row>
      <xdr:rowOff>78675</xdr:rowOff>
    </xdr:to>
    <xdr:graphicFrame macro="">
      <xdr:nvGraphicFramePr>
        <xdr:cNvPr id="9739"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285748</xdr:colOff>
      <xdr:row>22</xdr:row>
      <xdr:rowOff>104774</xdr:rowOff>
    </xdr:from>
    <xdr:to>
      <xdr:col>16</xdr:col>
      <xdr:colOff>406198</xdr:colOff>
      <xdr:row>41</xdr:row>
      <xdr:rowOff>88199</xdr:rowOff>
    </xdr:to>
    <xdr:graphicFrame macro="">
      <xdr:nvGraphicFramePr>
        <xdr:cNvPr id="9740"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0</xdr:row>
      <xdr:rowOff>38100</xdr:rowOff>
    </xdr:from>
    <xdr:to>
      <xdr:col>16</xdr:col>
      <xdr:colOff>638174</xdr:colOff>
      <xdr:row>7</xdr:row>
      <xdr:rowOff>79375</xdr:rowOff>
    </xdr:to>
    <xdr:sp macro="" textlink="">
      <xdr:nvSpPr>
        <xdr:cNvPr id="5" name="ZoneTexte 4"/>
        <xdr:cNvSpPr txBox="1"/>
      </xdr:nvSpPr>
      <xdr:spPr>
        <a:xfrm>
          <a:off x="38099" y="38100"/>
          <a:ext cx="12284075" cy="1152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2092C6"/>
              </a:solidFill>
            </a:rPr>
            <a:t>Déclinaison par classe d'âge (hors séances) </a:t>
          </a:r>
        </a:p>
        <a:p>
          <a:endParaRPr lang="fr-FR" sz="1100" b="1">
            <a:solidFill>
              <a:schemeClr val="bg2"/>
            </a:solidFill>
          </a:endParaRPr>
        </a:p>
        <a:p>
          <a:r>
            <a:rPr lang="fr-FR" sz="1100"/>
            <a:t>     - Plus de 60% des séjours</a:t>
          </a:r>
          <a:r>
            <a:rPr lang="fr-FR" sz="1100" baseline="0"/>
            <a:t> </a:t>
          </a:r>
          <a:r>
            <a:rPr lang="fr-FR" sz="1100"/>
            <a:t>concernent des patients âgés de</a:t>
          </a:r>
          <a:r>
            <a:rPr lang="fr-FR" sz="1100" baseline="0"/>
            <a:t> moins de 65 ans, ce qui représente 53% du volume économique.</a:t>
          </a:r>
        </a:p>
        <a:p>
          <a:r>
            <a:rPr lang="fr-FR" sz="1100" baseline="0"/>
            <a:t>     - En termes d'évolution 2012/2013, le volume économique progresse à un rythme soutenu sur les séjours des personnes âgées de 65-69 ans (+8,6%) et de 80 ans et plus (+4,2%). Ce rythme de progression est toutefois inférieur à celui observé entre 2011 et 2012. Ces deux classes d'âges expliquent néanmoins la majeure partie de la croissance du volume économique du secteur.</a:t>
          </a:r>
        </a:p>
        <a:p>
          <a:r>
            <a:rPr lang="fr-FR" sz="1100" baseline="0"/>
            <a:t>     - Le volume économique et le nombre de séjours est en baisse sur les séjours des patients de moins de 4 ans.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266699</xdr:colOff>
      <xdr:row>20</xdr:row>
      <xdr:rowOff>104774</xdr:rowOff>
    </xdr:from>
    <xdr:to>
      <xdr:col>4</xdr:col>
      <xdr:colOff>443849</xdr:colOff>
      <xdr:row>39</xdr:row>
      <xdr:rowOff>88199</xdr:rowOff>
    </xdr:to>
    <xdr:graphicFrame macro="">
      <xdr:nvGraphicFramePr>
        <xdr:cNvPr id="150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552449</xdr:colOff>
      <xdr:row>20</xdr:row>
      <xdr:rowOff>104774</xdr:rowOff>
    </xdr:from>
    <xdr:to>
      <xdr:col>9</xdr:col>
      <xdr:colOff>281924</xdr:colOff>
      <xdr:row>39</xdr:row>
      <xdr:rowOff>88199</xdr:rowOff>
    </xdr:to>
    <xdr:graphicFrame macro="">
      <xdr:nvGraphicFramePr>
        <xdr:cNvPr id="1510"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20</xdr:row>
      <xdr:rowOff>95250</xdr:rowOff>
    </xdr:from>
    <xdr:to>
      <xdr:col>16</xdr:col>
      <xdr:colOff>377625</xdr:colOff>
      <xdr:row>39</xdr:row>
      <xdr:rowOff>78675</xdr:rowOff>
    </xdr:to>
    <xdr:graphicFrame macro="">
      <xdr:nvGraphicFramePr>
        <xdr:cNvPr id="1511"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0</xdr:row>
      <xdr:rowOff>38101</xdr:rowOff>
    </xdr:from>
    <xdr:to>
      <xdr:col>16</xdr:col>
      <xdr:colOff>638175</xdr:colOff>
      <xdr:row>8</xdr:row>
      <xdr:rowOff>0</xdr:rowOff>
    </xdr:to>
    <xdr:sp macro="" textlink="">
      <xdr:nvSpPr>
        <xdr:cNvPr id="5" name="ZoneTexte 4"/>
        <xdr:cNvSpPr txBox="1"/>
      </xdr:nvSpPr>
      <xdr:spPr>
        <a:xfrm>
          <a:off x="38100" y="38101"/>
          <a:ext cx="11696700" cy="1323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a:t>
          </a:r>
          <a:r>
            <a:rPr lang="fr-FR" sz="1100" b="1" baseline="0">
              <a:solidFill>
                <a:schemeClr val="bg2"/>
              </a:solidFill>
            </a:rPr>
            <a:t> d'établissements</a:t>
          </a:r>
          <a:r>
            <a:rPr lang="fr-FR" sz="1100" b="1">
              <a:solidFill>
                <a:schemeClr val="bg2"/>
              </a:solidFill>
            </a:rPr>
            <a:t> (hors séances) </a:t>
          </a:r>
        </a:p>
        <a:p>
          <a:endParaRPr lang="fr-FR" sz="1100" b="1">
            <a:solidFill>
              <a:schemeClr val="bg2"/>
            </a:solidFill>
          </a:endParaRPr>
        </a:p>
        <a:p>
          <a:r>
            <a:rPr lang="fr-FR" sz="1100"/>
            <a:t>     - Les CH représentent</a:t>
          </a:r>
          <a:r>
            <a:rPr lang="fr-FR" sz="1100" baseline="0"/>
            <a:t> plus de 50% des séjours. Cela représente également la moitié du volume économique du secteur. </a:t>
          </a:r>
        </a:p>
        <a:p>
          <a:r>
            <a:rPr lang="fr-FR" sz="1100" baseline="0"/>
            <a:t>     - Entre 2012 et 2013, ce sont les CLCC qui affichent l'augmentation du volume économique la plus forte (+2,2,%), en raison d'un fort effet structure (+1,4%).      </a:t>
          </a:r>
        </a:p>
        <a:p>
          <a:r>
            <a:rPr lang="fr-FR" sz="1100" baseline="0"/>
            <a:t>     - En raison de leur poids dans les séjours, ce sont les CH et les CHR qui contribuent le plus à l'augmentation du volume économique du secteur.</a:t>
          </a:r>
        </a:p>
        <a:p>
          <a:r>
            <a:rPr lang="fr-FR" sz="1100" baseline="0"/>
            <a:t>     - Seuls les établissements de santé des armées sont concernés par une baisse du volume économique.</a:t>
          </a:r>
        </a:p>
        <a:p>
          <a:r>
            <a:rPr lang="fr-FR" sz="1100" baseline="0"/>
            <a:t>     - Quelle que soit la catégorie d'établissement, le nombre de séjours ou séances par patient est stable depuis 2011.</a:t>
          </a:r>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790576</xdr:colOff>
      <xdr:row>25</xdr:row>
      <xdr:rowOff>66675</xdr:rowOff>
    </xdr:from>
    <xdr:to>
      <xdr:col>3</xdr:col>
      <xdr:colOff>539101</xdr:colOff>
      <xdr:row>44</xdr:row>
      <xdr:rowOff>50100</xdr:rowOff>
    </xdr:to>
    <xdr:graphicFrame macro="">
      <xdr:nvGraphicFramePr>
        <xdr:cNvPr id="7212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504825</xdr:colOff>
      <xdr:row>25</xdr:row>
      <xdr:rowOff>66676</xdr:rowOff>
    </xdr:from>
    <xdr:to>
      <xdr:col>9</xdr:col>
      <xdr:colOff>234300</xdr:colOff>
      <xdr:row>44</xdr:row>
      <xdr:rowOff>50101</xdr:rowOff>
    </xdr:to>
    <xdr:graphicFrame macro="">
      <xdr:nvGraphicFramePr>
        <xdr:cNvPr id="7212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285748</xdr:colOff>
      <xdr:row>25</xdr:row>
      <xdr:rowOff>66675</xdr:rowOff>
    </xdr:from>
    <xdr:to>
      <xdr:col>16</xdr:col>
      <xdr:colOff>406198</xdr:colOff>
      <xdr:row>44</xdr:row>
      <xdr:rowOff>50100</xdr:rowOff>
    </xdr:to>
    <xdr:graphicFrame macro="">
      <xdr:nvGraphicFramePr>
        <xdr:cNvPr id="72129"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0</xdr:row>
      <xdr:rowOff>38100</xdr:rowOff>
    </xdr:from>
    <xdr:to>
      <xdr:col>16</xdr:col>
      <xdr:colOff>638175</xdr:colOff>
      <xdr:row>7</xdr:row>
      <xdr:rowOff>0</xdr:rowOff>
    </xdr:to>
    <xdr:sp macro="" textlink="">
      <xdr:nvSpPr>
        <xdr:cNvPr id="5" name="ZoneTexte 4"/>
        <xdr:cNvSpPr txBox="1"/>
      </xdr:nvSpPr>
      <xdr:spPr>
        <a:xfrm>
          <a:off x="38100" y="38100"/>
          <a:ext cx="12839700"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 catégorie d'activité de soins (hors séances) </a:t>
          </a:r>
        </a:p>
        <a:p>
          <a:endParaRPr lang="fr-FR" sz="1100" b="1">
            <a:solidFill>
              <a:schemeClr val="bg2"/>
            </a:solidFill>
          </a:endParaRPr>
        </a:p>
        <a:p>
          <a:r>
            <a:rPr lang="fr-FR" sz="1100"/>
            <a:t>     - Les</a:t>
          </a:r>
          <a:r>
            <a:rPr lang="fr-FR" sz="1100" baseline="0"/>
            <a:t> séjours sans acte classant représentent plus de la moitié des séjours (hors séances) et du volume économique du secteur. Les séjours de médecine avec nuitée(s) concentrent notamment 42% des séjours. Ces derniers contribuent à plus de la moitié de la croissance du volume économique.</a:t>
          </a:r>
        </a:p>
        <a:p>
          <a:r>
            <a:rPr lang="fr-FR" sz="1100" baseline="0"/>
            <a:t>     - Ce sont les séjours de chirurgie ambulatoire et les techniques peu invasives qui affichent la plus forte progression du volume économique entre 2012 et 2013 (+9,2% resp. +4,8%)</a:t>
          </a:r>
        </a:p>
        <a:p>
          <a:r>
            <a:rPr lang="fr-FR" sz="1100" baseline="0"/>
            <a:t>     - Les séjours sans acte classant et sans nuitée sont concernés par une baisse du volume économique.</a:t>
          </a:r>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139700</xdr:colOff>
      <xdr:row>28</xdr:row>
      <xdr:rowOff>95250</xdr:rowOff>
    </xdr:from>
    <xdr:to>
      <xdr:col>4</xdr:col>
      <xdr:colOff>240650</xdr:colOff>
      <xdr:row>47</xdr:row>
      <xdr:rowOff>78675</xdr:rowOff>
    </xdr:to>
    <xdr:graphicFrame macro="">
      <xdr:nvGraphicFramePr>
        <xdr:cNvPr id="16427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50</xdr:row>
      <xdr:rowOff>133350</xdr:rowOff>
    </xdr:from>
    <xdr:to>
      <xdr:col>13</xdr:col>
      <xdr:colOff>519525</xdr:colOff>
      <xdr:row>69</xdr:row>
      <xdr:rowOff>116775</xdr:rowOff>
    </xdr:to>
    <xdr:graphicFrame macro="">
      <xdr:nvGraphicFramePr>
        <xdr:cNvPr id="16427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403225</xdr:colOff>
      <xdr:row>28</xdr:row>
      <xdr:rowOff>95250</xdr:rowOff>
    </xdr:from>
    <xdr:to>
      <xdr:col>9</xdr:col>
      <xdr:colOff>132700</xdr:colOff>
      <xdr:row>47</xdr:row>
      <xdr:rowOff>78675</xdr:rowOff>
    </xdr:to>
    <xdr:graphicFrame macro="">
      <xdr:nvGraphicFramePr>
        <xdr:cNvPr id="164276"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0</xdr:row>
      <xdr:rowOff>38100</xdr:rowOff>
    </xdr:from>
    <xdr:to>
      <xdr:col>16</xdr:col>
      <xdr:colOff>638175</xdr:colOff>
      <xdr:row>8</xdr:row>
      <xdr:rowOff>0</xdr:rowOff>
    </xdr:to>
    <xdr:sp macro="" textlink="">
      <xdr:nvSpPr>
        <xdr:cNvPr id="6" name="ZoneTexte 5"/>
        <xdr:cNvSpPr txBox="1"/>
      </xdr:nvSpPr>
      <xdr:spPr>
        <a:xfrm>
          <a:off x="38100" y="38100"/>
          <a:ext cx="11772900" cy="1276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niveau de sévérité (hors séances) </a:t>
          </a:r>
          <a:endParaRPr lang="fr-FR" sz="1100" b="1">
            <a:solidFill>
              <a:schemeClr val="bg2"/>
            </a:solidFill>
          </a:endParaRPr>
        </a:p>
        <a:p>
          <a:endParaRPr lang="fr-FR" sz="1100" b="1">
            <a:solidFill>
              <a:schemeClr val="bg2"/>
            </a:solidFill>
          </a:endParaRPr>
        </a:p>
        <a:p>
          <a:r>
            <a:rPr lang="fr-FR" sz="1100"/>
            <a:t>     - 78% des séjours ont</a:t>
          </a:r>
          <a:r>
            <a:rPr lang="fr-FR" sz="1100" baseline="0"/>
            <a:t> un niveau 1, 2, 3, 4, J ou T. Le niveau 1 représente notamment 27% des séjours, soit 23% du volume économique</a:t>
          </a:r>
        </a:p>
        <a:p>
          <a:r>
            <a:rPr lang="fr-FR" sz="1100" baseline="0"/>
            <a:t>     - En nombre de séjours, le niveau 3 et 4 concentrent respectivement 8% et 3% des séjours. Cela représente respectivement 21% et 12% du volume économique.</a:t>
          </a:r>
        </a:p>
        <a:p>
          <a:r>
            <a:rPr lang="fr-FR" sz="1100" baseline="0"/>
            <a:t>     - Le volume économique des niveaux 3, 4 et J progresse bien plus rapidement que celui associé à l'ensemble des séjours, en raison d'une hausse du nombre de séjours. La hausse du volume économique associé à ces trois niveaux est toutefois moins soutenue que l'an passé.</a:t>
          </a:r>
        </a:p>
        <a:p>
          <a:r>
            <a:rPr lang="fr-FR" sz="1100" baseline="0"/>
            <a:t>     - En termes de contribution à la croissance, ce sont les niveaux 3 et 4 qui participent le plus fortement à l'augmentation du volume économique.</a:t>
          </a:r>
          <a:endParaRPr lang="fr-FR" sz="1100"/>
        </a:p>
      </xdr:txBody>
    </xdr:sp>
    <xdr:clientData/>
  </xdr:twoCellAnchor>
  <xdr:twoCellAnchor editAs="oneCell">
    <xdr:from>
      <xdr:col>0</xdr:col>
      <xdr:colOff>409575</xdr:colOff>
      <xdr:row>50</xdr:row>
      <xdr:rowOff>66675</xdr:rowOff>
    </xdr:from>
    <xdr:to>
      <xdr:col>6</xdr:col>
      <xdr:colOff>237585</xdr:colOff>
      <xdr:row>69</xdr:row>
      <xdr:rowOff>47243</xdr:rowOff>
    </xdr:to>
    <xdr:pic>
      <xdr:nvPicPr>
        <xdr:cNvPr id="2" name="Image 1"/>
        <xdr:cNvPicPr>
          <a:picLocks noChangeAspect="1"/>
        </xdr:cNvPicPr>
      </xdr:nvPicPr>
      <xdr:blipFill>
        <a:blip xmlns:r="http://schemas.openxmlformats.org/officeDocument/2006/relationships" r:embed="rId4"/>
        <a:stretch>
          <a:fillRect/>
        </a:stretch>
      </xdr:blipFill>
      <xdr:spPr>
        <a:xfrm>
          <a:off x="409575" y="8572500"/>
          <a:ext cx="4323810" cy="30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85724</xdr:rowOff>
    </xdr:from>
    <xdr:to>
      <xdr:col>18</xdr:col>
      <xdr:colOff>0</xdr:colOff>
      <xdr:row>6</xdr:row>
      <xdr:rowOff>47625</xdr:rowOff>
    </xdr:to>
    <xdr:sp macro="" textlink="">
      <xdr:nvSpPr>
        <xdr:cNvPr id="5" name="ZoneTexte 4"/>
        <xdr:cNvSpPr txBox="1"/>
      </xdr:nvSpPr>
      <xdr:spPr>
        <a:xfrm>
          <a:off x="38100" y="85724"/>
          <a:ext cx="13373100" cy="93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bg2"/>
              </a:solidFill>
            </a:rPr>
            <a:t>Déclinaison par</a:t>
          </a:r>
          <a:r>
            <a:rPr lang="fr-FR" sz="1100" b="1" baseline="0">
              <a:solidFill>
                <a:schemeClr val="bg2"/>
              </a:solidFill>
            </a:rPr>
            <a:t> catégorie majeure de diagnostic (hors séances)</a:t>
          </a:r>
          <a:endParaRPr lang="fr-FR" sz="1100" b="1">
            <a:solidFill>
              <a:schemeClr val="bg2"/>
            </a:solidFill>
          </a:endParaRPr>
        </a:p>
        <a:p>
          <a:endParaRPr lang="fr-FR" sz="1100" b="1">
            <a:solidFill>
              <a:schemeClr val="bg2"/>
            </a:solidFill>
          </a:endParaRPr>
        </a:p>
        <a:p>
          <a:r>
            <a:rPr lang="fr-FR" sz="1100"/>
            <a:t>     - Avec</a:t>
          </a:r>
          <a:r>
            <a:rPr lang="fr-FR" sz="1100" baseline="0"/>
            <a:t> 10% des séjours, les affections du système digestif (CMD 6) concentrent la part la plus importante de séjours. Viennent ensuite les affections et traumatismes de l'appareil musculosquelettique et du tissu conjonctif (CMD 8), et les affections de l'appareil circulatoire (CMD 5). Ces 3 CMD sont également celles qui représentent la plus grande part d'activité en volume économique.</a:t>
          </a:r>
        </a:p>
        <a:p>
          <a:r>
            <a:rPr lang="fr-FR" sz="1100" baseline="0"/>
            <a:t>     - Entre 2012 et 2013, ces 3 CMD ont fortement contribué à la croissance du volume économique, ainsi que les affections du système nerveux (CMD 1).</a:t>
          </a:r>
        </a:p>
        <a:p>
          <a:r>
            <a:rPr lang="fr-FR" sz="1100" baseline="0"/>
            <a:t>    </a:t>
          </a:r>
        </a:p>
        <a:p>
          <a:r>
            <a:rPr lang="fr-FR" sz="1100" baseline="0"/>
            <a:t> </a:t>
          </a:r>
          <a:endParaRPr lang="fr-FR" sz="1100"/>
        </a:p>
      </xdr:txBody>
    </xdr:sp>
    <xdr:clientData/>
  </xdr:twoCellAnchor>
  <xdr:twoCellAnchor editAs="oneCell">
    <xdr:from>
      <xdr:col>1</xdr:col>
      <xdr:colOff>104775</xdr:colOff>
      <xdr:row>40</xdr:row>
      <xdr:rowOff>88900</xdr:rowOff>
    </xdr:from>
    <xdr:to>
      <xdr:col>5</xdr:col>
      <xdr:colOff>583622</xdr:colOff>
      <xdr:row>59</xdr:row>
      <xdr:rowOff>69468</xdr:rowOff>
    </xdr:to>
    <xdr:pic>
      <xdr:nvPicPr>
        <xdr:cNvPr id="2" name="Image 1"/>
        <xdr:cNvPicPr>
          <a:picLocks noChangeAspect="1"/>
        </xdr:cNvPicPr>
      </xdr:nvPicPr>
      <xdr:blipFill>
        <a:blip xmlns:r="http://schemas.openxmlformats.org/officeDocument/2006/relationships" r:embed="rId1"/>
        <a:stretch>
          <a:fillRect/>
        </a:stretch>
      </xdr:blipFill>
      <xdr:spPr>
        <a:xfrm>
          <a:off x="612775" y="8804275"/>
          <a:ext cx="4638097" cy="2996818"/>
        </a:xfrm>
        <a:prstGeom prst="rect">
          <a:avLst/>
        </a:prstGeom>
      </xdr:spPr>
    </xdr:pic>
    <xdr:clientData/>
  </xdr:twoCellAnchor>
  <xdr:twoCellAnchor editAs="oneCell">
    <xdr:from>
      <xdr:col>7</xdr:col>
      <xdr:colOff>142875</xdr:colOff>
      <xdr:row>40</xdr:row>
      <xdr:rowOff>95250</xdr:rowOff>
    </xdr:from>
    <xdr:to>
      <xdr:col>14</xdr:col>
      <xdr:colOff>72447</xdr:colOff>
      <xdr:row>59</xdr:row>
      <xdr:rowOff>75818</xdr:rowOff>
    </xdr:to>
    <xdr:pic>
      <xdr:nvPicPr>
        <xdr:cNvPr id="3" name="Image 2"/>
        <xdr:cNvPicPr>
          <a:picLocks noChangeAspect="1"/>
        </xdr:cNvPicPr>
      </xdr:nvPicPr>
      <xdr:blipFill>
        <a:blip xmlns:r="http://schemas.openxmlformats.org/officeDocument/2006/relationships" r:embed="rId2"/>
        <a:stretch>
          <a:fillRect/>
        </a:stretch>
      </xdr:blipFill>
      <xdr:spPr>
        <a:xfrm>
          <a:off x="6238875" y="8810625"/>
          <a:ext cx="4644447" cy="2996818"/>
        </a:xfrm>
        <a:prstGeom prst="rect">
          <a:avLst/>
        </a:prstGeom>
      </xdr:spPr>
    </xdr:pic>
    <xdr:clientData/>
  </xdr:twoCellAnchor>
  <xdr:twoCellAnchor editAs="oneCell">
    <xdr:from>
      <xdr:col>2</xdr:col>
      <xdr:colOff>552450</xdr:colOff>
      <xdr:row>61</xdr:row>
      <xdr:rowOff>66675</xdr:rowOff>
    </xdr:from>
    <xdr:to>
      <xdr:col>9</xdr:col>
      <xdr:colOff>18488</xdr:colOff>
      <xdr:row>80</xdr:row>
      <xdr:rowOff>47243</xdr:rowOff>
    </xdr:to>
    <xdr:pic>
      <xdr:nvPicPr>
        <xdr:cNvPr id="4" name="Image 3"/>
        <xdr:cNvPicPr>
          <a:picLocks noChangeAspect="1"/>
        </xdr:cNvPicPr>
      </xdr:nvPicPr>
      <xdr:blipFill>
        <a:blip xmlns:r="http://schemas.openxmlformats.org/officeDocument/2006/relationships" r:embed="rId3"/>
        <a:stretch>
          <a:fillRect/>
        </a:stretch>
      </xdr:blipFill>
      <xdr:spPr>
        <a:xfrm>
          <a:off x="3067050" y="12258675"/>
          <a:ext cx="4495238"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BT/Doc/Versions%20GHM/cmd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BT/Doc/Versions%20GHM/regroupements_racinesGHM-V11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BT/Doc/Versions%20GHM/regroupements_GHM_V11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d11"/>
    </sheetNames>
    <sheetDataSet>
      <sheetData sheetId="0">
        <row r="2">
          <cell r="A2" t="str">
            <v>01</v>
          </cell>
          <cell r="B2" t="str">
            <v>Affections du système nerveux</v>
          </cell>
        </row>
        <row r="3">
          <cell r="A3" t="str">
            <v>02</v>
          </cell>
          <cell r="B3" t="str">
            <v xml:space="preserve">Affections de l'oeil </v>
          </cell>
        </row>
        <row r="4">
          <cell r="A4" t="str">
            <v>03</v>
          </cell>
          <cell r="B4" t="str">
            <v xml:space="preserve"> Affections des oreilles, du nez, de la gorge, de la bouche et des dents</v>
          </cell>
        </row>
        <row r="5">
          <cell r="A5" t="str">
            <v>04</v>
          </cell>
          <cell r="B5" t="str">
            <v>Affections de l'appareil respiratoire</v>
          </cell>
        </row>
        <row r="6">
          <cell r="A6" t="str">
            <v>05</v>
          </cell>
          <cell r="B6" t="str">
            <v xml:space="preserve">Affections de l'appareil circulatoire </v>
          </cell>
        </row>
        <row r="7">
          <cell r="A7" t="str">
            <v>06</v>
          </cell>
          <cell r="B7" t="str">
            <v xml:space="preserve"> Affections du tube digestif</v>
          </cell>
        </row>
        <row r="8">
          <cell r="A8" t="str">
            <v>07</v>
          </cell>
          <cell r="B8" t="str">
            <v xml:space="preserve"> Affections du système hépatobiliaire et du pancréas</v>
          </cell>
        </row>
        <row r="9">
          <cell r="A9" t="str">
            <v>08</v>
          </cell>
          <cell r="B9" t="str">
            <v>Affections et traumatismes de l'appareil musculosquelettique et du tissu conjonctif</v>
          </cell>
        </row>
        <row r="10">
          <cell r="A10" t="str">
            <v>09</v>
          </cell>
          <cell r="B10" t="str">
            <v>Affections de la peau, des tissus sous-cutanés et des seins</v>
          </cell>
        </row>
        <row r="11">
          <cell r="A11" t="str">
            <v>10</v>
          </cell>
          <cell r="B11" t="str">
            <v>Affections endocriniennes, métaboliques et nutritionnelles</v>
          </cell>
        </row>
        <row r="12">
          <cell r="A12" t="str">
            <v>11</v>
          </cell>
          <cell r="B12" t="str">
            <v>Affections du rein et des voies urinaires</v>
          </cell>
        </row>
        <row r="13">
          <cell r="A13" t="str">
            <v>12</v>
          </cell>
          <cell r="B13" t="str">
            <v xml:space="preserve"> Affections de l'appareil génital masculin</v>
          </cell>
        </row>
        <row r="14">
          <cell r="A14" t="str">
            <v>13</v>
          </cell>
          <cell r="B14" t="str">
            <v xml:space="preserve">Affections de l'appareil génital féminin </v>
          </cell>
        </row>
        <row r="15">
          <cell r="A15" t="str">
            <v>14</v>
          </cell>
          <cell r="B15" t="str">
            <v>Grossesses pathologiques, accouchements et affections du post-partum</v>
          </cell>
        </row>
        <row r="16">
          <cell r="A16" t="str">
            <v>15</v>
          </cell>
          <cell r="B16" t="str">
            <v xml:space="preserve"> Nouveau-nés, prématurés et affections de la période périnatale</v>
          </cell>
        </row>
        <row r="17">
          <cell r="A17" t="str">
            <v>16</v>
          </cell>
          <cell r="B17" t="str">
            <v>Affections du sang et des organes hématopoïétiques.</v>
          </cell>
        </row>
        <row r="18">
          <cell r="A18" t="str">
            <v>17</v>
          </cell>
          <cell r="B18" t="str">
            <v>Affections myéloprolifératives et tumeurs de siège imprécis ou diffus</v>
          </cell>
        </row>
        <row r="19">
          <cell r="A19" t="str">
            <v>18</v>
          </cell>
          <cell r="B19" t="str">
            <v xml:space="preserve">Maladies infectieuses et parasitaires </v>
          </cell>
        </row>
        <row r="20">
          <cell r="A20" t="str">
            <v>19</v>
          </cell>
          <cell r="B20" t="str">
            <v>Maladies et troubles mentaux</v>
          </cell>
        </row>
        <row r="21">
          <cell r="A21" t="str">
            <v>20</v>
          </cell>
          <cell r="B21" t="str">
            <v>Troubles mentaux organiques liés à l'absorption de drogues ou induits par celles-ci</v>
          </cell>
        </row>
        <row r="22">
          <cell r="A22" t="str">
            <v>21</v>
          </cell>
          <cell r="B22" t="str">
            <v xml:space="preserve">Traumatismes, allergies et empoisonnements </v>
          </cell>
        </row>
        <row r="23">
          <cell r="A23" t="str">
            <v>22</v>
          </cell>
          <cell r="B23" t="str">
            <v>Brûlures</v>
          </cell>
        </row>
        <row r="24">
          <cell r="A24" t="str">
            <v>23</v>
          </cell>
          <cell r="B24" t="str">
            <v>Facteurs influant sur l'état de santé et autres motifs de recours aux services de santé</v>
          </cell>
        </row>
        <row r="25">
          <cell r="A25" t="str">
            <v>25</v>
          </cell>
          <cell r="B25" t="str">
            <v>Maladies dues à une infection par le VIH</v>
          </cell>
        </row>
        <row r="26">
          <cell r="A26" t="str">
            <v>26</v>
          </cell>
          <cell r="B26" t="str">
            <v>Traumatismes multiples graves</v>
          </cell>
        </row>
        <row r="27">
          <cell r="A27" t="str">
            <v>27</v>
          </cell>
          <cell r="B27" t="str">
            <v xml:space="preserve">Transplantations d'organes </v>
          </cell>
        </row>
        <row r="28">
          <cell r="A28" t="str">
            <v>28</v>
          </cell>
          <cell r="B28" t="str">
            <v>Séances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GP"/>
      <sheetName val="GA"/>
      <sheetName val="DA-GP-GA"/>
      <sheetName val="nb racines"/>
      <sheetName val="racine_v11e"/>
    </sheetNames>
    <sheetDataSet>
      <sheetData sheetId="0"/>
      <sheetData sheetId="1"/>
      <sheetData sheetId="2"/>
      <sheetData sheetId="3"/>
      <sheetData sheetId="4"/>
      <sheetData sheetId="5">
        <row r="4">
          <cell r="B4" t="str">
            <v>01C03</v>
          </cell>
          <cell r="C4" t="str">
            <v>Craniotomies pour traumatisme, âge supérieur à 17 ans</v>
          </cell>
        </row>
        <row r="5">
          <cell r="B5" t="str">
            <v>01C04</v>
          </cell>
          <cell r="C5" t="str">
            <v>Craniotomies en dehors de tout traumatisme, âge supérieur à 17 ans</v>
          </cell>
        </row>
        <row r="6">
          <cell r="B6" t="str">
            <v>01C05</v>
          </cell>
          <cell r="C6" t="str">
            <v>Interventions sur le rachis et la moelle pour des affections neurologiques</v>
          </cell>
        </row>
        <row r="7">
          <cell r="B7" t="str">
            <v>01C06</v>
          </cell>
          <cell r="C7" t="str">
            <v>Interventions sur le système vasculaire précérébral</v>
          </cell>
        </row>
        <row r="8">
          <cell r="B8" t="str">
            <v>01C08</v>
          </cell>
          <cell r="C8" t="str">
            <v>Interventions sur les nerfs crâniens ou périphériques et autres interventions sur le système nerveux</v>
          </cell>
        </row>
        <row r="9">
          <cell r="B9" t="str">
            <v>01C09</v>
          </cell>
          <cell r="C9" t="str">
            <v>Pose d'un stimulateur cérébral</v>
          </cell>
        </row>
        <row r="10">
          <cell r="B10" t="str">
            <v>01C10</v>
          </cell>
          <cell r="C10" t="str">
            <v>Pose d'un stimulateur médullaire</v>
          </cell>
        </row>
        <row r="11">
          <cell r="B11" t="str">
            <v>01C11</v>
          </cell>
          <cell r="C11" t="str">
            <v>Craniotomies pour tumeurs, âge inférieur à 18 ans</v>
          </cell>
        </row>
        <row r="12">
          <cell r="B12" t="str">
            <v>01C12</v>
          </cell>
          <cell r="C12" t="str">
            <v>Craniotomies pour affections non tumorales, âge inférieur à 18 ans</v>
          </cell>
        </row>
        <row r="13">
          <cell r="B13" t="str">
            <v>01C14</v>
          </cell>
          <cell r="C13" t="str">
            <v>Libérations de nerfs superficiels à l'exception du médian au canal carpien</v>
          </cell>
        </row>
        <row r="14">
          <cell r="B14" t="str">
            <v>01C15</v>
          </cell>
          <cell r="C14" t="str">
            <v>Libérations du médian au canal carpien</v>
          </cell>
        </row>
        <row r="15">
          <cell r="B15" t="str">
            <v>01K02</v>
          </cell>
          <cell r="C15" t="str">
            <v>Autres embolisations intracrâniennes et médullaires</v>
          </cell>
        </row>
        <row r="16">
          <cell r="B16" t="str">
            <v>01K03</v>
          </cell>
          <cell r="C16" t="str">
            <v>Autres actes thérapeutiques par voie vasculaire du système nerveux</v>
          </cell>
        </row>
        <row r="17">
          <cell r="B17" t="str">
            <v>01K04</v>
          </cell>
          <cell r="C17" t="str">
            <v>Injections de toxine botulique, en ambulatoire</v>
          </cell>
        </row>
        <row r="18">
          <cell r="B18" t="str">
            <v>01K05</v>
          </cell>
          <cell r="C18" t="str">
            <v>Séjours pour douleurs chroniques rebelles comprenant un bloc ou une infiltration, en ambulatoire</v>
          </cell>
        </row>
        <row r="19">
          <cell r="B19" t="str">
            <v>01K06</v>
          </cell>
          <cell r="C19" t="str">
            <v>Affections du système nerveux sans acte opératoire avec anesthésie, en ambulatoire</v>
          </cell>
        </row>
        <row r="20">
          <cell r="B20" t="str">
            <v>01K07</v>
          </cell>
          <cell r="C20" t="str">
            <v>Embolisations intracrâniennes et médullaires pour hémorragie</v>
          </cell>
        </row>
        <row r="21">
          <cell r="B21" t="str">
            <v>01M04</v>
          </cell>
          <cell r="C21" t="str">
            <v>Méningites virales</v>
          </cell>
        </row>
        <row r="22">
          <cell r="B22" t="str">
            <v>01M05</v>
          </cell>
          <cell r="C22" t="str">
            <v>Infections du système nerveux à l'exception des méningites virales</v>
          </cell>
        </row>
        <row r="23">
          <cell r="B23" t="str">
            <v>01M07</v>
          </cell>
          <cell r="C23" t="str">
            <v>Maladies dégénératives du système nerveux, âge supérieur à 79 ans</v>
          </cell>
        </row>
        <row r="24">
          <cell r="B24" t="str">
            <v>01M08</v>
          </cell>
          <cell r="C24" t="str">
            <v>Maladies dégénératives du système nerveux, âge inférieur à 80 ans</v>
          </cell>
        </row>
        <row r="25">
          <cell r="B25" t="str">
            <v>01M09</v>
          </cell>
          <cell r="C25" t="str">
            <v>Affections et lésions du rachis et de la moelle</v>
          </cell>
        </row>
        <row r="26">
          <cell r="B26" t="str">
            <v>01M10</v>
          </cell>
          <cell r="C26" t="str">
            <v>Autres affections cérébrovasculaires</v>
          </cell>
        </row>
        <row r="27">
          <cell r="B27" t="str">
            <v>01M11</v>
          </cell>
          <cell r="C27" t="str">
            <v>Affections des nerfs crâniens et rachidiens</v>
          </cell>
        </row>
        <row r="28">
          <cell r="B28" t="str">
            <v>01M12</v>
          </cell>
          <cell r="C28" t="str">
            <v>Autres affections du système nerveux</v>
          </cell>
        </row>
        <row r="29">
          <cell r="B29" t="str">
            <v>01M13</v>
          </cell>
          <cell r="C29" t="str">
            <v>Troubles de la conscience et comas d'origine non traumatique</v>
          </cell>
        </row>
        <row r="30">
          <cell r="B30" t="str">
            <v>01M15</v>
          </cell>
          <cell r="C30" t="str">
            <v>Accidents ischémiques transitoires et occlusions des artères précérébrales, âge supérieur à 79 ans</v>
          </cell>
        </row>
        <row r="31">
          <cell r="B31" t="str">
            <v>01M16</v>
          </cell>
          <cell r="C31" t="str">
            <v>Accidents ischémiques transitoires et occlusions des artères précérébrales, âge inférieur à 80 ans</v>
          </cell>
        </row>
        <row r="32">
          <cell r="B32" t="str">
            <v>01M17</v>
          </cell>
          <cell r="C32" t="str">
            <v>Sclérose en plaques et ataxie cérébelleuse</v>
          </cell>
        </row>
        <row r="33">
          <cell r="B33" t="str">
            <v>01M18</v>
          </cell>
          <cell r="C33" t="str">
            <v>Lésions traumatiques intracrâniennes sévères</v>
          </cell>
        </row>
        <row r="34">
          <cell r="B34" t="str">
            <v>01M19</v>
          </cell>
          <cell r="C34" t="str">
            <v>Autres lésions traumatiques intracrâniennes, sauf commotions</v>
          </cell>
        </row>
        <row r="35">
          <cell r="B35" t="str">
            <v>01M20</v>
          </cell>
          <cell r="C35" t="str">
            <v>Commotions cérébrales</v>
          </cell>
        </row>
        <row r="36">
          <cell r="B36" t="str">
            <v>01M21</v>
          </cell>
          <cell r="C36" t="str">
            <v>Douleurs chroniques rebelles</v>
          </cell>
        </row>
        <row r="37">
          <cell r="B37" t="str">
            <v>01M22</v>
          </cell>
          <cell r="C37" t="str">
            <v>Migraines et céphalées</v>
          </cell>
        </row>
        <row r="38">
          <cell r="B38" t="str">
            <v>01M23</v>
          </cell>
          <cell r="C38" t="str">
            <v>Convulsions hyperthermiques</v>
          </cell>
        </row>
        <row r="39">
          <cell r="B39" t="str">
            <v>01M24</v>
          </cell>
          <cell r="C39" t="str">
            <v>Epilepsie, âge inférieur à 18 ans</v>
          </cell>
        </row>
        <row r="40">
          <cell r="B40" t="str">
            <v>01M25</v>
          </cell>
          <cell r="C40" t="str">
            <v>Epilepsie, âge supérieur à 17 ans</v>
          </cell>
        </row>
        <row r="41">
          <cell r="B41" t="str">
            <v>01M26</v>
          </cell>
          <cell r="C41" t="str">
            <v>Tumeurs malignes du système nerveux</v>
          </cell>
        </row>
        <row r="42">
          <cell r="B42" t="str">
            <v>01M27</v>
          </cell>
          <cell r="C42" t="str">
            <v>Autres tumeurs du système nerveux</v>
          </cell>
        </row>
        <row r="43">
          <cell r="B43" t="str">
            <v>01M28</v>
          </cell>
          <cell r="C43" t="str">
            <v>Hydrocéphalies</v>
          </cell>
        </row>
        <row r="44">
          <cell r="B44" t="str">
            <v>01M29</v>
          </cell>
          <cell r="C44" t="str">
            <v>Anévrysmes cérébraux</v>
          </cell>
        </row>
        <row r="45">
          <cell r="B45" t="str">
            <v>01M30</v>
          </cell>
          <cell r="C45" t="str">
            <v>Accidents vasculaires intracérébraux non transitoires</v>
          </cell>
        </row>
        <row r="46">
          <cell r="B46" t="str">
            <v>01M31</v>
          </cell>
          <cell r="C46" t="str">
            <v>Autres accidents vasculaires cérébraux non transitoires</v>
          </cell>
        </row>
        <row r="47">
          <cell r="B47" t="str">
            <v>01M32</v>
          </cell>
          <cell r="C47" t="str">
            <v>Explorations et surveillance pour affections du système nerveux</v>
          </cell>
        </row>
        <row r="48">
          <cell r="B48" t="str">
            <v>01M33</v>
          </cell>
          <cell r="C48" t="str">
            <v>Troubles du sommeil</v>
          </cell>
        </row>
        <row r="49">
          <cell r="B49" t="str">
            <v>01M34</v>
          </cell>
          <cell r="C49" t="str">
            <v>Anomalies de la démarche d'origine neurologique</v>
          </cell>
        </row>
        <row r="50">
          <cell r="B50" t="str">
            <v>01M35</v>
          </cell>
          <cell r="C50" t="str">
            <v>Symptômes et autres recours aux soins de la CMD 01</v>
          </cell>
        </row>
        <row r="51">
          <cell r="B51" t="str">
            <v>01M36</v>
          </cell>
          <cell r="C51" t="str">
            <v>Accidents vasculaires cérébraux non transitoires avec décès : séjours de moins de 2 jours</v>
          </cell>
        </row>
        <row r="52">
          <cell r="B52" t="str">
            <v>01M37</v>
          </cell>
          <cell r="C52" t="str">
            <v>Autres affections de la CMD 01 avec décès : séjours de moins de 2 jours</v>
          </cell>
        </row>
        <row r="53">
          <cell r="B53" t="str">
            <v>01M38</v>
          </cell>
          <cell r="C53" t="str">
            <v>Autres affections neurologiques concernant majoritairement la petite enfance</v>
          </cell>
        </row>
        <row r="54">
          <cell r="B54" t="str">
            <v>01M39</v>
          </cell>
          <cell r="C54" t="str">
            <v>Troubles de la régulation thermique du nouveau-né et du nourrisson</v>
          </cell>
        </row>
        <row r="55">
          <cell r="B55" t="str">
            <v>02C02</v>
          </cell>
          <cell r="C55" t="str">
            <v>Interventions sur la rétine</v>
          </cell>
        </row>
        <row r="56">
          <cell r="B56" t="str">
            <v>02C03</v>
          </cell>
          <cell r="C56" t="str">
            <v>Interventions sur l'orbite</v>
          </cell>
        </row>
        <row r="57">
          <cell r="B57" t="str">
            <v>02C05</v>
          </cell>
          <cell r="C57" t="str">
            <v>Interventions sur le cristallin avec ou sans vitrectomie</v>
          </cell>
        </row>
        <row r="58">
          <cell r="B58" t="str">
            <v>02C06</v>
          </cell>
          <cell r="C58" t="str">
            <v>Interventions primaires sur l'iris</v>
          </cell>
        </row>
        <row r="59">
          <cell r="B59" t="str">
            <v>02C07</v>
          </cell>
          <cell r="C59" t="str">
            <v>Autres interventions extraoculaires, âge inférieur à 18 ans</v>
          </cell>
        </row>
        <row r="60">
          <cell r="B60" t="str">
            <v>02C08</v>
          </cell>
          <cell r="C60" t="str">
            <v>Autres interventions extraoculaires, âge supérieur à 17 ans</v>
          </cell>
        </row>
        <row r="61">
          <cell r="B61" t="str">
            <v>02C09</v>
          </cell>
          <cell r="C61" t="str">
            <v>Allogreffes de cornée</v>
          </cell>
        </row>
        <row r="62">
          <cell r="B62" t="str">
            <v>02C10</v>
          </cell>
          <cell r="C62" t="str">
            <v>Autres interventions intraoculaires pour affections sévères</v>
          </cell>
        </row>
        <row r="63">
          <cell r="B63" t="str">
            <v>02C11</v>
          </cell>
          <cell r="C63" t="str">
            <v>Autres interventions intraoculaires en dehors des affections sévères</v>
          </cell>
        </row>
        <row r="64">
          <cell r="B64" t="str">
            <v>02C12</v>
          </cell>
          <cell r="C64" t="str">
            <v>Interventions sur le cristallin avec trabéculectomie</v>
          </cell>
        </row>
        <row r="65">
          <cell r="B65" t="str">
            <v>02C13</v>
          </cell>
          <cell r="C65" t="str">
            <v>Interventions sur les muscles oculomoteurs, âge inférieur à 18 ans</v>
          </cell>
        </row>
        <row r="66">
          <cell r="B66" t="str">
            <v>02M02</v>
          </cell>
          <cell r="C66" t="str">
            <v>Hyphéma</v>
          </cell>
        </row>
        <row r="67">
          <cell r="B67" t="str">
            <v>02M03</v>
          </cell>
          <cell r="C67" t="str">
            <v>Infections oculaires aiguës sévères</v>
          </cell>
        </row>
        <row r="68">
          <cell r="B68" t="str">
            <v>02M04</v>
          </cell>
          <cell r="C68" t="str">
            <v>Affections oculaires d'origine neurologique</v>
          </cell>
        </row>
        <row r="69">
          <cell r="B69" t="str">
            <v>02M05</v>
          </cell>
          <cell r="C69" t="str">
            <v>Autres affections oculaires, âge inférieur à 18 ans</v>
          </cell>
        </row>
        <row r="70">
          <cell r="B70" t="str">
            <v>02M07</v>
          </cell>
          <cell r="C70" t="str">
            <v>Autres affections oculaires d'origine diabétique, âge supérieur à 17 ans</v>
          </cell>
        </row>
        <row r="71">
          <cell r="B71" t="str">
            <v>02M08</v>
          </cell>
          <cell r="C71" t="str">
            <v>Autres affections oculaires d'origine non diabétique, âge supérieur à 17 ans</v>
          </cell>
        </row>
        <row r="72">
          <cell r="B72" t="str">
            <v>02M09</v>
          </cell>
          <cell r="C72" t="str">
            <v>Explorations et surveillance pour affections de l'oeil</v>
          </cell>
        </row>
        <row r="73">
          <cell r="B73" t="str">
            <v>02M10</v>
          </cell>
          <cell r="C73" t="str">
            <v>Symptômes et autres recours aux soins de la CMD 02</v>
          </cell>
        </row>
        <row r="74">
          <cell r="B74" t="str">
            <v>03C05</v>
          </cell>
          <cell r="C74" t="str">
            <v>Réparations de fissures labiale et palatine</v>
          </cell>
        </row>
        <row r="75">
          <cell r="B75" t="str">
            <v>03C06</v>
          </cell>
          <cell r="C75" t="str">
            <v>Interventions sur les sinus et l'apophyse mastoïde, âge inférieur à 18 ans</v>
          </cell>
        </row>
        <row r="76">
          <cell r="B76" t="str">
            <v>03C07</v>
          </cell>
          <cell r="C76" t="str">
            <v>Interventions sur les sinus et l'apophyse mastoïde, âge supérieur à 17 ans</v>
          </cell>
        </row>
        <row r="77">
          <cell r="B77" t="str">
            <v>03C09</v>
          </cell>
          <cell r="C77" t="str">
            <v>Rhinoplasties</v>
          </cell>
        </row>
        <row r="78">
          <cell r="B78" t="str">
            <v>03C10</v>
          </cell>
          <cell r="C78" t="str">
            <v>Amygdalectomies et/ou adénoïdectomies isolées, âge inférieur à 18 ans</v>
          </cell>
        </row>
        <row r="79">
          <cell r="B79" t="str">
            <v>03C11</v>
          </cell>
          <cell r="C79" t="str">
            <v>Amygdalectomies et/ou adénoïdectomies isolées, âge supérieur à 17 ans</v>
          </cell>
        </row>
        <row r="80">
          <cell r="B80" t="str">
            <v>03C12</v>
          </cell>
          <cell r="C80" t="str">
            <v>Interventions sur les amygdales et les végétations adénoïdes autres que les amygdalectomies et/ou les adénoïdectomies isolées, âge inférieur à 18 ans</v>
          </cell>
        </row>
        <row r="81">
          <cell r="B81" t="str">
            <v>03C13</v>
          </cell>
          <cell r="C81" t="str">
            <v>Interventions sur les amygdales et les végétations adénoïdes autres que les amygdalectomies et/ou les adénoïdectomies isolées, âge supérieur à 17 ans</v>
          </cell>
        </row>
        <row r="82">
          <cell r="B82" t="str">
            <v>03C14</v>
          </cell>
          <cell r="C82" t="str">
            <v>Drains transtympaniques, âge inférieur à 18 ans</v>
          </cell>
        </row>
        <row r="83">
          <cell r="B83" t="str">
            <v>03C15</v>
          </cell>
          <cell r="C83" t="str">
            <v>Drains transtympaniques, âge supérieur à 17 ans</v>
          </cell>
        </row>
        <row r="84">
          <cell r="B84" t="str">
            <v>03C16</v>
          </cell>
          <cell r="C84" t="str">
            <v>Autres interventions chirurgicales portant sur les oreilles, le nez, la gorge ou le cou</v>
          </cell>
        </row>
        <row r="85">
          <cell r="B85" t="str">
            <v>03C17</v>
          </cell>
          <cell r="C85" t="str">
            <v>Interventions sur la bouche</v>
          </cell>
        </row>
        <row r="86">
          <cell r="B86" t="str">
            <v>03C18</v>
          </cell>
          <cell r="C86" t="str">
            <v>Pose d'implants cochléaires</v>
          </cell>
        </row>
        <row r="87">
          <cell r="B87" t="str">
            <v>03C19</v>
          </cell>
          <cell r="C87" t="str">
            <v>Ostéotomies de la face</v>
          </cell>
        </row>
        <row r="88">
          <cell r="B88" t="str">
            <v>03C20</v>
          </cell>
          <cell r="C88" t="str">
            <v>Interventions de reconstruction de l'oreille moyenne</v>
          </cell>
        </row>
        <row r="89">
          <cell r="B89" t="str">
            <v>03C21</v>
          </cell>
          <cell r="C89" t="str">
            <v>Interventions pour oreilles décollées</v>
          </cell>
        </row>
        <row r="90">
          <cell r="B90" t="str">
            <v>03C24</v>
          </cell>
          <cell r="C90" t="str">
            <v>Interventions sur les glandes salivaires</v>
          </cell>
        </row>
        <row r="91">
          <cell r="B91" t="str">
            <v>03C25</v>
          </cell>
          <cell r="C91" t="str">
            <v>Interventions majeures sur la tête et le cou</v>
          </cell>
        </row>
        <row r="92">
          <cell r="B92" t="str">
            <v>03C26</v>
          </cell>
          <cell r="C92" t="str">
            <v>Autres interventions sur la tête et le cou</v>
          </cell>
        </row>
        <row r="93">
          <cell r="B93" t="str">
            <v>03C27</v>
          </cell>
          <cell r="C93" t="str">
            <v>Interventions sur les amygdales, en ambulatoire</v>
          </cell>
        </row>
        <row r="94">
          <cell r="B94" t="str">
            <v>03C28</v>
          </cell>
          <cell r="C94" t="str">
            <v>Interventions sur les végétations adénoïdes, en ambulatoire</v>
          </cell>
        </row>
        <row r="95">
          <cell r="B95" t="str">
            <v>03C29</v>
          </cell>
          <cell r="C95" t="str">
            <v>Autres interventions sur l'oreille, le nez ou la gorge pour tumeurs malignes</v>
          </cell>
        </row>
        <row r="96">
          <cell r="B96" t="str">
            <v>03C30</v>
          </cell>
          <cell r="C96" t="str">
            <v>Interventions sur l'oreille externe</v>
          </cell>
        </row>
        <row r="97">
          <cell r="B97" t="str">
            <v>03K02</v>
          </cell>
          <cell r="C97" t="str">
            <v>Affections de la bouche et des dents avec certaines extractions, réparations et prothèses dentaires</v>
          </cell>
        </row>
        <row r="98">
          <cell r="B98" t="str">
            <v>03K03</v>
          </cell>
          <cell r="C98" t="str">
            <v>Séjours comprenant une endoscopie oto-rhino-laryngologique, en ambulatoire</v>
          </cell>
        </row>
        <row r="99">
          <cell r="B99" t="str">
            <v>03K04</v>
          </cell>
          <cell r="C99" t="str">
            <v>Séjours comprenant certains actes non opératoires de la CMD 03, en ambulatoire</v>
          </cell>
        </row>
        <row r="100">
          <cell r="B100" t="str">
            <v>03M02</v>
          </cell>
          <cell r="C100" t="str">
            <v>Traumatismes et déformations du nez</v>
          </cell>
        </row>
        <row r="101">
          <cell r="B101" t="str">
            <v>03M03</v>
          </cell>
          <cell r="C101" t="str">
            <v>Otites moyennes et autres infections des voies aériennes supérieures, âge inférieur à 18 ans</v>
          </cell>
        </row>
        <row r="102">
          <cell r="B102" t="str">
            <v>03M04</v>
          </cell>
          <cell r="C102" t="str">
            <v>Otites moyennes et autres infections des voies aériennes supérieures, âge supérieur à 17 ans</v>
          </cell>
        </row>
        <row r="103">
          <cell r="B103" t="str">
            <v>03M05</v>
          </cell>
          <cell r="C103" t="str">
            <v>Troubles de l'équilibre</v>
          </cell>
        </row>
        <row r="104">
          <cell r="B104" t="str">
            <v>03M06</v>
          </cell>
          <cell r="C104" t="str">
            <v>Epistaxis</v>
          </cell>
        </row>
        <row r="105">
          <cell r="B105" t="str">
            <v>03M07</v>
          </cell>
          <cell r="C105" t="str">
            <v>Tumeurs malignes des oreilles, du nez, de la gorge ou de la bouche</v>
          </cell>
        </row>
        <row r="106">
          <cell r="B106" t="str">
            <v>03M08</v>
          </cell>
          <cell r="C106" t="str">
            <v>Autres diagnostics portant sur les oreilles, le nez, la gorge ou la bouche, âge inférieur à 18 ans</v>
          </cell>
        </row>
        <row r="107">
          <cell r="B107" t="str">
            <v>03M09</v>
          </cell>
          <cell r="C107" t="str">
            <v>Autres diagnostics portant sur les oreilles, le nez, la gorge ou la bouche, âge supérieur à 17 ans</v>
          </cell>
        </row>
        <row r="108">
          <cell r="B108" t="str">
            <v>03M10</v>
          </cell>
          <cell r="C108" t="str">
            <v>Affections de la bouche et des dents sans certaines extractions, réparations ou prothèses dentaires, âge inférieur à 18 ans</v>
          </cell>
        </row>
        <row r="109">
          <cell r="B109" t="str">
            <v>03M11</v>
          </cell>
          <cell r="C109" t="str">
            <v>Affections de la bouche et des dents sans certaines extractions, réparations ou prothèses dentaires, âge supérieur à 17 ans</v>
          </cell>
        </row>
        <row r="110">
          <cell r="B110" t="str">
            <v>03M12</v>
          </cell>
          <cell r="C110" t="str">
            <v>Infections aigües sévères des voies aériennes supérieures, âge inférieur à 18 ans</v>
          </cell>
        </row>
        <row r="111">
          <cell r="B111" t="str">
            <v>03M13</v>
          </cell>
          <cell r="C111" t="str">
            <v>Infections aigües sévères des voies aériennes supérieures, âge supérieur à 17 ans</v>
          </cell>
        </row>
        <row r="112">
          <cell r="B112" t="str">
            <v>03M14</v>
          </cell>
          <cell r="C112" t="str">
            <v>Explorations et surveillance pour affections ORL</v>
          </cell>
        </row>
        <row r="113">
          <cell r="B113" t="str">
            <v>03M15</v>
          </cell>
          <cell r="C113" t="str">
            <v>Symptômes et autres recours aux soins de la CMD 03</v>
          </cell>
        </row>
        <row r="114">
          <cell r="B114" t="str">
            <v>04C02</v>
          </cell>
          <cell r="C114" t="str">
            <v>Interventions majeures sur le thorax</v>
          </cell>
        </row>
        <row r="115">
          <cell r="B115" t="str">
            <v>04C03</v>
          </cell>
          <cell r="C115" t="str">
            <v>Autres interventions chirurgicales sur le système respiratoire</v>
          </cell>
        </row>
        <row r="116">
          <cell r="B116" t="str">
            <v>04C04</v>
          </cell>
          <cell r="C116" t="str">
            <v>Interventions sous thoracoscopie</v>
          </cell>
        </row>
        <row r="117">
          <cell r="B117" t="str">
            <v>04K02</v>
          </cell>
          <cell r="C117" t="str">
            <v>Séjours comprenant une endoscopie bronchique, en ambulatoire</v>
          </cell>
        </row>
        <row r="118">
          <cell r="B118" t="str">
            <v>04M02</v>
          </cell>
          <cell r="C118" t="str">
            <v>Bronchites et asthme, âge inférieur à 18 ans</v>
          </cell>
        </row>
        <row r="119">
          <cell r="B119" t="str">
            <v>04M03</v>
          </cell>
          <cell r="C119" t="str">
            <v>Bronchites et asthme, âge supérieur à 17 ans</v>
          </cell>
        </row>
        <row r="120">
          <cell r="B120" t="str">
            <v>04M04</v>
          </cell>
          <cell r="C120" t="str">
            <v>Pneumonies et pleurésies banales, âge inférieur à 18 ans</v>
          </cell>
        </row>
        <row r="121">
          <cell r="B121" t="str">
            <v>04M05</v>
          </cell>
          <cell r="C121" t="str">
            <v>Pneumonies et pleurésies banales, âge supérieur à 17 ans</v>
          </cell>
        </row>
        <row r="122">
          <cell r="B122" t="str">
            <v>04M06</v>
          </cell>
          <cell r="C122" t="str">
            <v>Infections et inflammations respiratoires, âge inférieur à 18 ans</v>
          </cell>
        </row>
        <row r="123">
          <cell r="B123" t="str">
            <v>04M07</v>
          </cell>
          <cell r="C123" t="str">
            <v>Infections et inflammations respiratoires, âge supérieur à 17 ans</v>
          </cell>
        </row>
        <row r="124">
          <cell r="B124" t="str">
            <v>04M08</v>
          </cell>
          <cell r="C124" t="str">
            <v>Bronchopneumopathies chroniques</v>
          </cell>
        </row>
        <row r="125">
          <cell r="B125" t="str">
            <v>04M09</v>
          </cell>
          <cell r="C125" t="str">
            <v>Tumeurs de l'appareil respiratoire</v>
          </cell>
        </row>
        <row r="126">
          <cell r="B126" t="str">
            <v>04M10</v>
          </cell>
          <cell r="C126" t="str">
            <v>Embolies pulmonaires</v>
          </cell>
        </row>
        <row r="127">
          <cell r="B127" t="str">
            <v>04M11</v>
          </cell>
          <cell r="C127" t="str">
            <v>Signes et symptômes respiratoires</v>
          </cell>
        </row>
        <row r="128">
          <cell r="B128" t="str">
            <v>04M12</v>
          </cell>
          <cell r="C128" t="str">
            <v>Pneumothorax</v>
          </cell>
        </row>
        <row r="129">
          <cell r="B129" t="str">
            <v>04M13</v>
          </cell>
          <cell r="C129" t="str">
            <v>Oedème pulmonaire et détresse respiratoire</v>
          </cell>
        </row>
        <row r="130">
          <cell r="B130" t="str">
            <v>04M14</v>
          </cell>
          <cell r="C130" t="str">
            <v>Maladies pulmonaires interstitielles</v>
          </cell>
        </row>
        <row r="131">
          <cell r="B131" t="str">
            <v>04M15</v>
          </cell>
          <cell r="C131" t="str">
            <v>Autres diagnostics portant sur le système respiratoire</v>
          </cell>
        </row>
        <row r="132">
          <cell r="B132" t="str">
            <v>04M16</v>
          </cell>
          <cell r="C132" t="str">
            <v>Traumatismes thoraciques</v>
          </cell>
        </row>
        <row r="133">
          <cell r="B133" t="str">
            <v>04M17</v>
          </cell>
          <cell r="C133" t="str">
            <v>Epanchements pleuraux</v>
          </cell>
        </row>
        <row r="134">
          <cell r="B134" t="str">
            <v>04M18</v>
          </cell>
          <cell r="C134" t="str">
            <v>Bronchiolites</v>
          </cell>
        </row>
        <row r="135">
          <cell r="B135" t="str">
            <v>04M19</v>
          </cell>
          <cell r="C135" t="str">
            <v>Tuberculoses</v>
          </cell>
        </row>
        <row r="136">
          <cell r="B136" t="str">
            <v>04M20</v>
          </cell>
          <cell r="C136" t="str">
            <v>Bronchopneumopathies chroniques surinfectées</v>
          </cell>
        </row>
        <row r="137">
          <cell r="B137" t="str">
            <v>04M21</v>
          </cell>
          <cell r="C137" t="str">
            <v>Suivis de greffe pulmonaire</v>
          </cell>
        </row>
        <row r="138">
          <cell r="B138" t="str">
            <v>04M22</v>
          </cell>
          <cell r="C138" t="str">
            <v>Explorations et surveillance pour affections de l'appareil respiratoire</v>
          </cell>
        </row>
        <row r="139">
          <cell r="B139" t="str">
            <v>04M23</v>
          </cell>
          <cell r="C139" t="str">
            <v>Autres symptômes et recours aux soins de la CMD 04</v>
          </cell>
        </row>
        <row r="140">
          <cell r="B140" t="str">
            <v>04M24</v>
          </cell>
          <cell r="C140" t="str">
            <v>Affections de la CMD 04 avec décès : séjours de moins de 2 jours</v>
          </cell>
        </row>
        <row r="141">
          <cell r="B141" t="str">
            <v>04M25</v>
          </cell>
          <cell r="C141" t="str">
            <v>Grippes</v>
          </cell>
        </row>
        <row r="142">
          <cell r="B142" t="str">
            <v>04M26</v>
          </cell>
          <cell r="C142" t="str">
            <v>Fibroses kystiques avec manifestations pulmonaires</v>
          </cell>
        </row>
        <row r="143">
          <cell r="B143" t="str">
            <v>04M27</v>
          </cell>
          <cell r="C143" t="str">
            <v>Autres affections respiratoires concernant majoritairement la petite enfance</v>
          </cell>
        </row>
        <row r="144">
          <cell r="B144" t="str">
            <v>05C02</v>
          </cell>
          <cell r="C144" t="str">
            <v>Chirurgie de remplacement valvulaire avec circulation extracorporelle et avec cathétérisme cardiaque ou coronarographie</v>
          </cell>
        </row>
        <row r="145">
          <cell r="B145" t="str">
            <v>05C03</v>
          </cell>
          <cell r="C145" t="str">
            <v>Chirurgie de remplacement valvulaire avec circulation extracorporelle, sans cathétérisme cardiaque, ni coronarographie</v>
          </cell>
        </row>
        <row r="146">
          <cell r="B146" t="str">
            <v>05C04</v>
          </cell>
          <cell r="C146" t="str">
            <v>Pontages aortocoronariens avec cathétérisme cardiaque ou coronarographie</v>
          </cell>
        </row>
        <row r="147">
          <cell r="B147" t="str">
            <v>05C05</v>
          </cell>
          <cell r="C147" t="str">
            <v>Pontages aortocoronariens sans cathétérisme cardiaque, ni coronarographie</v>
          </cell>
        </row>
        <row r="148">
          <cell r="B148" t="str">
            <v>05C06</v>
          </cell>
          <cell r="C148" t="str">
            <v>Autres interventions cardiothoraciques, âge supérieur à 1 an, ou vasculaires quel que soit l'âge, avec circulation extracorporelle</v>
          </cell>
        </row>
        <row r="149">
          <cell r="B149" t="str">
            <v>05C07</v>
          </cell>
          <cell r="C149" t="str">
            <v>Autres interventions cardiothoraciques, âge inférieur à 2 ans, avec circulation extracorporelle</v>
          </cell>
        </row>
        <row r="150">
          <cell r="B150" t="str">
            <v>05C08</v>
          </cell>
          <cell r="C150" t="str">
            <v>Autres interventions cardiothoraciques, âge supérieur à 1 an, ou vasculaires quel que soit l'âge, sans circulation extracorporelle</v>
          </cell>
        </row>
        <row r="151">
          <cell r="B151" t="str">
            <v>05C09</v>
          </cell>
          <cell r="C151" t="str">
            <v>Autres interventions cardiothoraciques, âge inférieur à 2 ans, sans circulation extracorporelle</v>
          </cell>
        </row>
        <row r="152">
          <cell r="B152" t="str">
            <v>05C10</v>
          </cell>
          <cell r="C152" t="str">
            <v>Chirurgie majeure de revascularisation</v>
          </cell>
        </row>
        <row r="153">
          <cell r="B153" t="str">
            <v>05C11</v>
          </cell>
          <cell r="C153" t="str">
            <v>Autres interventions de chirurgie vasculaire</v>
          </cell>
        </row>
        <row r="154">
          <cell r="B154" t="str">
            <v>05C12</v>
          </cell>
          <cell r="C154" t="str">
            <v>Amputations du membre inférieur, sauf des orteils, pour troubles circulatoires</v>
          </cell>
        </row>
        <row r="155">
          <cell r="B155" t="str">
            <v>05C13</v>
          </cell>
          <cell r="C155" t="str">
            <v>Amputations pour troubles circulatoires portant sur le membre supérieur ou les orteils</v>
          </cell>
        </row>
        <row r="156">
          <cell r="B156" t="str">
            <v>05C14</v>
          </cell>
          <cell r="C156" t="str">
            <v>Poses d'un stimulateur cardiaque permanent avec infarctus aigu du myocarde ou insuffisance cardiaque congestive ou état de choc</v>
          </cell>
        </row>
        <row r="157">
          <cell r="B157" t="str">
            <v>05C15</v>
          </cell>
          <cell r="C157" t="str">
            <v>Poses d'un stimulateur cardiaque permanent sans infarctus aigu du myocarde, ni insuffisance cardiaque congestive, ni état de choc</v>
          </cell>
        </row>
        <row r="158">
          <cell r="B158" t="str">
            <v>05C17</v>
          </cell>
          <cell r="C158" t="str">
            <v>Ligatures de veines et éveinages</v>
          </cell>
        </row>
        <row r="159">
          <cell r="B159" t="str">
            <v>05C18</v>
          </cell>
          <cell r="C159" t="str">
            <v>Autres interventions sur le système circulatoire</v>
          </cell>
        </row>
        <row r="160">
          <cell r="B160" t="str">
            <v>05C19</v>
          </cell>
          <cell r="C160" t="str">
            <v>Poses d'un défibrillateur cardiaque</v>
          </cell>
        </row>
        <row r="161">
          <cell r="B161" t="str">
            <v>05C20</v>
          </cell>
          <cell r="C161" t="str">
            <v>Remplacements ou ablations chirurgicale d'électrodes ou repositionnements de boîtier de stimulation cardiaque permanente</v>
          </cell>
        </row>
        <row r="162">
          <cell r="B162" t="str">
            <v>05C21</v>
          </cell>
          <cell r="C162" t="str">
            <v>Créations et réfections de fistules artérioveineuses pour affections de la CMD 05</v>
          </cell>
        </row>
        <row r="163">
          <cell r="B163" t="str">
            <v>05C22</v>
          </cell>
          <cell r="C163" t="str">
            <v>Remplacements de stimulateurs cardiaques permanents</v>
          </cell>
        </row>
        <row r="164">
          <cell r="B164" t="str">
            <v>05K05</v>
          </cell>
          <cell r="C164" t="str">
            <v>Endoprothèses vasculaires avec infarctus du myocarde</v>
          </cell>
        </row>
        <row r="165">
          <cell r="B165" t="str">
            <v>05K06</v>
          </cell>
          <cell r="C165" t="str">
            <v>Endoprothèses vasculaires sans infarctus du myocarde</v>
          </cell>
        </row>
        <row r="166">
          <cell r="B166" t="str">
            <v>05K10</v>
          </cell>
          <cell r="C166" t="str">
            <v>Actes diagnostiques par voie vasculaire</v>
          </cell>
        </row>
        <row r="167">
          <cell r="B167" t="str">
            <v>05K12</v>
          </cell>
          <cell r="C167" t="str">
            <v>Actes thérapeutiques par voie vasculaire sauf endoprothèses, âge inférieur à 18 ans</v>
          </cell>
        </row>
        <row r="168">
          <cell r="B168" t="str">
            <v>05K14</v>
          </cell>
          <cell r="C168" t="str">
            <v>Mise en place de certains accès vasculaires pour des affections de la CMD 05, séjours de moins de 2 jours</v>
          </cell>
        </row>
        <row r="169">
          <cell r="B169" t="str">
            <v>05K15</v>
          </cell>
          <cell r="C169" t="str">
            <v>Surveillances de greffes de coeur avec acte diagnostique par voie vasculaire</v>
          </cell>
        </row>
        <row r="170">
          <cell r="B170" t="str">
            <v>05K17</v>
          </cell>
          <cell r="C170" t="str">
            <v>Affections cardiovasculaires sans acte opératoire de la CMD 05, avec anesthésie, en ambulatoire</v>
          </cell>
        </row>
        <row r="171">
          <cell r="B171" t="str">
            <v>05K18</v>
          </cell>
          <cell r="C171" t="str">
            <v>Varices avec acte autre que ligature et éveinage, en ambulatoire</v>
          </cell>
        </row>
        <row r="172">
          <cell r="B172" t="str">
            <v>05K19</v>
          </cell>
          <cell r="C172" t="str">
            <v>Traitements majeurs de troubles du rythme par voie vasculaire</v>
          </cell>
        </row>
        <row r="173">
          <cell r="B173" t="str">
            <v>05K20</v>
          </cell>
          <cell r="C173" t="str">
            <v>Autres traitements de troubles du rythme par voie vasculaire</v>
          </cell>
        </row>
        <row r="174">
          <cell r="B174" t="str">
            <v>05K21</v>
          </cell>
          <cell r="C174" t="str">
            <v>Poses de bioprothèses de valves cardiaques par voie vasculaire</v>
          </cell>
        </row>
        <row r="175">
          <cell r="B175" t="str">
            <v>05K22</v>
          </cell>
          <cell r="C175" t="str">
            <v>Actes thérapeutiques par voie vasculaire sur les orifices du coeur, âge supérieur à 17 ans</v>
          </cell>
        </row>
        <row r="176">
          <cell r="B176" t="str">
            <v>05K23</v>
          </cell>
          <cell r="C176" t="str">
            <v>Ablations, repositionnements et poses de sondes cardiaques supplémentaires par voie vasculaire, âge supérieur à 17 ans</v>
          </cell>
        </row>
        <row r="177">
          <cell r="B177" t="str">
            <v>05K24</v>
          </cell>
          <cell r="C177" t="str">
            <v>Dilatations coronaires et autres actes thérapeutiques sur le coeur par voie vasculaire, âge supérieur à 17 ans</v>
          </cell>
        </row>
        <row r="178">
          <cell r="B178" t="str">
            <v>05K25</v>
          </cell>
          <cell r="C178" t="str">
            <v>Actes thérapeutiques sur les artères par voie vasculaire, âge supérieur à 17 ans</v>
          </cell>
        </row>
        <row r="179">
          <cell r="B179" t="str">
            <v>05K26</v>
          </cell>
          <cell r="C179" t="str">
            <v>Actes thérapeutiques sur les accès vasculaires ou les veines par voie vasculaire, âge supérieur à 17 ans</v>
          </cell>
        </row>
        <row r="180">
          <cell r="B180" t="str">
            <v>05M04</v>
          </cell>
          <cell r="C180" t="str">
            <v>Infarctus aigu du myocarde</v>
          </cell>
        </row>
        <row r="181">
          <cell r="B181" t="str">
            <v>05M05</v>
          </cell>
          <cell r="C181" t="str">
            <v>Syncopes et lipothymies</v>
          </cell>
        </row>
        <row r="182">
          <cell r="B182" t="str">
            <v>05M06</v>
          </cell>
          <cell r="C182" t="str">
            <v>Angine de poitrine</v>
          </cell>
        </row>
        <row r="183">
          <cell r="B183" t="str">
            <v>05M07</v>
          </cell>
          <cell r="C183" t="str">
            <v>Thrombophlébites veineuses profondes</v>
          </cell>
        </row>
        <row r="184">
          <cell r="B184" t="str">
            <v>05M08</v>
          </cell>
          <cell r="C184" t="str">
            <v>Arythmies et troubles de la conduction cardiaque</v>
          </cell>
        </row>
        <row r="185">
          <cell r="B185" t="str">
            <v>05M09</v>
          </cell>
          <cell r="C185" t="str">
            <v>Insuffisances cardiaques et états de choc circulatoire</v>
          </cell>
        </row>
        <row r="186">
          <cell r="B186" t="str">
            <v>05M10</v>
          </cell>
          <cell r="C186" t="str">
            <v>Cardiopathies congénitales et valvulopathies, âge inférieur à 18 ans</v>
          </cell>
        </row>
        <row r="187">
          <cell r="B187" t="str">
            <v>05M11</v>
          </cell>
          <cell r="C187" t="str">
            <v>Cardiopathies congénitales et valvulopathies, âge supérieur à 17 ans</v>
          </cell>
        </row>
        <row r="188">
          <cell r="B188" t="str">
            <v>05M12</v>
          </cell>
          <cell r="C188" t="str">
            <v>Troubles vasculaires périphériques</v>
          </cell>
        </row>
        <row r="189">
          <cell r="B189" t="str">
            <v>05M13</v>
          </cell>
          <cell r="C189" t="str">
            <v>Douleurs thoraciques</v>
          </cell>
        </row>
        <row r="190">
          <cell r="B190" t="str">
            <v>05M14</v>
          </cell>
          <cell r="C190" t="str">
            <v>Arrêt cardiaque</v>
          </cell>
        </row>
        <row r="191">
          <cell r="B191" t="str">
            <v>05M15</v>
          </cell>
          <cell r="C191" t="str">
            <v>Hypertension artérielle</v>
          </cell>
        </row>
        <row r="192">
          <cell r="B192" t="str">
            <v>05M16</v>
          </cell>
          <cell r="C192" t="str">
            <v>Athérosclérose coronarienne</v>
          </cell>
        </row>
        <row r="193">
          <cell r="B193" t="str">
            <v>05M17</v>
          </cell>
          <cell r="C193" t="str">
            <v>Autres affections de l'appareil circulatoire</v>
          </cell>
        </row>
        <row r="194">
          <cell r="B194" t="str">
            <v>05M18</v>
          </cell>
          <cell r="C194" t="str">
            <v>Endocardites aiguës et subaiguës</v>
          </cell>
        </row>
        <row r="195">
          <cell r="B195" t="str">
            <v>05M19</v>
          </cell>
          <cell r="C195" t="str">
            <v>Surveillances de greffes de coeur sans acte diagnostique par voie vasculaire</v>
          </cell>
        </row>
        <row r="196">
          <cell r="B196" t="str">
            <v>05M20</v>
          </cell>
          <cell r="C196" t="str">
            <v>Explorations et surveillance pour affections de l'appareil circulatoire</v>
          </cell>
        </row>
        <row r="197">
          <cell r="B197" t="str">
            <v>05M21</v>
          </cell>
          <cell r="C197" t="str">
            <v>Infarctus aigu du myocarde avec décès : séjours de moins de 2 jours</v>
          </cell>
        </row>
        <row r="198">
          <cell r="B198" t="str">
            <v>05M22</v>
          </cell>
          <cell r="C198" t="str">
            <v>Autres affections de la CMD 05 avec décès : séjours de moins de 2 jours</v>
          </cell>
        </row>
        <row r="199">
          <cell r="B199" t="str">
            <v>05M23</v>
          </cell>
          <cell r="C199" t="str">
            <v>Symptômes et autres recours aux soins de la CMD 05</v>
          </cell>
        </row>
        <row r="200">
          <cell r="B200" t="str">
            <v>06C03</v>
          </cell>
          <cell r="C200" t="str">
            <v>Résections rectales</v>
          </cell>
        </row>
        <row r="201">
          <cell r="B201" t="str">
            <v>06C04</v>
          </cell>
          <cell r="C201" t="str">
            <v>Interventions majeures sur l'intestin grêle et le côlon</v>
          </cell>
        </row>
        <row r="202">
          <cell r="B202" t="str">
            <v>06C05</v>
          </cell>
          <cell r="C202" t="str">
            <v>Interventions sur l'oesophage, l'estomac et le duodénum, âge inférieur à 18 ans</v>
          </cell>
        </row>
        <row r="203">
          <cell r="B203" t="str">
            <v>06C07</v>
          </cell>
          <cell r="C203" t="str">
            <v>Interventions mineures sur l'intestin grêle et le côlon</v>
          </cell>
        </row>
        <row r="204">
          <cell r="B204" t="str">
            <v>06C08</v>
          </cell>
          <cell r="C204" t="str">
            <v>Appendicectomies compliquées</v>
          </cell>
        </row>
        <row r="205">
          <cell r="B205" t="str">
            <v>06C09</v>
          </cell>
          <cell r="C205" t="str">
            <v>Appendicectomies non compliquées</v>
          </cell>
        </row>
        <row r="206">
          <cell r="B206" t="str">
            <v>06C10</v>
          </cell>
          <cell r="C206" t="str">
            <v>Interventions réparatrices pour hernies et éventrations, âge inférieur à 18 ans</v>
          </cell>
        </row>
        <row r="207">
          <cell r="B207" t="str">
            <v>06C12</v>
          </cell>
          <cell r="C207" t="str">
            <v>Interventions réparatrices pour hernies inguinales et crurales, âge supérieur à 17 ans</v>
          </cell>
        </row>
        <row r="208">
          <cell r="B208" t="str">
            <v>06C13</v>
          </cell>
          <cell r="C208" t="str">
            <v>Libérations d'adhérences péritonéales</v>
          </cell>
        </row>
        <row r="209">
          <cell r="B209" t="str">
            <v>06C14</v>
          </cell>
          <cell r="C209" t="str">
            <v>Interventions sur le rectum et l'anus autres que les résections rectales</v>
          </cell>
        </row>
        <row r="210">
          <cell r="B210" t="str">
            <v>06C15</v>
          </cell>
          <cell r="C210" t="str">
            <v>Autres interventions sur le tube digestif en dehors des laparotomies</v>
          </cell>
        </row>
        <row r="211">
          <cell r="B211" t="str">
            <v>06C16</v>
          </cell>
          <cell r="C211" t="str">
            <v>Interventions sur l'oesophage, l'estomac et le duodénum pour tumeurs malignes, âge supérieur à 17 ans</v>
          </cell>
        </row>
        <row r="212">
          <cell r="B212" t="str">
            <v>06C19</v>
          </cell>
          <cell r="C212" t="str">
            <v>Hémorroïdectomies</v>
          </cell>
        </row>
        <row r="213">
          <cell r="B213" t="str">
            <v>06C20</v>
          </cell>
          <cell r="C213" t="str">
            <v>Interventions sur l'oesophage, l'estomac et le duodénum pour ulcères, âge supérieur à 17 ans</v>
          </cell>
        </row>
        <row r="214">
          <cell r="B214" t="str">
            <v>06C21</v>
          </cell>
          <cell r="C214" t="str">
            <v>Autres interventions sur le tube digestif par laparotomie</v>
          </cell>
        </row>
        <row r="215">
          <cell r="B215" t="str">
            <v>06C22</v>
          </cell>
          <cell r="C215" t="str">
            <v>Interventions sur l'oesophage, l'estomac et le duodénum pour affections autres que malignes ou ulcères, âge supérieur à 17 ans</v>
          </cell>
        </row>
        <row r="216">
          <cell r="B216" t="str">
            <v>06C23</v>
          </cell>
          <cell r="C216" t="str">
            <v>Certaines interventions pour stomies</v>
          </cell>
        </row>
        <row r="217">
          <cell r="B217" t="str">
            <v>06C24</v>
          </cell>
          <cell r="C217" t="str">
            <v>Cures d'éventrations postopératoires, âge supérieur à 17 ans</v>
          </cell>
        </row>
        <row r="218">
          <cell r="B218" t="str">
            <v>06C25</v>
          </cell>
          <cell r="C218" t="str">
            <v>Interventions réparatrices pour hernies à l'exception des hernies inguinales, crurales, âge supérieur à 17 ans</v>
          </cell>
        </row>
        <row r="219">
          <cell r="B219" t="str">
            <v>06K02</v>
          </cell>
          <cell r="C219" t="str">
            <v>Endoscopies digestives thérapeutiques et anesthésie : séjours de moins de 2 jours</v>
          </cell>
        </row>
        <row r="220">
          <cell r="B220" t="str">
            <v>06K03</v>
          </cell>
          <cell r="C220" t="str">
            <v>Séjours comprenant une endoscopie digestive thérapeutique sans anesthésie, en ambulatoire</v>
          </cell>
        </row>
        <row r="221">
          <cell r="B221" t="str">
            <v>06K04</v>
          </cell>
          <cell r="C221" t="str">
            <v>Endoscopie digestive diagnostique et anesthésie, en ambulatoire</v>
          </cell>
        </row>
        <row r="222">
          <cell r="B222" t="str">
            <v>06K05</v>
          </cell>
          <cell r="C222" t="str">
            <v>Séjours comprenant une endoscopie digestive diagnostique sans anesthésie, en ambulatoire</v>
          </cell>
        </row>
        <row r="223">
          <cell r="B223" t="str">
            <v>06K06</v>
          </cell>
          <cell r="C223" t="str">
            <v>Affections digestives sans acte opératoire de la CMD 06, avec anesthésie, en ambulatoire</v>
          </cell>
        </row>
        <row r="224">
          <cell r="B224" t="str">
            <v>06M02</v>
          </cell>
          <cell r="C224" t="str">
            <v>Autres gastroentérites et maladies diverses du tube digestif, âge inférieur à 18 ans</v>
          </cell>
        </row>
        <row r="225">
          <cell r="B225" t="str">
            <v>06M03</v>
          </cell>
          <cell r="C225" t="str">
            <v>Autres gastroentérites et maladies diverses du tube digestif, âge supérieur à 17 ans</v>
          </cell>
        </row>
        <row r="226">
          <cell r="B226" t="str">
            <v>06M04</v>
          </cell>
          <cell r="C226" t="str">
            <v>Hémorragies digestives</v>
          </cell>
        </row>
        <row r="227">
          <cell r="B227" t="str">
            <v>06M05</v>
          </cell>
          <cell r="C227" t="str">
            <v>Autres tumeurs malignes du tube digestif</v>
          </cell>
        </row>
        <row r="228">
          <cell r="B228" t="str">
            <v>06M06</v>
          </cell>
          <cell r="C228" t="str">
            <v>Occlusions intestinales non dues à une hernie</v>
          </cell>
        </row>
        <row r="229">
          <cell r="B229" t="str">
            <v>06M07</v>
          </cell>
          <cell r="C229" t="str">
            <v>Maladies inflammatoires de l'intestin</v>
          </cell>
        </row>
        <row r="230">
          <cell r="B230" t="str">
            <v>06M08</v>
          </cell>
          <cell r="C230" t="str">
            <v>Autres affections digestives, âge inférieur à 18 ans</v>
          </cell>
        </row>
        <row r="231">
          <cell r="B231" t="str">
            <v>06M09</v>
          </cell>
          <cell r="C231" t="str">
            <v>Autres affections digestives, âge supérieur à 17 ans</v>
          </cell>
        </row>
        <row r="232">
          <cell r="B232" t="str">
            <v>06M10</v>
          </cell>
          <cell r="C232" t="str">
            <v>Ulcères gastroduodénaux compliqués</v>
          </cell>
        </row>
        <row r="233">
          <cell r="B233" t="str">
            <v>06M11</v>
          </cell>
          <cell r="C233" t="str">
            <v>Ulcères gastroduodénaux non compliqués</v>
          </cell>
        </row>
        <row r="234">
          <cell r="B234" t="str">
            <v>06M12</v>
          </cell>
          <cell r="C234" t="str">
            <v>Douleurs abdominales</v>
          </cell>
        </row>
        <row r="235">
          <cell r="B235" t="str">
            <v>06M13</v>
          </cell>
          <cell r="C235" t="str">
            <v>Tumeurs malignes de l'oesophage et de l'estomac</v>
          </cell>
        </row>
        <row r="236">
          <cell r="B236" t="str">
            <v>06M14</v>
          </cell>
          <cell r="C236" t="str">
            <v>Invaginations intestinales aigües</v>
          </cell>
        </row>
        <row r="237">
          <cell r="B237" t="str">
            <v>06M15</v>
          </cell>
          <cell r="C237" t="str">
            <v>Suivi de greffes de l'appareil digestif</v>
          </cell>
        </row>
        <row r="238">
          <cell r="B238" t="str">
            <v>06M16</v>
          </cell>
          <cell r="C238" t="str">
            <v>Explorations et surveillance pour affections de l'appareil digestif</v>
          </cell>
        </row>
        <row r="239">
          <cell r="B239" t="str">
            <v>06M17</v>
          </cell>
          <cell r="C239" t="str">
            <v>Soins de stomies digestives</v>
          </cell>
        </row>
        <row r="240">
          <cell r="B240" t="str">
            <v>06M18</v>
          </cell>
          <cell r="C240" t="str">
            <v>Symptômes et autres recours aux soins de la CMD 06</v>
          </cell>
        </row>
        <row r="241">
          <cell r="B241" t="str">
            <v>06M19</v>
          </cell>
          <cell r="C241" t="str">
            <v>Affections sévères du tube digestif</v>
          </cell>
        </row>
        <row r="242">
          <cell r="B242" t="str">
            <v>06M20</v>
          </cell>
          <cell r="C242" t="str">
            <v>Tumeurs bénignes de l'appareil digestif</v>
          </cell>
        </row>
        <row r="243">
          <cell r="B243" t="str">
            <v>06M21</v>
          </cell>
          <cell r="C243" t="str">
            <v>Autres affections digestives concernant majoritairement la petite enfance</v>
          </cell>
        </row>
        <row r="244">
          <cell r="B244" t="str">
            <v>07C06</v>
          </cell>
          <cell r="C244" t="str">
            <v>Interventions diagnostiques sur le système hépato-biliaire et pancréatique pour affections malignes</v>
          </cell>
        </row>
        <row r="245">
          <cell r="B245" t="str">
            <v>07C07</v>
          </cell>
          <cell r="C245" t="str">
            <v>Interventions diagnostiques sur le système hépato-biliaire et pancréatique pour affections non malignes</v>
          </cell>
        </row>
        <row r="246">
          <cell r="B246" t="str">
            <v>07C08</v>
          </cell>
          <cell r="C246" t="str">
            <v>Autres interventions sur le système hépato-biliaire et pancréatique</v>
          </cell>
        </row>
        <row r="247">
          <cell r="B247" t="str">
            <v>07C09</v>
          </cell>
          <cell r="C247" t="str">
            <v>Interventions sur le foie, le pancréas et les veines porte ou cave pour tumeurs malignes</v>
          </cell>
        </row>
        <row r="248">
          <cell r="B248" t="str">
            <v>07C10</v>
          </cell>
          <cell r="C248" t="str">
            <v>Interventions sur le foie, le pancréas et les veines porte ou cave pour affections non malignes</v>
          </cell>
        </row>
        <row r="249">
          <cell r="B249" t="str">
            <v>07C11</v>
          </cell>
          <cell r="C249" t="str">
            <v>Dérivations biliaires</v>
          </cell>
        </row>
        <row r="250">
          <cell r="B250" t="str">
            <v>07C12</v>
          </cell>
          <cell r="C250" t="str">
            <v>Autres interventions sur les voies biliaires sauf cholécystectomies isolées</v>
          </cell>
        </row>
        <row r="251">
          <cell r="B251" t="str">
            <v>07C13</v>
          </cell>
          <cell r="C251" t="str">
            <v>Cholécystectomies sans exploration de la voie biliaire principale pour affections aigües</v>
          </cell>
        </row>
        <row r="252">
          <cell r="B252" t="str">
            <v>07C14</v>
          </cell>
          <cell r="C252" t="str">
            <v>Cholécystectomies sans exploration de la voie biliaire principale à l'exception des affections aigües</v>
          </cell>
        </row>
        <row r="253">
          <cell r="B253" t="str">
            <v>07K02</v>
          </cell>
          <cell r="C253" t="str">
            <v>Endoscopies biliaires thérapeutiques et anesthésie : séjours de moins de 2 jours</v>
          </cell>
        </row>
        <row r="254">
          <cell r="B254" t="str">
            <v>07K04</v>
          </cell>
          <cell r="C254" t="str">
            <v>Endoscopie biliaire diagnostique et anesthésie, en ambulatoire</v>
          </cell>
        </row>
        <row r="255">
          <cell r="B255" t="str">
            <v>07K05</v>
          </cell>
          <cell r="C255" t="str">
            <v>Séjours comprenant une endoscopie biliaire thérapeutique ou diagnostique sans anesthésie, en ambulatoire</v>
          </cell>
        </row>
        <row r="256">
          <cell r="B256" t="str">
            <v>07M02</v>
          </cell>
          <cell r="C256" t="str">
            <v>Affections des voies biliaires</v>
          </cell>
        </row>
        <row r="257">
          <cell r="B257" t="str">
            <v>07M04</v>
          </cell>
          <cell r="C257" t="str">
            <v>Autres affections hépatiques</v>
          </cell>
        </row>
        <row r="258">
          <cell r="B258" t="str">
            <v>07M06</v>
          </cell>
          <cell r="C258" t="str">
            <v>Affections malignes du système hépato-biliaire ou du pancréas</v>
          </cell>
        </row>
        <row r="259">
          <cell r="B259" t="str">
            <v>07M07</v>
          </cell>
          <cell r="C259" t="str">
            <v>Cirrhoses alcooliques</v>
          </cell>
        </row>
        <row r="260">
          <cell r="B260" t="str">
            <v>07M08</v>
          </cell>
          <cell r="C260" t="str">
            <v>Autres cirrhoses et fibrose hépatique</v>
          </cell>
        </row>
        <row r="261">
          <cell r="B261" t="str">
            <v>07M09</v>
          </cell>
          <cell r="C261" t="str">
            <v>Hépatites chroniques</v>
          </cell>
        </row>
        <row r="262">
          <cell r="B262" t="str">
            <v>07M10</v>
          </cell>
          <cell r="C262" t="str">
            <v>Pancréatites aigües</v>
          </cell>
        </row>
        <row r="263">
          <cell r="B263" t="str">
            <v>07M11</v>
          </cell>
          <cell r="C263" t="str">
            <v>Autres affections non malignes du pancréas</v>
          </cell>
        </row>
        <row r="264">
          <cell r="B264" t="str">
            <v>07M12</v>
          </cell>
          <cell r="C264" t="str">
            <v>Suivis de greffe de foie et de pancréas</v>
          </cell>
        </row>
        <row r="265">
          <cell r="B265" t="str">
            <v>07M13</v>
          </cell>
          <cell r="C265" t="str">
            <v>Explorations et surveillance des affections du système hépatobiliaire et du pancréas</v>
          </cell>
        </row>
        <row r="266">
          <cell r="B266" t="str">
            <v>07M14</v>
          </cell>
          <cell r="C266" t="str">
            <v>Symptômes et autres recours aux soins de la CMD 07</v>
          </cell>
        </row>
        <row r="267">
          <cell r="B267" t="str">
            <v>07M15</v>
          </cell>
          <cell r="C267" t="str">
            <v>Affections hépatiques sévères à l'exception des tumeurs malignes, des cirrhoses et des hépatites alcooliques</v>
          </cell>
        </row>
        <row r="268">
          <cell r="B268" t="str">
            <v>07M16</v>
          </cell>
          <cell r="C268" t="str">
            <v>Ictères du nouveau-né</v>
          </cell>
        </row>
        <row r="269">
          <cell r="B269" t="str">
            <v>08C02</v>
          </cell>
          <cell r="C269" t="str">
            <v>Interventions majeures multiples sur les genoux et/ou les hanches</v>
          </cell>
        </row>
        <row r="270">
          <cell r="B270" t="str">
            <v>08C04</v>
          </cell>
          <cell r="C270" t="str">
            <v>Interventions sur la hanche et le fémur, âge inférieur à 18 ans</v>
          </cell>
        </row>
        <row r="271">
          <cell r="B271" t="str">
            <v>08C06</v>
          </cell>
          <cell r="C271" t="str">
            <v>Amputations pour affections de l'appareil musculosquelettique et du tissu conjonctif</v>
          </cell>
        </row>
        <row r="272">
          <cell r="B272" t="str">
            <v>08C12</v>
          </cell>
          <cell r="C272" t="str">
            <v>Biopsies ostéoarticulaires</v>
          </cell>
        </row>
        <row r="273">
          <cell r="B273" t="str">
            <v>08C13</v>
          </cell>
          <cell r="C273" t="str">
            <v>Résections osseuses localisées et/ou ablation de matériel de fixation interne au niveau de la hanche et du fémur</v>
          </cell>
        </row>
        <row r="274">
          <cell r="B274" t="str">
            <v>08C14</v>
          </cell>
          <cell r="C274" t="str">
            <v>Résections osseuses localisées et/ou ablation de matériel de fixation interne au niveau d'une localisation autre que la hanche et le fémur</v>
          </cell>
        </row>
        <row r="275">
          <cell r="B275" t="str">
            <v>08C20</v>
          </cell>
          <cell r="C275" t="str">
            <v>Greffes de peau pour maladie de l'appareil musculosquelettique ou du tissu conjonctif</v>
          </cell>
        </row>
        <row r="276">
          <cell r="B276" t="str">
            <v>08C21</v>
          </cell>
          <cell r="C276" t="str">
            <v>Autres interventions portant sur l'appareil musculosquelettique et le tissu conjonctif</v>
          </cell>
        </row>
        <row r="277">
          <cell r="B277" t="str">
            <v>08C22</v>
          </cell>
          <cell r="C277" t="str">
            <v>Interventions pour reprise de prothèses articulaires</v>
          </cell>
        </row>
        <row r="278">
          <cell r="B278" t="str">
            <v>08C24</v>
          </cell>
          <cell r="C278" t="str">
            <v>Prothèses de genou</v>
          </cell>
        </row>
        <row r="279">
          <cell r="B279" t="str">
            <v>08C25</v>
          </cell>
          <cell r="C279" t="str">
            <v>Prothèses d'épaule</v>
          </cell>
        </row>
        <row r="280">
          <cell r="B280" t="str">
            <v>08C27</v>
          </cell>
          <cell r="C280" t="str">
            <v>Autres interventions sur le rachis</v>
          </cell>
        </row>
        <row r="281">
          <cell r="B281" t="str">
            <v>08C28</v>
          </cell>
          <cell r="C281" t="str">
            <v>Interventions maxillofaciales</v>
          </cell>
        </row>
        <row r="282">
          <cell r="B282" t="str">
            <v>08C29</v>
          </cell>
          <cell r="C282" t="str">
            <v>Interventions sur le tissu mou pour tumeurs malignes</v>
          </cell>
        </row>
        <row r="283">
          <cell r="B283" t="str">
            <v>08C31</v>
          </cell>
          <cell r="C283" t="str">
            <v>Interventions sur la jambe, âge inférieur à 18 ans</v>
          </cell>
        </row>
        <row r="284">
          <cell r="B284" t="str">
            <v>08C32</v>
          </cell>
          <cell r="C284" t="str">
            <v>Interventions sur la jambe, âge supérieur à 17 ans</v>
          </cell>
        </row>
        <row r="285">
          <cell r="B285" t="str">
            <v>08C33</v>
          </cell>
          <cell r="C285" t="str">
            <v>Interventions sur la cheville et l'arrière-pied à l'exception des fractures</v>
          </cell>
        </row>
        <row r="286">
          <cell r="B286" t="str">
            <v>08C34</v>
          </cell>
          <cell r="C286" t="str">
            <v>Interventions sur les ligaments croisés sous arthroscopie</v>
          </cell>
        </row>
        <row r="287">
          <cell r="B287" t="str">
            <v>08C35</v>
          </cell>
          <cell r="C287" t="str">
            <v>Interventions sur le bras, coude et épaule</v>
          </cell>
        </row>
        <row r="288">
          <cell r="B288" t="str">
            <v>08C36</v>
          </cell>
          <cell r="C288" t="str">
            <v>Interventions sur le pied, âge inférieur à 18 ans</v>
          </cell>
        </row>
        <row r="289">
          <cell r="B289" t="str">
            <v>08C37</v>
          </cell>
          <cell r="C289" t="str">
            <v>Interventions sur le pied, âge supérieur à 17 ans</v>
          </cell>
        </row>
        <row r="290">
          <cell r="B290" t="str">
            <v>08C38</v>
          </cell>
          <cell r="C290" t="str">
            <v>Autres arthroscopies du genou</v>
          </cell>
        </row>
        <row r="291">
          <cell r="B291" t="str">
            <v>08C39</v>
          </cell>
          <cell r="C291" t="str">
            <v>Interventions sur l'avant-bras</v>
          </cell>
        </row>
        <row r="292">
          <cell r="B292" t="str">
            <v>08C40</v>
          </cell>
          <cell r="C292" t="str">
            <v>Arthroscopies d'autres localisations</v>
          </cell>
        </row>
        <row r="293">
          <cell r="B293" t="str">
            <v>08C42</v>
          </cell>
          <cell r="C293" t="str">
            <v>Interventions non mineures sur les tissus mous</v>
          </cell>
        </row>
        <row r="294">
          <cell r="B294" t="str">
            <v>08C43</v>
          </cell>
          <cell r="C294" t="str">
            <v>Interventions non mineures sur la main</v>
          </cell>
        </row>
        <row r="295">
          <cell r="B295" t="str">
            <v>08C44</v>
          </cell>
          <cell r="C295" t="str">
            <v>Autres interventions sur la main</v>
          </cell>
        </row>
        <row r="296">
          <cell r="B296" t="str">
            <v>08C45</v>
          </cell>
          <cell r="C296" t="str">
            <v>Ménisectomie sous arthroscopie</v>
          </cell>
        </row>
        <row r="297">
          <cell r="B297" t="str">
            <v>08C46</v>
          </cell>
          <cell r="C297" t="str">
            <v>Autres interventions sur les tissus mous</v>
          </cell>
        </row>
        <row r="298">
          <cell r="B298" t="str">
            <v>08C47</v>
          </cell>
          <cell r="C298" t="str">
            <v>Prothèses de hanche pour traumatismes récents</v>
          </cell>
        </row>
        <row r="299">
          <cell r="B299" t="str">
            <v>08C48</v>
          </cell>
          <cell r="C299" t="str">
            <v>Prothèses de hanche pour des affections autres que des traumatismes récents</v>
          </cell>
        </row>
        <row r="300">
          <cell r="B300" t="str">
            <v>08C49</v>
          </cell>
          <cell r="C300" t="str">
            <v>Interventions sur la hanche et le fémur pour traumatismes récents, âge supérieur à 17 ans</v>
          </cell>
        </row>
        <row r="301">
          <cell r="B301" t="str">
            <v>08C50</v>
          </cell>
          <cell r="C301" t="str">
            <v>Interventions sur la hanche et le fémur sauf traumatismes récents, âge supérieur à 17 ans</v>
          </cell>
        </row>
        <row r="302">
          <cell r="B302" t="str">
            <v>08C51</v>
          </cell>
          <cell r="C302" t="str">
            <v>Interventions majeures sur le rachis pour fractures, cyphoses et scolioses</v>
          </cell>
        </row>
        <row r="303">
          <cell r="B303" t="str">
            <v>08C52</v>
          </cell>
          <cell r="C303" t="str">
            <v>Autres interventions majeures sur le rachis</v>
          </cell>
        </row>
        <row r="304">
          <cell r="B304" t="str">
            <v>08C53</v>
          </cell>
          <cell r="C304" t="str">
            <v>Interventions sur le genou pour traumatismes</v>
          </cell>
        </row>
        <row r="305">
          <cell r="B305" t="str">
            <v>08C54</v>
          </cell>
          <cell r="C305" t="str">
            <v>Interventions sur le genou pour des affections autres que traumatiques</v>
          </cell>
        </row>
        <row r="306">
          <cell r="B306" t="str">
            <v>08C55</v>
          </cell>
          <cell r="C306" t="str">
            <v>Interventions sur la cheville et l'arrière-pied pour fractures</v>
          </cell>
        </row>
        <row r="307">
          <cell r="B307" t="str">
            <v>08C56</v>
          </cell>
          <cell r="C307" t="str">
            <v>Interventions pour infections ostéoarticulaires</v>
          </cell>
        </row>
        <row r="308">
          <cell r="B308" t="str">
            <v>08C57</v>
          </cell>
          <cell r="C308" t="str">
            <v>Libérations articulaires du membre inférieur à l'exception de la hanche et du pied</v>
          </cell>
        </row>
        <row r="309">
          <cell r="B309" t="str">
            <v>08C58</v>
          </cell>
          <cell r="C309" t="str">
            <v>Arthroscopies de l'épaule</v>
          </cell>
        </row>
        <row r="310">
          <cell r="B310" t="str">
            <v>08C59</v>
          </cell>
          <cell r="C310" t="str">
            <v>Ténosynovectomies du poignet</v>
          </cell>
        </row>
        <row r="311">
          <cell r="B311" t="str">
            <v>08C60</v>
          </cell>
          <cell r="C311" t="str">
            <v>Interventions sur le poignet autres que les ténosynovectomies</v>
          </cell>
        </row>
        <row r="312">
          <cell r="B312" t="str">
            <v>08K02</v>
          </cell>
          <cell r="C312" t="str">
            <v>Affections de l'appareil musculosquelettique sans acte opératoire de la CMD 08, avec anesthésie, en ambulatoire</v>
          </cell>
        </row>
        <row r="313">
          <cell r="B313" t="str">
            <v>08K03</v>
          </cell>
          <cell r="C313" t="str">
            <v>Tractions continues et réductions progressives : autres que hanche et fémur</v>
          </cell>
        </row>
        <row r="314">
          <cell r="B314" t="str">
            <v>08K04</v>
          </cell>
          <cell r="C314" t="str">
            <v>Tractions continues et réductions progressives : hanche et fémur</v>
          </cell>
        </row>
        <row r="315">
          <cell r="B315" t="str">
            <v>08M04</v>
          </cell>
          <cell r="C315" t="str">
            <v>Fractures de la hanche et du bassin</v>
          </cell>
        </row>
        <row r="316">
          <cell r="B316" t="str">
            <v>08M05</v>
          </cell>
          <cell r="C316" t="str">
            <v>Fractures de la diaphyse, de l'épiphyse ou d'une partie non précisée du fémur</v>
          </cell>
        </row>
        <row r="317">
          <cell r="B317" t="str">
            <v>08M06</v>
          </cell>
          <cell r="C317" t="str">
            <v>Fractures, entorses, luxations et dislocations de la jambe, âge inférieur à 18 ans</v>
          </cell>
        </row>
        <row r="318">
          <cell r="B318" t="str">
            <v>08M07</v>
          </cell>
          <cell r="C318" t="str">
            <v>Fractures, entorses, luxations et dislocations de la jambe, âge supérieur à 17 ans</v>
          </cell>
        </row>
        <row r="319">
          <cell r="B319" t="str">
            <v>08M08</v>
          </cell>
          <cell r="C319" t="str">
            <v>Entorses et luxations de la hanche et du bassin</v>
          </cell>
        </row>
        <row r="320">
          <cell r="B320" t="str">
            <v>08M09</v>
          </cell>
          <cell r="C320" t="str">
            <v>Arthropathies non spécifiques</v>
          </cell>
        </row>
        <row r="321">
          <cell r="B321" t="str">
            <v>08M10</v>
          </cell>
          <cell r="C321" t="str">
            <v>Maladies osseuses et arthropathies spécifiques</v>
          </cell>
        </row>
        <row r="322">
          <cell r="B322" t="str">
            <v>08M14</v>
          </cell>
          <cell r="C322" t="str">
            <v>Affections du tissu conjonctif</v>
          </cell>
        </row>
        <row r="323">
          <cell r="B323" t="str">
            <v>08M15</v>
          </cell>
          <cell r="C323" t="str">
            <v>Tendinites, myosites et bursites</v>
          </cell>
        </row>
        <row r="324">
          <cell r="B324" t="str">
            <v>08M18</v>
          </cell>
          <cell r="C324" t="str">
            <v>Suites de traitement après une affection de l'appareil musculosquelettique ou du tissu conjonctif</v>
          </cell>
        </row>
        <row r="325">
          <cell r="B325" t="str">
            <v>08M19</v>
          </cell>
          <cell r="C325" t="str">
            <v>Autres pathologies de l'appareil musculosquelettique et du tissu conjonctif</v>
          </cell>
        </row>
        <row r="326">
          <cell r="B326" t="str">
            <v>08M20</v>
          </cell>
          <cell r="C326" t="str">
            <v>Fractures, entorses, luxations et dislocations du bras et de l'avant-bras, âge inférieur à 18 ans</v>
          </cell>
        </row>
        <row r="327">
          <cell r="B327" t="str">
            <v>08M21</v>
          </cell>
          <cell r="C327" t="str">
            <v>Entorses, luxations et dislocations du bras et de l'avant-bras, âge supérieur à 17 ans</v>
          </cell>
        </row>
        <row r="328">
          <cell r="B328" t="str">
            <v>08M22</v>
          </cell>
          <cell r="C328" t="str">
            <v>Fractures, entorses, luxations et dislocations de la main</v>
          </cell>
        </row>
        <row r="329">
          <cell r="B329" t="str">
            <v>08M23</v>
          </cell>
          <cell r="C329" t="str">
            <v>Fractures, entorses, luxations et dislocations du pied</v>
          </cell>
        </row>
        <row r="330">
          <cell r="B330" t="str">
            <v>08M24</v>
          </cell>
          <cell r="C330" t="str">
            <v>Tumeurs malignes primitives des os</v>
          </cell>
        </row>
        <row r="331">
          <cell r="B331" t="str">
            <v>08M25</v>
          </cell>
          <cell r="C331" t="str">
            <v>Fractures pathologiques et autres tumeurs malignes de l'appareil musculosquelettique et du tissu conjonctif</v>
          </cell>
        </row>
        <row r="332">
          <cell r="B332" t="str">
            <v>08M26</v>
          </cell>
          <cell r="C332" t="str">
            <v>Fractures du rachis</v>
          </cell>
        </row>
        <row r="333">
          <cell r="B333" t="str">
            <v>08M27</v>
          </cell>
          <cell r="C333" t="str">
            <v>Sciatiques et autres radiculopathies</v>
          </cell>
        </row>
        <row r="334">
          <cell r="B334" t="str">
            <v>08M28</v>
          </cell>
          <cell r="C334" t="str">
            <v>Autres rachialgies</v>
          </cell>
        </row>
        <row r="335">
          <cell r="B335" t="str">
            <v>08M29</v>
          </cell>
          <cell r="C335" t="str">
            <v>Autres pathologies rachidiennes relevant d'un traitement médical</v>
          </cell>
        </row>
        <row r="336">
          <cell r="B336" t="str">
            <v>08M30</v>
          </cell>
          <cell r="C336" t="str">
            <v>Rhumatismes et raideurs articulaires</v>
          </cell>
        </row>
        <row r="337">
          <cell r="B337" t="str">
            <v>08M31</v>
          </cell>
          <cell r="C337" t="str">
            <v>Ostéomyélites aigües (y compris vertébrales) et arthrites septiques</v>
          </cell>
        </row>
        <row r="338">
          <cell r="B338" t="str">
            <v>08M32</v>
          </cell>
          <cell r="C338" t="str">
            <v>Ostéomyélites chroniques</v>
          </cell>
        </row>
        <row r="339">
          <cell r="B339" t="str">
            <v>08M33</v>
          </cell>
          <cell r="C339" t="str">
            <v>Ablation de matériel sans acte classant</v>
          </cell>
        </row>
        <row r="340">
          <cell r="B340" t="str">
            <v>08M34</v>
          </cell>
          <cell r="C340" t="str">
            <v>Algoneurodystrophie</v>
          </cell>
        </row>
        <row r="341">
          <cell r="B341" t="str">
            <v>08M35</v>
          </cell>
          <cell r="C341" t="str">
            <v>Explorations et surveillance de l'appareil musculosquelettique et du tissu conjonctif</v>
          </cell>
        </row>
        <row r="342">
          <cell r="B342" t="str">
            <v>08M36</v>
          </cell>
          <cell r="C342" t="str">
            <v>Symptômes et autres recours aux soins de la CMD 08</v>
          </cell>
        </row>
        <row r="343">
          <cell r="B343" t="str">
            <v>08M37</v>
          </cell>
          <cell r="C343" t="str">
            <v>Fractures du bras et de l'avant-bras, âge supérieur à 17 ans</v>
          </cell>
        </row>
        <row r="344">
          <cell r="B344" t="str">
            <v>08M38</v>
          </cell>
          <cell r="C344" t="str">
            <v>Entorses et luxations du rachis</v>
          </cell>
        </row>
        <row r="345">
          <cell r="B345" t="str">
            <v>09C02</v>
          </cell>
          <cell r="C345" t="str">
            <v>Greffes de peau et/ou parages de plaie pour ulcère cutané ou cellulite</v>
          </cell>
        </row>
        <row r="346">
          <cell r="B346" t="str">
            <v>09C03</v>
          </cell>
          <cell r="C346" t="str">
            <v>Greffes de peau et/ou parages de plaie à l'exception des ulcères cutanés et cellulites</v>
          </cell>
        </row>
        <row r="347">
          <cell r="B347" t="str">
            <v>09C04</v>
          </cell>
          <cell r="C347" t="str">
            <v>Mastectomies totales pour tumeur maligne</v>
          </cell>
        </row>
        <row r="348">
          <cell r="B348" t="str">
            <v>09C05</v>
          </cell>
          <cell r="C348" t="str">
            <v>Mastectomies subtotales pour tumeur maligne</v>
          </cell>
        </row>
        <row r="349">
          <cell r="B349" t="str">
            <v>09C06</v>
          </cell>
          <cell r="C349" t="str">
            <v>Interventions sur le sein pour des affections non malignes autres que les actes de biopsie et d'excision locale</v>
          </cell>
        </row>
        <row r="350">
          <cell r="B350" t="str">
            <v>09C07</v>
          </cell>
          <cell r="C350" t="str">
            <v>Biopsies et excisions locales pour des affections non malignes du sein</v>
          </cell>
        </row>
        <row r="351">
          <cell r="B351" t="str">
            <v>09C08</v>
          </cell>
          <cell r="C351" t="str">
            <v>Interventions sur la région anale et périanale</v>
          </cell>
        </row>
        <row r="352">
          <cell r="B352" t="str">
            <v>09C09</v>
          </cell>
          <cell r="C352" t="str">
            <v>Interventions plastiques en dehors de la chirurgie esthétique</v>
          </cell>
        </row>
        <row r="353">
          <cell r="B353" t="str">
            <v>09C10</v>
          </cell>
          <cell r="C353" t="str">
            <v>Autres interventions sur la peau, les tissus sous-cutanés ou les seins</v>
          </cell>
        </row>
        <row r="354">
          <cell r="B354" t="str">
            <v>09C11</v>
          </cell>
          <cell r="C354" t="str">
            <v>Reconstructions des seins</v>
          </cell>
        </row>
        <row r="355">
          <cell r="B355" t="str">
            <v>09C12</v>
          </cell>
          <cell r="C355" t="str">
            <v>Interventions pour kystes, granulomes et interventions sur les ongles</v>
          </cell>
        </row>
        <row r="356">
          <cell r="B356" t="str">
            <v>09C13</v>
          </cell>
          <cell r="C356" t="str">
            <v>Interventions pour condylomes anogénitaux</v>
          </cell>
        </row>
        <row r="357">
          <cell r="B357" t="str">
            <v>09C14</v>
          </cell>
          <cell r="C357" t="str">
            <v>Certains curages lymphonodaux pour des affections de la peau, des tissus sous-cutanés ou des seins</v>
          </cell>
        </row>
        <row r="358">
          <cell r="B358" t="str">
            <v>09C15</v>
          </cell>
          <cell r="C358" t="str">
            <v>Interventions sur la peau, les tissus sous-cutanés ou les seins pour lésions traumatiques</v>
          </cell>
        </row>
        <row r="359">
          <cell r="B359" t="str">
            <v>09K02</v>
          </cell>
          <cell r="C359" t="str">
            <v>Affections de la peau, des tissus sous-cutanés et des seins sans acte opératoire de la CMD 09, avec anesthésie, en ambulatoire</v>
          </cell>
        </row>
        <row r="360">
          <cell r="B360" t="str">
            <v>09M02</v>
          </cell>
          <cell r="C360" t="str">
            <v>Traumatismes de la peau et des tissus sous-cutanés, âge inférieur à 18 ans</v>
          </cell>
        </row>
        <row r="361">
          <cell r="B361" t="str">
            <v>09M03</v>
          </cell>
          <cell r="C361" t="str">
            <v>Traumatismes de la peau et des tissus sous-cutanés, âge supérieur à 17 ans</v>
          </cell>
        </row>
        <row r="362">
          <cell r="B362" t="str">
            <v>09M04</v>
          </cell>
          <cell r="C362" t="str">
            <v>Lésions, infections et inflammations de la peau et des tissus sous-cutanés, âge inférieur à 18 ans</v>
          </cell>
        </row>
        <row r="363">
          <cell r="B363" t="str">
            <v>09M05</v>
          </cell>
          <cell r="C363" t="str">
            <v>Lésions, infections et inflammations de la peau et des tissus sous-cutanés, âge supérieur à 17 ans</v>
          </cell>
        </row>
        <row r="364">
          <cell r="B364" t="str">
            <v>09M06</v>
          </cell>
          <cell r="C364" t="str">
            <v>Ulcères cutanés</v>
          </cell>
        </row>
        <row r="365">
          <cell r="B365" t="str">
            <v>09M07</v>
          </cell>
          <cell r="C365" t="str">
            <v>Autres affections dermatologiques</v>
          </cell>
        </row>
        <row r="366">
          <cell r="B366" t="str">
            <v>09M08</v>
          </cell>
          <cell r="C366" t="str">
            <v>Affections dermatologiques sévères</v>
          </cell>
        </row>
        <row r="367">
          <cell r="B367" t="str">
            <v>09M09</v>
          </cell>
          <cell r="C367" t="str">
            <v>Affections non malignes des seins</v>
          </cell>
        </row>
        <row r="368">
          <cell r="B368" t="str">
            <v>09M10</v>
          </cell>
          <cell r="C368" t="str">
            <v>Tumeurs malignes des seins</v>
          </cell>
        </row>
        <row r="369">
          <cell r="B369" t="str">
            <v>09M11</v>
          </cell>
          <cell r="C369" t="str">
            <v>Tumeurs de la peau</v>
          </cell>
        </row>
        <row r="370">
          <cell r="B370" t="str">
            <v>09M12</v>
          </cell>
          <cell r="C370" t="str">
            <v>Explorations et surveillance des affections de la peau</v>
          </cell>
        </row>
        <row r="371">
          <cell r="B371" t="str">
            <v>09M13</v>
          </cell>
          <cell r="C371" t="str">
            <v>Explorations et surveillance des affections des seins</v>
          </cell>
        </row>
        <row r="372">
          <cell r="B372" t="str">
            <v>09M14</v>
          </cell>
          <cell r="C372" t="str">
            <v>Symptômes et autres recours aux soins concernant les affections de la peau</v>
          </cell>
        </row>
        <row r="373">
          <cell r="B373" t="str">
            <v>09M15</v>
          </cell>
          <cell r="C373" t="str">
            <v>Symptômes et autres recours aux soins concernant les affections des seins</v>
          </cell>
        </row>
        <row r="374">
          <cell r="B374" t="str">
            <v>09Z02</v>
          </cell>
          <cell r="C374" t="str">
            <v>Chirurgie esthétique</v>
          </cell>
        </row>
        <row r="375">
          <cell r="B375" t="str">
            <v>10C02</v>
          </cell>
          <cell r="C375" t="str">
            <v>Interventions sur l'hypophyse</v>
          </cell>
        </row>
        <row r="376">
          <cell r="B376" t="str">
            <v>10C03</v>
          </cell>
          <cell r="C376" t="str">
            <v>Interventions sur les glandes surrénales</v>
          </cell>
        </row>
        <row r="377">
          <cell r="B377" t="str">
            <v>10C05</v>
          </cell>
          <cell r="C377" t="str">
            <v>Interventions sur les parathyroïdes</v>
          </cell>
        </row>
        <row r="378">
          <cell r="B378" t="str">
            <v>10C07</v>
          </cell>
          <cell r="C378" t="str">
            <v>Interventions sur le tractus thyréoglosse</v>
          </cell>
        </row>
        <row r="379">
          <cell r="B379" t="str">
            <v>10C08</v>
          </cell>
          <cell r="C379" t="str">
            <v>Autres interventions pour troubles endocriniens, métaboliques ou nutritionnels</v>
          </cell>
        </row>
        <row r="380">
          <cell r="B380" t="str">
            <v>10C09</v>
          </cell>
          <cell r="C380" t="str">
            <v>Gastroplasties pour obésité</v>
          </cell>
        </row>
        <row r="381">
          <cell r="B381" t="str">
            <v>10C10</v>
          </cell>
          <cell r="C381" t="str">
            <v>Autres interventions pour obésité</v>
          </cell>
        </row>
        <row r="382">
          <cell r="B382" t="str">
            <v>10C11</v>
          </cell>
          <cell r="C382" t="str">
            <v>Interventions sur la thyroïde pour tumeurs malignes</v>
          </cell>
        </row>
        <row r="383">
          <cell r="B383" t="str">
            <v>10C12</v>
          </cell>
          <cell r="C383" t="str">
            <v>Interventions sur la thyroïde pour affections non malignes</v>
          </cell>
        </row>
        <row r="384">
          <cell r="B384" t="str">
            <v>10C13</v>
          </cell>
          <cell r="C384" t="str">
            <v>Interventions digestives autres que les gastroplasties, pour obésité</v>
          </cell>
        </row>
        <row r="385">
          <cell r="B385" t="str">
            <v>10M02</v>
          </cell>
          <cell r="C385" t="str">
            <v>Diabète, âge supérieur à 35 ans</v>
          </cell>
        </row>
        <row r="386">
          <cell r="B386" t="str">
            <v>10M03</v>
          </cell>
          <cell r="C386" t="str">
            <v>Diabète, âge inférieur à 36 ans</v>
          </cell>
        </row>
        <row r="387">
          <cell r="B387" t="str">
            <v>10M07</v>
          </cell>
          <cell r="C387" t="str">
            <v>Autres troubles endocriniens</v>
          </cell>
        </row>
        <row r="388">
          <cell r="B388" t="str">
            <v>10M08</v>
          </cell>
          <cell r="C388" t="str">
            <v>Acidocétose et coma diabétique</v>
          </cell>
        </row>
        <row r="389">
          <cell r="B389" t="str">
            <v>10M09</v>
          </cell>
          <cell r="C389" t="str">
            <v>Obésité</v>
          </cell>
        </row>
        <row r="390">
          <cell r="B390" t="str">
            <v>10M10</v>
          </cell>
          <cell r="C390" t="str">
            <v>Maladies métaboliques congénitales sévères</v>
          </cell>
        </row>
        <row r="391">
          <cell r="B391" t="str">
            <v>10M11</v>
          </cell>
          <cell r="C391" t="str">
            <v>Autres maladies métaboliques congénitales</v>
          </cell>
        </row>
        <row r="392">
          <cell r="B392" t="str">
            <v>10M12</v>
          </cell>
          <cell r="C392" t="str">
            <v>Tumeurs des glandes endocrines</v>
          </cell>
        </row>
        <row r="393">
          <cell r="B393" t="str">
            <v>10M13</v>
          </cell>
          <cell r="C393" t="str">
            <v>Explorations et surveillance pour affections endocriniennes et métaboliques</v>
          </cell>
        </row>
        <row r="394">
          <cell r="B394" t="str">
            <v>10M14</v>
          </cell>
          <cell r="C394" t="str">
            <v>Symptômes et autres recours aux soins de la CMD 10</v>
          </cell>
        </row>
        <row r="395">
          <cell r="B395" t="str">
            <v>10M15</v>
          </cell>
          <cell r="C395" t="str">
            <v>Troubles métaboliques, âge inférieur à 18 ans</v>
          </cell>
        </row>
        <row r="396">
          <cell r="B396" t="str">
            <v>10M16</v>
          </cell>
          <cell r="C396" t="str">
            <v>Troubles métaboliques, âge supérieur à 17 ans</v>
          </cell>
        </row>
        <row r="397">
          <cell r="B397" t="str">
            <v>10M17</v>
          </cell>
          <cell r="C397" t="str">
            <v>Troubles nutritionnels divers, âge inférieur à 18 ans</v>
          </cell>
        </row>
        <row r="398">
          <cell r="B398" t="str">
            <v>10M18</v>
          </cell>
          <cell r="C398" t="str">
            <v>Troubles nutritionnels divers, âge supérieur à 17 ans</v>
          </cell>
        </row>
        <row r="399">
          <cell r="B399" t="str">
            <v>10M19</v>
          </cell>
          <cell r="C399" t="str">
            <v>Autres affections de la CMD 10 concernant majoritairement la petite enfance</v>
          </cell>
        </row>
        <row r="400">
          <cell r="B400" t="str">
            <v>10M20</v>
          </cell>
          <cell r="C400" t="str">
            <v>Problèmes alimentaires du nouveau-né et du nourrisson</v>
          </cell>
        </row>
        <row r="401">
          <cell r="B401" t="str">
            <v>11C02</v>
          </cell>
          <cell r="C401" t="str">
            <v>Interventions sur les reins et les uretères et chirurgie majeure de la vessie pour une affection tumorale</v>
          </cell>
        </row>
        <row r="402">
          <cell r="B402" t="str">
            <v>11C03</v>
          </cell>
          <cell r="C402" t="str">
            <v>Interventions sur les reins et les uretères et chirurgie majeure de la vessie pour une affection non tumorale</v>
          </cell>
        </row>
        <row r="403">
          <cell r="B403" t="str">
            <v>11C04</v>
          </cell>
          <cell r="C403" t="str">
            <v>Autres interventions sur la vessie à l'exception des interventions transurétrales</v>
          </cell>
        </row>
        <row r="404">
          <cell r="B404" t="str">
            <v>11C06</v>
          </cell>
          <cell r="C404" t="str">
            <v>Interventions sur l'urètre, âge inférieur à 18 ans</v>
          </cell>
        </row>
        <row r="405">
          <cell r="B405" t="str">
            <v>11C07</v>
          </cell>
          <cell r="C405" t="str">
            <v>Interventions sur l'urètre, âge supérieur à 17 ans</v>
          </cell>
        </row>
        <row r="406">
          <cell r="B406" t="str">
            <v>11C08</v>
          </cell>
          <cell r="C406" t="str">
            <v>Autres interventions sur les reins et les voies urinaires</v>
          </cell>
        </row>
        <row r="407">
          <cell r="B407" t="str">
            <v>11C09</v>
          </cell>
          <cell r="C407" t="str">
            <v>Créations et réfections de fistules artérioveineuses pour affections de la CMD 11</v>
          </cell>
        </row>
        <row r="408">
          <cell r="B408" t="str">
            <v>11C10</v>
          </cell>
          <cell r="C408" t="str">
            <v>Interventions pour incontinence urinaire en dehors des interventions transurétrales</v>
          </cell>
        </row>
        <row r="409">
          <cell r="B409" t="str">
            <v>11C11</v>
          </cell>
          <cell r="C409" t="str">
            <v>Interventions par voie transurétrale ou transcutanée pour lithiases urinaires</v>
          </cell>
        </row>
        <row r="410">
          <cell r="B410" t="str">
            <v>11C12</v>
          </cell>
          <cell r="C410" t="str">
            <v>Injections de toxine botulique dans l'appareil urinaire</v>
          </cell>
        </row>
        <row r="411">
          <cell r="B411" t="str">
            <v>11C13</v>
          </cell>
          <cell r="C411" t="str">
            <v>Interventions par voie transurétrale ou transcutanée pour des affections non lithiasiques</v>
          </cell>
        </row>
        <row r="412">
          <cell r="B412" t="str">
            <v>11K02</v>
          </cell>
          <cell r="C412" t="str">
            <v>Insuffisance rénale, avec dialyse</v>
          </cell>
        </row>
        <row r="413">
          <cell r="B413" t="str">
            <v>11K03</v>
          </cell>
          <cell r="C413" t="str">
            <v>Endoscopies génito-urinaires thérapeutiques et anesthésie : séjours de la CMD 11 et de moins de 2 jours</v>
          </cell>
        </row>
        <row r="414">
          <cell r="B414" t="str">
            <v>11K04</v>
          </cell>
          <cell r="C414" t="str">
            <v>Séjours de la CMD 11 comprenant une endoscopie génito-urinaire thérapeutique sans anesthésie : séjours de moins de 2 jours</v>
          </cell>
        </row>
        <row r="415">
          <cell r="B415" t="str">
            <v>11K05</v>
          </cell>
          <cell r="C415" t="str">
            <v>Endoscopies génito-urinaires diagnostiques et anesthésie : séjours de la CMD 11 et de moins de 2 jours</v>
          </cell>
        </row>
        <row r="416">
          <cell r="B416" t="str">
            <v>11K06</v>
          </cell>
          <cell r="C416" t="str">
            <v>Séjours de la CMD 11 comprenant une endoscopie génito-urinaire diagnostique sans anesthésie : séjours de moins de 2 jours</v>
          </cell>
        </row>
        <row r="417">
          <cell r="B417" t="str">
            <v>11K07</v>
          </cell>
          <cell r="C417" t="str">
            <v>Séjours de la CMD 11 comprenant la mise en place de certains accès vasculaires, en ambulatoire</v>
          </cell>
        </row>
        <row r="418">
          <cell r="B418" t="str">
            <v>11K08</v>
          </cell>
          <cell r="C418" t="str">
            <v>Lithotritie extracorporelle de l'appareil urinaire, en ambulatoire</v>
          </cell>
        </row>
        <row r="419">
          <cell r="B419" t="str">
            <v>11M02</v>
          </cell>
          <cell r="C419" t="str">
            <v>Lithiases urinaires</v>
          </cell>
        </row>
        <row r="420">
          <cell r="B420" t="str">
            <v>11M03</v>
          </cell>
          <cell r="C420" t="str">
            <v>Infections des reins et des voies urinaires, âge inférieur à 18 ans</v>
          </cell>
        </row>
        <row r="421">
          <cell r="B421" t="str">
            <v>11M04</v>
          </cell>
          <cell r="C421" t="str">
            <v>Infections des reins et des voies urinaires, âge supérieur à 17 ans</v>
          </cell>
        </row>
        <row r="422">
          <cell r="B422" t="str">
            <v>11M06</v>
          </cell>
          <cell r="C422" t="str">
            <v>Insuffisance rénale, sans dialyse</v>
          </cell>
        </row>
        <row r="423">
          <cell r="B423" t="str">
            <v>11M07</v>
          </cell>
          <cell r="C423" t="str">
            <v>Tumeurs des reins et des voies urinaires</v>
          </cell>
        </row>
        <row r="424">
          <cell r="B424" t="str">
            <v>11M08</v>
          </cell>
          <cell r="C424" t="str">
            <v>Autres affections des reins et des voies urinaires, âge inférieur à 18 ans</v>
          </cell>
        </row>
        <row r="425">
          <cell r="B425" t="str">
            <v>11M10</v>
          </cell>
          <cell r="C425" t="str">
            <v>Rétrécissement urétral</v>
          </cell>
        </row>
        <row r="426">
          <cell r="B426" t="str">
            <v>11M11</v>
          </cell>
          <cell r="C426" t="str">
            <v>Signes et symptômes concernant les reins et les voies urinaires, âge inférieur à 18 ans</v>
          </cell>
        </row>
        <row r="427">
          <cell r="B427" t="str">
            <v>11M12</v>
          </cell>
          <cell r="C427" t="str">
            <v>Signes et symptômes concernant les reins et les voies urinaires, âge supérieur à 17 ans</v>
          </cell>
        </row>
        <row r="428">
          <cell r="B428" t="str">
            <v>11M15</v>
          </cell>
          <cell r="C428" t="str">
            <v>Autres affections des reins et des voies urinaires d'origine diabétique, âge supérieur à 17 ans</v>
          </cell>
        </row>
        <row r="429">
          <cell r="B429" t="str">
            <v>11M16</v>
          </cell>
          <cell r="C429" t="str">
            <v>Autres affections des reins et des voies urinaires, à l'exception de celles d'origine diabétique, âge supérieur à 17 ans</v>
          </cell>
        </row>
        <row r="430">
          <cell r="B430" t="str">
            <v>11M17</v>
          </cell>
          <cell r="C430" t="str">
            <v>Surveillances de greffes de rein</v>
          </cell>
        </row>
        <row r="431">
          <cell r="B431" t="str">
            <v>11M18</v>
          </cell>
          <cell r="C431" t="str">
            <v>Explorations et surveillance pour affections du rein et des voies urinaires</v>
          </cell>
        </row>
        <row r="432">
          <cell r="B432" t="str">
            <v>11M19</v>
          </cell>
          <cell r="C432" t="str">
            <v>Autres symptômes et recours aux soins de la CMD 11</v>
          </cell>
        </row>
        <row r="433">
          <cell r="B433" t="str">
            <v>11M20</v>
          </cell>
          <cell r="C433" t="str">
            <v>Autres affections uronéphrologiques concernant majoritairement la petite enfance</v>
          </cell>
        </row>
        <row r="434">
          <cell r="B434" t="str">
            <v>12C03</v>
          </cell>
          <cell r="C434" t="str">
            <v>Interventions sur le pénis</v>
          </cell>
        </row>
        <row r="435">
          <cell r="B435" t="str">
            <v>12C04</v>
          </cell>
          <cell r="C435" t="str">
            <v>Prostatectomies transurétrales</v>
          </cell>
        </row>
        <row r="436">
          <cell r="B436" t="str">
            <v>12C05</v>
          </cell>
          <cell r="C436" t="str">
            <v>Interventions sur les testicules pour tumeurs malignes</v>
          </cell>
        </row>
        <row r="437">
          <cell r="B437" t="str">
            <v>12C06</v>
          </cell>
          <cell r="C437" t="str">
            <v>Interventions sur les testicules pour affections non malignes, âge inférieur à 18 ans</v>
          </cell>
        </row>
        <row r="438">
          <cell r="B438" t="str">
            <v>12C07</v>
          </cell>
          <cell r="C438" t="str">
            <v>Interventions sur les testicules pour affections non malignes, âge supérieur à 17 ans</v>
          </cell>
        </row>
        <row r="439">
          <cell r="B439" t="str">
            <v>12C08</v>
          </cell>
          <cell r="C439" t="str">
            <v>Circoncision</v>
          </cell>
        </row>
        <row r="440">
          <cell r="B440" t="str">
            <v>12C09</v>
          </cell>
          <cell r="C440" t="str">
            <v>Autres interventions pour tumeurs malignes de l'appareil génital masculin</v>
          </cell>
        </row>
        <row r="441">
          <cell r="B441" t="str">
            <v>12C10</v>
          </cell>
          <cell r="C441" t="str">
            <v>Autres interventions pour affections non malignes de l'appareil génital masculin</v>
          </cell>
        </row>
        <row r="442">
          <cell r="B442" t="str">
            <v>12C11</v>
          </cell>
          <cell r="C442" t="str">
            <v>Interventions pelviennes majeures chez l'homme pour tumeurs malignes</v>
          </cell>
        </row>
        <row r="443">
          <cell r="B443" t="str">
            <v>12C12</v>
          </cell>
          <cell r="C443" t="str">
            <v>Interventions pelviennes majeures chez l'homme pour affections non malignes</v>
          </cell>
        </row>
        <row r="444">
          <cell r="B444" t="str">
            <v>12C13</v>
          </cell>
          <cell r="C444" t="str">
            <v>Stérilisation et vasoplastie</v>
          </cell>
        </row>
        <row r="445">
          <cell r="B445" t="str">
            <v>12K02</v>
          </cell>
          <cell r="C445" t="str">
            <v>Endoscopies génito-urinaires et anesthésie : séjours de la CMD 12 et de moins de deux jours</v>
          </cell>
        </row>
        <row r="446">
          <cell r="B446" t="str">
            <v>12K03</v>
          </cell>
          <cell r="C446" t="str">
            <v>Séjours de la CMD 12 comprenant une endoscopie génito-urinaire sans anesthésie : séjours de moins de deux jours</v>
          </cell>
        </row>
        <row r="447">
          <cell r="B447" t="str">
            <v>12K06</v>
          </cell>
          <cell r="C447" t="str">
            <v>Séjours comprenant une biopsie prostatique, en ambulatoire</v>
          </cell>
        </row>
        <row r="448">
          <cell r="B448" t="str">
            <v>12M03</v>
          </cell>
          <cell r="C448" t="str">
            <v>Tumeurs malignes de l'appareil génital masculin</v>
          </cell>
        </row>
        <row r="449">
          <cell r="B449" t="str">
            <v>12M04</v>
          </cell>
          <cell r="C449" t="str">
            <v>Hypertrophie prostatique bénigne</v>
          </cell>
        </row>
        <row r="450">
          <cell r="B450" t="str">
            <v>12M05</v>
          </cell>
          <cell r="C450" t="str">
            <v>Autres affections de l'appareil génital masculin</v>
          </cell>
        </row>
        <row r="451">
          <cell r="B451" t="str">
            <v>12M06</v>
          </cell>
          <cell r="C451" t="str">
            <v>Prostatites aigües et orchites</v>
          </cell>
        </row>
        <row r="452">
          <cell r="B452" t="str">
            <v>12M07</v>
          </cell>
          <cell r="C452" t="str">
            <v>Autres infections et inflammations de l'appareil génital masculin</v>
          </cell>
        </row>
        <row r="453">
          <cell r="B453" t="str">
            <v>12M08</v>
          </cell>
          <cell r="C453" t="str">
            <v>Explorations et surveillance des affections de l'appareil génital masculin</v>
          </cell>
        </row>
        <row r="454">
          <cell r="B454" t="str">
            <v>12M09</v>
          </cell>
          <cell r="C454" t="str">
            <v>Symptômes et autres recours aux soins de la CMD 12</v>
          </cell>
        </row>
        <row r="455">
          <cell r="B455" t="str">
            <v>13C03</v>
          </cell>
          <cell r="C455" t="str">
            <v>Hystérectomies</v>
          </cell>
        </row>
        <row r="456">
          <cell r="B456" t="str">
            <v>13C04</v>
          </cell>
          <cell r="C456" t="str">
            <v>Interventions réparatrices sur l'appareil génital féminin</v>
          </cell>
        </row>
        <row r="457">
          <cell r="B457" t="str">
            <v>13C05</v>
          </cell>
          <cell r="C457" t="str">
            <v>Interventions sur le système utéroannexiel pour tumeurs malignes</v>
          </cell>
        </row>
        <row r="458">
          <cell r="B458" t="str">
            <v>13C06</v>
          </cell>
          <cell r="C458" t="str">
            <v>Interruptions tubaires</v>
          </cell>
        </row>
        <row r="459">
          <cell r="B459" t="str">
            <v>13C07</v>
          </cell>
          <cell r="C459" t="str">
            <v>Interventions sur le système utéroannexiel pour des affections non malignes, autres que les interruptions tubaires</v>
          </cell>
        </row>
        <row r="460">
          <cell r="B460" t="str">
            <v>13C08</v>
          </cell>
          <cell r="C460" t="str">
            <v>Interventions sur la vulve, le vagin ou le col utérin</v>
          </cell>
        </row>
        <row r="461">
          <cell r="B461" t="str">
            <v>13C09</v>
          </cell>
          <cell r="C461" t="str">
            <v>Laparoscopies ou coelioscopies diagnostiques</v>
          </cell>
        </row>
        <row r="462">
          <cell r="B462" t="str">
            <v>13C10</v>
          </cell>
          <cell r="C462" t="str">
            <v>Ligatures tubaires par laparoscopie ou coelioscopie</v>
          </cell>
        </row>
        <row r="463">
          <cell r="B463" t="str">
            <v>13C11</v>
          </cell>
          <cell r="C463" t="str">
            <v>Dilatations et curetages, conisations pour tumeurs malignes</v>
          </cell>
        </row>
        <row r="464">
          <cell r="B464" t="str">
            <v>13C12</v>
          </cell>
          <cell r="C464" t="str">
            <v>Dilatations et curetages, conisations pour affections non malignes</v>
          </cell>
        </row>
        <row r="465">
          <cell r="B465" t="str">
            <v>13C13</v>
          </cell>
          <cell r="C465" t="str">
            <v>Autres interventions sur l'appareil génital féminin</v>
          </cell>
        </row>
        <row r="466">
          <cell r="B466" t="str">
            <v>13C14</v>
          </cell>
          <cell r="C466" t="str">
            <v>Exentérations pelviennes, hystérectomies élargies ou vulvectomies pour tumeurs malignes</v>
          </cell>
        </row>
        <row r="467">
          <cell r="B467" t="str">
            <v>13C15</v>
          </cell>
          <cell r="C467" t="str">
            <v>Exentérations pelviennes, hystérectomies élargies ou vulvectomies pour affections non malignes</v>
          </cell>
        </row>
        <row r="468">
          <cell r="B468" t="str">
            <v>13C16</v>
          </cell>
          <cell r="C468" t="str">
            <v>Prélèvements d'ovocytes, en ambulatoire</v>
          </cell>
        </row>
        <row r="469">
          <cell r="B469" t="str">
            <v>13C17</v>
          </cell>
          <cell r="C469" t="str">
            <v>Cervicocystopexie</v>
          </cell>
        </row>
        <row r="470">
          <cell r="B470" t="str">
            <v>13C18</v>
          </cell>
          <cell r="C470" t="str">
            <v>Myomectomies de l'utérus</v>
          </cell>
        </row>
        <row r="471">
          <cell r="B471" t="str">
            <v>13C19</v>
          </cell>
          <cell r="C471" t="str">
            <v>Interventions pour stérilité ou motifs de soins liés à la reproduction</v>
          </cell>
        </row>
        <row r="472">
          <cell r="B472" t="str">
            <v>13C20</v>
          </cell>
          <cell r="C472" t="str">
            <v>Exérèses ou destructions de lésions du col de l'utérus sauf conisations</v>
          </cell>
        </row>
        <row r="473">
          <cell r="B473" t="str">
            <v>13K02</v>
          </cell>
          <cell r="C473" t="str">
            <v>Endoscopies génito-urinaires thérapeutiques et anesthésie : séjours de la CMD 13 et de moins de 2 jours</v>
          </cell>
        </row>
        <row r="474">
          <cell r="B474" t="str">
            <v>13K03</v>
          </cell>
          <cell r="C474" t="str">
            <v>Séjours de la CMD 13 comprenant une endoscopie génito-urinaire thérapeutique sans anesthésie : séjours de moins de 2 jours</v>
          </cell>
        </row>
        <row r="475">
          <cell r="B475" t="str">
            <v>13K04</v>
          </cell>
          <cell r="C475" t="str">
            <v>Endoscopies génito-urinaires diagnostiques et anesthésie : séjours de la CMD 13 et de moins de 2 jours</v>
          </cell>
        </row>
        <row r="476">
          <cell r="B476" t="str">
            <v>13K05</v>
          </cell>
          <cell r="C476" t="str">
            <v>Endoscopies génito-urinaires diagnostiques sans anesthésie : séjours de la CMD 13 et de moins de 2 jours</v>
          </cell>
        </row>
        <row r="477">
          <cell r="B477" t="str">
            <v>13K06</v>
          </cell>
          <cell r="C477" t="str">
            <v>Affections de l'appareil génital féminin sans acte opératoire de la CMD 13, avec anesthésie, en ambulatoire</v>
          </cell>
        </row>
        <row r="478">
          <cell r="B478" t="str">
            <v>13M03</v>
          </cell>
          <cell r="C478" t="str">
            <v>Tumeurs malignes de l'appareil génital féminin</v>
          </cell>
        </row>
        <row r="479">
          <cell r="B479" t="str">
            <v>13M04</v>
          </cell>
          <cell r="C479" t="str">
            <v>Autres affections de l'appareil génital féminin</v>
          </cell>
        </row>
        <row r="480">
          <cell r="B480" t="str">
            <v>13M05</v>
          </cell>
          <cell r="C480" t="str">
            <v>Infections de l'utérus et de ses annexes</v>
          </cell>
        </row>
        <row r="481">
          <cell r="B481" t="str">
            <v>13M06</v>
          </cell>
          <cell r="C481" t="str">
            <v>Autres infections de l'appareil génital féminin</v>
          </cell>
        </row>
        <row r="482">
          <cell r="B482" t="str">
            <v>13M07</v>
          </cell>
          <cell r="C482" t="str">
            <v>Autres tumeurs de l'appareil génital féminin</v>
          </cell>
        </row>
        <row r="483">
          <cell r="B483" t="str">
            <v>13M08</v>
          </cell>
          <cell r="C483" t="str">
            <v>Assistance médicale à la procréation</v>
          </cell>
        </row>
        <row r="484">
          <cell r="B484" t="str">
            <v>13M09</v>
          </cell>
          <cell r="C484" t="str">
            <v>Explorations et surveillance gynécologiques</v>
          </cell>
        </row>
        <row r="485">
          <cell r="B485" t="str">
            <v>13M10</v>
          </cell>
          <cell r="C485" t="str">
            <v>Autres symptômes et recours aux soins de la CMD 13</v>
          </cell>
        </row>
        <row r="486">
          <cell r="B486" t="str">
            <v>14C03</v>
          </cell>
          <cell r="C486" t="str">
            <v>Accouchements uniques par voie basse avec autres interventions</v>
          </cell>
        </row>
        <row r="487">
          <cell r="B487" t="str">
            <v>14C04</v>
          </cell>
          <cell r="C487" t="str">
            <v>Affections du post-partum ou du post abortum avec intervention chirurgicale</v>
          </cell>
        </row>
        <row r="488">
          <cell r="B488" t="str">
            <v>14C05</v>
          </cell>
          <cell r="C488" t="str">
            <v>Avortements avec aspiration ou curetage ou hystérotomie</v>
          </cell>
        </row>
        <row r="489">
          <cell r="B489" t="str">
            <v>14C06</v>
          </cell>
          <cell r="C489" t="str">
            <v>Césariennes avec naissance d'un mort-né</v>
          </cell>
        </row>
        <row r="490">
          <cell r="B490" t="str">
            <v>14C07</v>
          </cell>
          <cell r="C490" t="str">
            <v>Césariennes pour grossesse multiple</v>
          </cell>
        </row>
        <row r="491">
          <cell r="B491" t="str">
            <v>14C08</v>
          </cell>
          <cell r="C491" t="str">
            <v>Césariennes pour grossesse unique</v>
          </cell>
        </row>
        <row r="492">
          <cell r="B492" t="str">
            <v>14C09</v>
          </cell>
          <cell r="C492" t="str">
            <v>Grossesses ectopiques avec intervention chirurgicale</v>
          </cell>
        </row>
        <row r="493">
          <cell r="B493" t="str">
            <v>14C10</v>
          </cell>
          <cell r="C493" t="str">
            <v>Affections de l'ante partum avec intervention chirurgicale</v>
          </cell>
        </row>
        <row r="494">
          <cell r="B494" t="str">
            <v>14M02</v>
          </cell>
          <cell r="C494" t="str">
            <v>Affections médicales du post-partum ou du post-abortum</v>
          </cell>
        </row>
        <row r="495">
          <cell r="B495" t="str">
            <v>14M03</v>
          </cell>
          <cell r="C495" t="str">
            <v>Affections de l'ante partum sans intervention chirurgicale</v>
          </cell>
        </row>
        <row r="496">
          <cell r="B496" t="str">
            <v>14Z04</v>
          </cell>
          <cell r="C496" t="str">
            <v>Avortements sans aspiration, ni curetage, ni hystérotomie</v>
          </cell>
        </row>
        <row r="497">
          <cell r="B497" t="str">
            <v>14Z06</v>
          </cell>
          <cell r="C497" t="str">
            <v>Menaces d'avortement</v>
          </cell>
        </row>
        <row r="498">
          <cell r="B498" t="str">
            <v>14Z08</v>
          </cell>
          <cell r="C498" t="str">
            <v>Interruptions volontaires de grossesse : séjours de moins de 3 jours</v>
          </cell>
        </row>
        <row r="499">
          <cell r="B499" t="str">
            <v>14Z09</v>
          </cell>
          <cell r="C499" t="str">
            <v>Accouchements hors de l'établissement</v>
          </cell>
        </row>
        <row r="500">
          <cell r="B500" t="str">
            <v>14Z10</v>
          </cell>
          <cell r="C500" t="str">
            <v>Accouchements par voie basse avec naissance d'un mort-né</v>
          </cell>
        </row>
        <row r="501">
          <cell r="B501" t="str">
            <v>14Z11</v>
          </cell>
          <cell r="C501" t="str">
            <v>Accouchements multiples par voie basse chez une primipare</v>
          </cell>
        </row>
        <row r="502">
          <cell r="B502" t="str">
            <v>14Z12</v>
          </cell>
          <cell r="C502" t="str">
            <v>Accouchements multiples par voie basse chez une multipare</v>
          </cell>
        </row>
        <row r="503">
          <cell r="B503" t="str">
            <v>14Z13</v>
          </cell>
          <cell r="C503" t="str">
            <v>Accouchements uniques par voie basse chez une primipare</v>
          </cell>
        </row>
        <row r="504">
          <cell r="B504" t="str">
            <v>14Z14</v>
          </cell>
          <cell r="C504" t="str">
            <v>Accouchements uniques par voie basse chez une multipare</v>
          </cell>
        </row>
        <row r="505">
          <cell r="B505" t="str">
            <v>14Z15</v>
          </cell>
          <cell r="C505" t="str">
            <v>Grossesses ectopiques sans intervention chirurgicale</v>
          </cell>
        </row>
        <row r="506">
          <cell r="B506" t="str">
            <v>14Z16</v>
          </cell>
          <cell r="C506" t="str">
            <v>Faux travail et menaces d'accouchements prématurés</v>
          </cell>
        </row>
        <row r="507">
          <cell r="B507" t="str">
            <v>15C02</v>
          </cell>
          <cell r="C507" t="str">
            <v>Interventions majeures sur l'appareil digestif, groupes nouveau-nés 1 à 7</v>
          </cell>
        </row>
        <row r="508">
          <cell r="B508" t="str">
            <v>15C03</v>
          </cell>
          <cell r="C508" t="str">
            <v>Interventions majeures sur l'appareil cardiovasculaire, groupes nouveau-nés 1 à 7</v>
          </cell>
        </row>
        <row r="509">
          <cell r="B509" t="str">
            <v>15C04</v>
          </cell>
          <cell r="C509" t="str">
            <v>Autres interventions chirurgicales, groupes nouveau-nés 1 à 7</v>
          </cell>
        </row>
        <row r="510">
          <cell r="B510" t="str">
            <v>15C05</v>
          </cell>
          <cell r="C510" t="str">
            <v>Interventions chirurgicales, groupes nouveau-nés 8 à 9</v>
          </cell>
        </row>
        <row r="511">
          <cell r="B511" t="str">
            <v>15C06</v>
          </cell>
          <cell r="C511" t="str">
            <v>Interventions chirurgicales, groupe nouveau-nés 10</v>
          </cell>
        </row>
        <row r="512">
          <cell r="B512" t="str">
            <v>15M02</v>
          </cell>
          <cell r="C512" t="str">
            <v>Transferts précoces de nouveau-nés vers un autre établissement MCO</v>
          </cell>
        </row>
        <row r="513">
          <cell r="B513" t="str">
            <v>15M03</v>
          </cell>
          <cell r="C513" t="str">
            <v>Décès précoces de nouveau-nés</v>
          </cell>
        </row>
        <row r="514">
          <cell r="B514" t="str">
            <v>15M04</v>
          </cell>
          <cell r="C514" t="str">
            <v>Décès tardifs de nouveau-nés</v>
          </cell>
        </row>
        <row r="515">
          <cell r="B515" t="str">
            <v>15M05</v>
          </cell>
          <cell r="C515" t="str">
            <v>Nouveau-nés de 3300g et âge gestationnel de 40 SA et assimilés (groupe nouveau-nés 1)</v>
          </cell>
        </row>
        <row r="516">
          <cell r="B516" t="str">
            <v>15M06</v>
          </cell>
          <cell r="C516" t="str">
            <v>Nouveau-nés de 2400g et âge gestationnel de 38 SA et assimilés (groupe nouveau-nés 2)</v>
          </cell>
        </row>
        <row r="517">
          <cell r="B517" t="str">
            <v>15M07</v>
          </cell>
          <cell r="C517" t="str">
            <v>Nouveau-nés de 2200g et âge gestationnel de 37 SA et assimilés (groupe nouveau-nés 3)</v>
          </cell>
        </row>
        <row r="518">
          <cell r="B518" t="str">
            <v>15M08</v>
          </cell>
          <cell r="C518" t="str">
            <v>Nouveau-nés de 2000g et âge gestationnel de 37 SA et assimilés (groupe nouveau-nés 4)</v>
          </cell>
        </row>
        <row r="519">
          <cell r="B519" t="str">
            <v>15M09</v>
          </cell>
          <cell r="C519" t="str">
            <v>Nouveau-nés de 1800g et âge gestationnel de 36 SA et assimilés (groupe nouveau-nés 5)</v>
          </cell>
        </row>
        <row r="520">
          <cell r="B520" t="str">
            <v>15M10</v>
          </cell>
          <cell r="C520" t="str">
            <v>Nouveau-nés de 1700g et âge gestationnel de 35 SA et assimilés (groupe nouveau-nés 6)</v>
          </cell>
        </row>
        <row r="521">
          <cell r="B521" t="str">
            <v>15M11</v>
          </cell>
          <cell r="C521" t="str">
            <v>Nouveau-nés de 1500g et âge gestationnel de 33 SA et assimilés (groupe nouveau-nés 7)</v>
          </cell>
        </row>
        <row r="522">
          <cell r="B522" t="str">
            <v>15M12</v>
          </cell>
          <cell r="C522" t="str">
            <v>Nouveau-nés de 1300g et âge gestationnel de 32 SA et assimilés (groupe nouveau-nés 8)</v>
          </cell>
        </row>
        <row r="523">
          <cell r="B523" t="str">
            <v>15M13</v>
          </cell>
          <cell r="C523" t="str">
            <v>Nouveau-nés de 1100g et âge gestationnel de 30 SA et assimilés (groupe nouveau-nés 9)</v>
          </cell>
        </row>
        <row r="524">
          <cell r="B524" t="str">
            <v>15M14</v>
          </cell>
          <cell r="C524" t="str">
            <v>Nouveau-nés de 800g et âge gestationnel de 28 SA et assimilés (groupe nouveau-nés 10)</v>
          </cell>
        </row>
        <row r="525">
          <cell r="B525" t="str">
            <v>15Z10</v>
          </cell>
          <cell r="C525" t="str">
            <v>Mort-nés</v>
          </cell>
        </row>
        <row r="526">
          <cell r="B526" t="str">
            <v>16C02</v>
          </cell>
          <cell r="C526" t="str">
            <v>Interventions sur la rate</v>
          </cell>
        </row>
        <row r="527">
          <cell r="B527" t="str">
            <v>16C03</v>
          </cell>
          <cell r="C527" t="str">
            <v>Autres interventions pour affections du sang et des organes hématopoïétiques</v>
          </cell>
        </row>
        <row r="528">
          <cell r="B528" t="str">
            <v>16M06</v>
          </cell>
          <cell r="C528" t="str">
            <v>Affections de la rate</v>
          </cell>
        </row>
        <row r="529">
          <cell r="B529" t="str">
            <v>16M07</v>
          </cell>
          <cell r="C529" t="str">
            <v>Donneurs de moelle</v>
          </cell>
        </row>
        <row r="530">
          <cell r="B530" t="str">
            <v>16M08</v>
          </cell>
          <cell r="C530" t="str">
            <v>Déficits immunitaires</v>
          </cell>
        </row>
        <row r="531">
          <cell r="B531" t="str">
            <v>16M09</v>
          </cell>
          <cell r="C531" t="str">
            <v>Autres affections du système réticuloendothélial ou immunitaire</v>
          </cell>
        </row>
        <row r="532">
          <cell r="B532" t="str">
            <v>16M10</v>
          </cell>
          <cell r="C532" t="str">
            <v>Troubles sévères de la lignée érythrocytaire, âge supérieur à 17 ans</v>
          </cell>
        </row>
        <row r="533">
          <cell r="B533" t="str">
            <v>16M11</v>
          </cell>
          <cell r="C533" t="str">
            <v>Autres troubles de la lignée érythrocytaire, âge supérieur à 17 ans</v>
          </cell>
        </row>
        <row r="534">
          <cell r="B534" t="str">
            <v>16M12</v>
          </cell>
          <cell r="C534" t="str">
            <v>Purpuras</v>
          </cell>
        </row>
        <row r="535">
          <cell r="B535" t="str">
            <v>16M13</v>
          </cell>
          <cell r="C535" t="str">
            <v>Autres troubles de la coagulation</v>
          </cell>
        </row>
        <row r="536">
          <cell r="B536" t="str">
            <v>16M14</v>
          </cell>
          <cell r="C536" t="str">
            <v>Explorations et surveillance pour affections du sang et des organes hématopoïétiques</v>
          </cell>
        </row>
        <row r="537">
          <cell r="B537" t="str">
            <v>16M15</v>
          </cell>
          <cell r="C537" t="str">
            <v>Symptômes et autres recours aux soins de la CMD 16</v>
          </cell>
        </row>
        <row r="538">
          <cell r="B538" t="str">
            <v>16M16</v>
          </cell>
          <cell r="C538" t="str">
            <v>Troubles sévères de la lignée érythrocytaire, âge inférieur à 18 ans</v>
          </cell>
        </row>
        <row r="539">
          <cell r="B539" t="str">
            <v>16M17</v>
          </cell>
          <cell r="C539" t="str">
            <v>Autres troubles de la lignée érythrocytaire, âge inférieur à 18 ans</v>
          </cell>
        </row>
        <row r="540">
          <cell r="B540" t="str">
            <v>16M18</v>
          </cell>
          <cell r="C540" t="str">
            <v>Autres affections hématologiques concernant majoritairement la petite enfance</v>
          </cell>
        </row>
        <row r="541">
          <cell r="B541" t="str">
            <v>17C02</v>
          </cell>
          <cell r="C541" t="str">
            <v>Interventions majeures au cours de lymphomes ou de leucémies</v>
          </cell>
        </row>
        <row r="542">
          <cell r="B542" t="str">
            <v>17C03</v>
          </cell>
          <cell r="C542" t="str">
            <v>Autres interventions au cours de lymphomes ou de leucémies</v>
          </cell>
        </row>
        <row r="543">
          <cell r="B543" t="str">
            <v>17C04</v>
          </cell>
          <cell r="C543" t="str">
            <v>Interventions majeures pour affections myéloprolifératives ou tumeurs de siège imprécis ou diffus</v>
          </cell>
        </row>
        <row r="544">
          <cell r="B544" t="str">
            <v>17C05</v>
          </cell>
          <cell r="C544" t="str">
            <v>Autres interventions au cours d'affections myéloprolifératives ou de tumeurs de siège imprécis ou diffus</v>
          </cell>
        </row>
        <row r="545">
          <cell r="B545" t="str">
            <v>17K04</v>
          </cell>
          <cell r="C545" t="str">
            <v>Autres irradiations</v>
          </cell>
        </row>
        <row r="546">
          <cell r="B546" t="str">
            <v>17K05</v>
          </cell>
          <cell r="C546" t="str">
            <v>Curiethérapies de la prostate</v>
          </cell>
        </row>
        <row r="547">
          <cell r="B547" t="str">
            <v>17K06</v>
          </cell>
          <cell r="C547" t="str">
            <v>Autres curiethérapies et irradiations internes</v>
          </cell>
        </row>
        <row r="548">
          <cell r="B548" t="str">
            <v>17K07</v>
          </cell>
          <cell r="C548" t="str">
            <v>Affections myéloprolifératives et tumeurs de siège imprécis sans acte opératoire, avec anesthésie, en ambulatoire</v>
          </cell>
        </row>
        <row r="549">
          <cell r="B549" t="str">
            <v>17M05</v>
          </cell>
          <cell r="C549" t="str">
            <v>Chimiothérapie pour leucémie aigüe</v>
          </cell>
        </row>
        <row r="550">
          <cell r="B550" t="str">
            <v>17M06</v>
          </cell>
          <cell r="C550" t="str">
            <v>Chimiothérapie pour autre tumeur</v>
          </cell>
        </row>
        <row r="551">
          <cell r="B551" t="str">
            <v>17M07</v>
          </cell>
          <cell r="C551" t="str">
            <v>Autres affections myéloprolifératives et tumeurs de siège imprécis ou diffus</v>
          </cell>
        </row>
        <row r="552">
          <cell r="B552" t="str">
            <v>17M08</v>
          </cell>
          <cell r="C552" t="str">
            <v>Leucémies aigües, âge inférieur à 18 ans</v>
          </cell>
        </row>
        <row r="553">
          <cell r="B553" t="str">
            <v>17M09</v>
          </cell>
          <cell r="C553" t="str">
            <v>Leucémies aigües, âge supérieur à 17 ans</v>
          </cell>
        </row>
        <row r="554">
          <cell r="B554" t="str">
            <v>17M11</v>
          </cell>
          <cell r="C554" t="str">
            <v>Autres leucémies</v>
          </cell>
        </row>
        <row r="555">
          <cell r="B555" t="str">
            <v>17M12</v>
          </cell>
          <cell r="C555" t="str">
            <v>Lymphomes et autres affections malignes hématopoiètiques</v>
          </cell>
        </row>
        <row r="556">
          <cell r="B556" t="str">
            <v>17M13</v>
          </cell>
          <cell r="C556" t="str">
            <v>Polyglobulies</v>
          </cell>
        </row>
        <row r="557">
          <cell r="B557" t="str">
            <v>17M14</v>
          </cell>
          <cell r="C557" t="str">
            <v>Explorations et surveillance pour affections myéloprolifératives et tumeurs de siège imprécis ou diffus</v>
          </cell>
        </row>
        <row r="558">
          <cell r="B558" t="str">
            <v>18C02</v>
          </cell>
          <cell r="C558" t="str">
            <v>Interventions pour maladies infectieuses ou parasitaires</v>
          </cell>
        </row>
        <row r="559">
          <cell r="B559" t="str">
            <v>18M02</v>
          </cell>
          <cell r="C559" t="str">
            <v>Maladies virales et fièvres d'étiologie indéterminée, âge inférieur 18 ans</v>
          </cell>
        </row>
        <row r="560">
          <cell r="B560" t="str">
            <v>18M03</v>
          </cell>
          <cell r="C560" t="str">
            <v>Maladies virales, âge supérieur à 17 ans</v>
          </cell>
        </row>
        <row r="561">
          <cell r="B561" t="str">
            <v>18M04</v>
          </cell>
          <cell r="C561" t="str">
            <v>Fièvres d'étiologie indéterminée, âge supérieur à 17 ans</v>
          </cell>
        </row>
        <row r="562">
          <cell r="B562" t="str">
            <v>18M06</v>
          </cell>
          <cell r="C562" t="str">
            <v>Septicémies, âge inférieur à 18 ans</v>
          </cell>
        </row>
        <row r="563">
          <cell r="B563" t="str">
            <v>18M07</v>
          </cell>
          <cell r="C563" t="str">
            <v>Septicémies, âge supérieur à 17 ans</v>
          </cell>
        </row>
        <row r="564">
          <cell r="B564" t="str">
            <v>18M09</v>
          </cell>
          <cell r="C564" t="str">
            <v>Paludisme</v>
          </cell>
        </row>
        <row r="565">
          <cell r="B565" t="str">
            <v>18M10</v>
          </cell>
          <cell r="C565" t="str">
            <v>Maladies infectieuses sévères</v>
          </cell>
        </row>
        <row r="566">
          <cell r="B566" t="str">
            <v>18M11</v>
          </cell>
          <cell r="C566" t="str">
            <v>Autres maladies infectieuses ou parasitaires</v>
          </cell>
        </row>
        <row r="567">
          <cell r="B567" t="str">
            <v>18M12</v>
          </cell>
          <cell r="C567" t="str">
            <v>Explorations et surveillance pour maladies infectieuses ou parasitaires</v>
          </cell>
        </row>
        <row r="568">
          <cell r="B568" t="str">
            <v>18M13</v>
          </cell>
          <cell r="C568" t="str">
            <v>Affections de la CMD 18 avec décès : séjours de moins de 2 jours</v>
          </cell>
        </row>
        <row r="569">
          <cell r="B569" t="str">
            <v>18M14</v>
          </cell>
          <cell r="C569" t="str">
            <v>Symptômes et autres recours aux soins de la CMD 18</v>
          </cell>
        </row>
        <row r="570">
          <cell r="B570" t="str">
            <v>18M15</v>
          </cell>
          <cell r="C570" t="str">
            <v>Autres maladies infectieuses concernant majoritairement la petite enfance</v>
          </cell>
        </row>
        <row r="571">
          <cell r="B571" t="str">
            <v>19C02</v>
          </cell>
          <cell r="C571" t="str">
            <v>Interventions chirurgicales avec un diagnostic principal de maladie mentale</v>
          </cell>
        </row>
        <row r="572">
          <cell r="B572" t="str">
            <v>19M02</v>
          </cell>
          <cell r="C572" t="str">
            <v>Troubles aigus de l'adaptation et du fonctionnement psychosocial</v>
          </cell>
        </row>
        <row r="573">
          <cell r="B573" t="str">
            <v>19M06</v>
          </cell>
          <cell r="C573" t="str">
            <v>Troubles mentaux d'origine organique et retards mentaux, âge supérieur à 79 ans</v>
          </cell>
        </row>
        <row r="574">
          <cell r="B574" t="str">
            <v>19M07</v>
          </cell>
          <cell r="C574" t="str">
            <v>Troubles mentaux d'origine organique et retards mentaux, âge inférieur à 80 ans</v>
          </cell>
        </row>
        <row r="575">
          <cell r="B575" t="str">
            <v>19M10</v>
          </cell>
          <cell r="C575" t="str">
            <v>Névroses autres que les névroses dépressives</v>
          </cell>
        </row>
        <row r="576">
          <cell r="B576" t="str">
            <v>19M11</v>
          </cell>
          <cell r="C576" t="str">
            <v>Névroses dépressives</v>
          </cell>
        </row>
        <row r="577">
          <cell r="B577" t="str">
            <v>19M12</v>
          </cell>
          <cell r="C577" t="str">
            <v>Anorexie mentale et boulimie</v>
          </cell>
        </row>
        <row r="578">
          <cell r="B578" t="str">
            <v>19M13</v>
          </cell>
          <cell r="C578" t="str">
            <v>Autres troubles de la personnalité et du comportement avec réactions impulsives</v>
          </cell>
        </row>
        <row r="579">
          <cell r="B579" t="str">
            <v>19M14</v>
          </cell>
          <cell r="C579" t="str">
            <v>Troubles bipolaires et syndromes dépressifs sévères</v>
          </cell>
        </row>
        <row r="580">
          <cell r="B580" t="str">
            <v>19M15</v>
          </cell>
          <cell r="C580" t="str">
            <v>Autres psychoses, âge supérieur à 79 ans</v>
          </cell>
        </row>
        <row r="581">
          <cell r="B581" t="str">
            <v>19M16</v>
          </cell>
          <cell r="C581" t="str">
            <v>Autres psychoses, âge inférieur à 80 ans</v>
          </cell>
        </row>
        <row r="582">
          <cell r="B582" t="str">
            <v>19M17</v>
          </cell>
          <cell r="C582" t="str">
            <v>Maladies et troubles du développement psychologiques de l'enfance</v>
          </cell>
        </row>
        <row r="583">
          <cell r="B583" t="str">
            <v>19M18</v>
          </cell>
          <cell r="C583" t="str">
            <v>Autres maladies et troubles mentaux de l'enfance</v>
          </cell>
        </row>
        <row r="584">
          <cell r="B584" t="str">
            <v>19M19</v>
          </cell>
          <cell r="C584" t="str">
            <v>Troubles de l'humeur</v>
          </cell>
        </row>
        <row r="585">
          <cell r="B585" t="str">
            <v>19M20</v>
          </cell>
          <cell r="C585" t="str">
            <v>Autres troubles mentaux</v>
          </cell>
        </row>
        <row r="586">
          <cell r="B586" t="str">
            <v>19M21</v>
          </cell>
          <cell r="C586" t="str">
            <v>Explorations et surveillance pour maladies et troubles mentaux</v>
          </cell>
        </row>
        <row r="587">
          <cell r="B587" t="str">
            <v>19M22</v>
          </cell>
          <cell r="C587" t="str">
            <v>Symptômes et autres recours aux soins de la CMD 19</v>
          </cell>
        </row>
        <row r="588">
          <cell r="B588" t="str">
            <v>20Z02</v>
          </cell>
          <cell r="C588" t="str">
            <v>Toxicomanies non éthyliques avec dépendance</v>
          </cell>
        </row>
        <row r="589">
          <cell r="B589" t="str">
            <v>20Z03</v>
          </cell>
          <cell r="C589" t="str">
            <v>Abus de drogues non éthyliques sans dépendance</v>
          </cell>
        </row>
        <row r="590">
          <cell r="B590" t="str">
            <v>20Z04</v>
          </cell>
          <cell r="C590" t="str">
            <v>Ethylisme avec dépendance</v>
          </cell>
        </row>
        <row r="591">
          <cell r="B591" t="str">
            <v>20Z05</v>
          </cell>
          <cell r="C591" t="str">
            <v>Ethylisme aigu</v>
          </cell>
        </row>
        <row r="592">
          <cell r="B592" t="str">
            <v>20Z06</v>
          </cell>
          <cell r="C592" t="str">
            <v>Troubles mentaux organiques induits par l'alcool ou d'autres substances</v>
          </cell>
        </row>
        <row r="593">
          <cell r="B593" t="str">
            <v>21C04</v>
          </cell>
          <cell r="C593" t="str">
            <v>Interventions sur la main ou le poignet à la suite de blessures</v>
          </cell>
        </row>
        <row r="594">
          <cell r="B594" t="str">
            <v>21C05</v>
          </cell>
          <cell r="C594" t="str">
            <v>Autres interventions pour blessures ou complications d'acte</v>
          </cell>
        </row>
        <row r="595">
          <cell r="B595" t="str">
            <v>21C06</v>
          </cell>
          <cell r="C595" t="str">
            <v>Greffes de peau ou parages de plaies pour lésions autres que des brûlures</v>
          </cell>
        </row>
        <row r="596">
          <cell r="B596" t="str">
            <v>21K02</v>
          </cell>
          <cell r="C596" t="str">
            <v>Traumatismes, allergies et empoisonnements sans acte opératoire, avec anesthésie, en ambulatoire</v>
          </cell>
        </row>
        <row r="597">
          <cell r="B597" t="str">
            <v>21M02</v>
          </cell>
          <cell r="C597" t="str">
            <v>Effets toxiques des médicaments et substances biologiques, âge inférieur à 18 ans</v>
          </cell>
        </row>
        <row r="598">
          <cell r="B598" t="str">
            <v>21M04</v>
          </cell>
          <cell r="C598" t="str">
            <v>Réactions allergiques non classées ailleurs, âge inférieur à 18 ans</v>
          </cell>
        </row>
        <row r="599">
          <cell r="B599" t="str">
            <v>21M05</v>
          </cell>
          <cell r="C599" t="str">
            <v>Réactions allergiques non classées ailleurs, âge supérieur à 17 ans</v>
          </cell>
        </row>
        <row r="600">
          <cell r="B600" t="str">
            <v>21M06</v>
          </cell>
          <cell r="C600" t="str">
            <v>Traumatismes imprécis, âge inférieur à 18 ans</v>
          </cell>
        </row>
        <row r="601">
          <cell r="B601" t="str">
            <v>21M07</v>
          </cell>
          <cell r="C601" t="str">
            <v>Traumatismes imprécis, âge supérieur à 17 ans</v>
          </cell>
        </row>
        <row r="602">
          <cell r="B602" t="str">
            <v>21M10</v>
          </cell>
          <cell r="C602" t="str">
            <v>Effets toxiques des médicaments et substances biologiques, âge supérieur à 17 ans</v>
          </cell>
        </row>
        <row r="603">
          <cell r="B603" t="str">
            <v>21M11</v>
          </cell>
          <cell r="C603" t="str">
            <v>Effets toxiques des autres substances chimiques</v>
          </cell>
        </row>
        <row r="604">
          <cell r="B604" t="str">
            <v>21M12</v>
          </cell>
          <cell r="C604" t="str">
            <v>Autres effets toxiques</v>
          </cell>
        </row>
        <row r="605">
          <cell r="B605" t="str">
            <v>21M13</v>
          </cell>
          <cell r="C605" t="str">
            <v>Maltraitance</v>
          </cell>
        </row>
        <row r="606">
          <cell r="B606" t="str">
            <v>21M14</v>
          </cell>
          <cell r="C606" t="str">
            <v>Autres traumatismes et effets nocifs autres que les intoxications</v>
          </cell>
        </row>
        <row r="607">
          <cell r="B607" t="str">
            <v>21M15</v>
          </cell>
          <cell r="C607" t="str">
            <v>Rejets de greffe</v>
          </cell>
        </row>
        <row r="608">
          <cell r="B608" t="str">
            <v>21M16</v>
          </cell>
          <cell r="C608" t="str">
            <v>Autres complications iatrogéniques non classées ailleurs</v>
          </cell>
        </row>
        <row r="609">
          <cell r="B609" t="str">
            <v>22C02</v>
          </cell>
          <cell r="C609" t="str">
            <v>Brûlures non étendues avec greffe cutanée</v>
          </cell>
        </row>
        <row r="610">
          <cell r="B610" t="str">
            <v>22C03</v>
          </cell>
          <cell r="C610" t="str">
            <v>Brûlures non étendues avec parages de plaie ou autres interventions chirurgicales</v>
          </cell>
        </row>
        <row r="611">
          <cell r="B611" t="str">
            <v>22K02</v>
          </cell>
          <cell r="C611" t="str">
            <v>Brûlures sans acte opératoire, avec anesthésie, en ambulatoire</v>
          </cell>
        </row>
        <row r="612">
          <cell r="B612" t="str">
            <v>22M02</v>
          </cell>
          <cell r="C612" t="str">
            <v>Brûlures et gelures non étendues sans intervention chirurgicale</v>
          </cell>
        </row>
        <row r="613">
          <cell r="B613" t="str">
            <v>22Z02</v>
          </cell>
          <cell r="C613" t="str">
            <v>Brûlures étendues</v>
          </cell>
        </row>
        <row r="614">
          <cell r="B614" t="str">
            <v>22Z03</v>
          </cell>
          <cell r="C614" t="str">
            <v>Brûlures avec transfert vers un autre établissement MCO : séjours de moins de 2 jours</v>
          </cell>
        </row>
        <row r="615">
          <cell r="B615" t="str">
            <v>23C02</v>
          </cell>
          <cell r="C615" t="str">
            <v>Interventions chirurgicales avec autres motifs de recours aux services de santé</v>
          </cell>
        </row>
        <row r="616">
          <cell r="B616" t="str">
            <v>23K02</v>
          </cell>
          <cell r="C616" t="str">
            <v>Explorations nocturnes et apparentées : séjours de moins de 2 jours</v>
          </cell>
        </row>
        <row r="617">
          <cell r="B617" t="str">
            <v>23K03</v>
          </cell>
          <cell r="C617" t="str">
            <v>Motifs de recours de la CMD 23 sans acte opératoire, avec anesthésie, en ambulatoire</v>
          </cell>
        </row>
        <row r="618">
          <cell r="B618" t="str">
            <v>23M02</v>
          </cell>
          <cell r="C618" t="str">
            <v>Rééducation</v>
          </cell>
        </row>
        <row r="619">
          <cell r="B619" t="str">
            <v>23M06</v>
          </cell>
          <cell r="C619" t="str">
            <v>Autres facteurs influant sur l'état de santé</v>
          </cell>
        </row>
        <row r="620">
          <cell r="B620" t="str">
            <v>23M07</v>
          </cell>
          <cell r="C620" t="str">
            <v>Autres motifs de recours pour infection à VIH, en ambulatoire</v>
          </cell>
        </row>
        <row r="621">
          <cell r="B621" t="str">
            <v>23M08</v>
          </cell>
          <cell r="C621" t="str">
            <v>Autres motifs de recours chez un patient diabétique, en ambulatoire</v>
          </cell>
        </row>
        <row r="622">
          <cell r="B622" t="str">
            <v>23M09</v>
          </cell>
          <cell r="C622" t="str">
            <v>Chimiothérapie pour affections non tumorales</v>
          </cell>
        </row>
        <row r="623">
          <cell r="B623" t="str">
            <v>23M10</v>
          </cell>
          <cell r="C623" t="str">
            <v>Soins de contrôle chirurgicaux</v>
          </cell>
        </row>
        <row r="624">
          <cell r="B624" t="str">
            <v>23M11</v>
          </cell>
          <cell r="C624" t="str">
            <v>Autres motifs concernant majoritairement la petite enfance</v>
          </cell>
        </row>
        <row r="625">
          <cell r="B625" t="str">
            <v>23M13</v>
          </cell>
          <cell r="C625" t="str">
            <v>Désensibilisations nécessitant une hospitalisation</v>
          </cell>
        </row>
        <row r="626">
          <cell r="B626" t="str">
            <v>23M14</v>
          </cell>
          <cell r="C626" t="str">
            <v>Traitements prophylactiques</v>
          </cell>
        </row>
        <row r="627">
          <cell r="B627" t="str">
            <v>23M15</v>
          </cell>
          <cell r="C627" t="str">
            <v>Actes non effectués en raison d'une contre-indication</v>
          </cell>
        </row>
        <row r="628">
          <cell r="B628" t="str">
            <v>23M16</v>
          </cell>
          <cell r="C628" t="str">
            <v>Convalescences et autres motifs sociaux</v>
          </cell>
        </row>
        <row r="629">
          <cell r="B629" t="str">
            <v>23M18</v>
          </cell>
          <cell r="C629" t="str">
            <v>Tests allergologiques nécessitant une hospitalisation</v>
          </cell>
        </row>
        <row r="630">
          <cell r="B630" t="str">
            <v>23M19</v>
          </cell>
          <cell r="C630" t="str">
            <v>Explorations et surveillance pour autres motifs de recours aux soins</v>
          </cell>
        </row>
        <row r="631">
          <cell r="B631" t="str">
            <v>23M20</v>
          </cell>
          <cell r="C631" t="str">
            <v>Autres symptômes et motifs de recours aux soins de la CMD 23</v>
          </cell>
        </row>
        <row r="632">
          <cell r="B632" t="str">
            <v>23Z02</v>
          </cell>
          <cell r="C632" t="str">
            <v>Soins Palliatifs, avec ou sans acte</v>
          </cell>
        </row>
        <row r="633">
          <cell r="B633" t="str">
            <v>23Z03</v>
          </cell>
          <cell r="C633" t="str">
            <v>Interventions de confort et autres interventions non prises en charge par l'assurance maladie obligatoire</v>
          </cell>
        </row>
        <row r="634">
          <cell r="B634" t="str">
            <v>25C02</v>
          </cell>
          <cell r="C634" t="str">
            <v>Interventions pour maladie due au VIH</v>
          </cell>
        </row>
        <row r="635">
          <cell r="B635" t="str">
            <v>25M02</v>
          </cell>
          <cell r="C635" t="str">
            <v>Autres maladies dues au VIH</v>
          </cell>
        </row>
        <row r="636">
          <cell r="B636" t="str">
            <v>25Z02</v>
          </cell>
          <cell r="C636" t="str">
            <v>Maladies dues au VIH, avec décès</v>
          </cell>
        </row>
        <row r="637">
          <cell r="B637" t="str">
            <v>25Z03</v>
          </cell>
          <cell r="C637" t="str">
            <v>Maladies dues au VIH, âge inférieur à 13 ans</v>
          </cell>
        </row>
        <row r="638">
          <cell r="B638" t="str">
            <v>26C02</v>
          </cell>
          <cell r="C638" t="str">
            <v>Interventions pour traumatismes multiples graves</v>
          </cell>
        </row>
        <row r="639">
          <cell r="B639" t="str">
            <v>26M02</v>
          </cell>
          <cell r="C639" t="str">
            <v>Traumatismes multiples graves</v>
          </cell>
        </row>
        <row r="640">
          <cell r="B640" t="str">
            <v>27C02</v>
          </cell>
          <cell r="C640" t="str">
            <v>Transplantations hépatiques</v>
          </cell>
        </row>
        <row r="641">
          <cell r="B641" t="str">
            <v>27C03</v>
          </cell>
          <cell r="C641" t="str">
            <v>Transplantations pancréatiques</v>
          </cell>
        </row>
        <row r="642">
          <cell r="B642" t="str">
            <v>27C04</v>
          </cell>
          <cell r="C642" t="str">
            <v>Transplantations pulmonaires</v>
          </cell>
        </row>
        <row r="643">
          <cell r="B643" t="str">
            <v>27C05</v>
          </cell>
          <cell r="C643" t="str">
            <v>Transplantations cardiaques</v>
          </cell>
        </row>
        <row r="644">
          <cell r="B644" t="str">
            <v>27C06</v>
          </cell>
          <cell r="C644" t="str">
            <v>Transplantations rénales</v>
          </cell>
        </row>
        <row r="645">
          <cell r="B645" t="str">
            <v>27C07</v>
          </cell>
          <cell r="C645" t="str">
            <v>Autres transplantations</v>
          </cell>
        </row>
        <row r="646">
          <cell r="B646" t="str">
            <v>27Z02</v>
          </cell>
          <cell r="C646" t="str">
            <v>Allogreffes de cellules souches hématopoïétiques</v>
          </cell>
        </row>
        <row r="647">
          <cell r="B647" t="str">
            <v>27Z03</v>
          </cell>
          <cell r="C647" t="str">
            <v>Autogreffes de cellules souches hématopoïétiques</v>
          </cell>
        </row>
        <row r="648">
          <cell r="B648" t="str">
            <v>27Z04</v>
          </cell>
          <cell r="C648" t="str">
            <v>Greffes de cellules souches hématopoïétiques, en ambulatoire</v>
          </cell>
        </row>
        <row r="649">
          <cell r="B649" t="str">
            <v>28Z01</v>
          </cell>
          <cell r="C649" t="str">
            <v>Entraînements à la dialyse péritonéale automatisée, en séances</v>
          </cell>
        </row>
        <row r="650">
          <cell r="B650" t="str">
            <v>28Z02</v>
          </cell>
          <cell r="C650" t="str">
            <v>Entraînements à la dialyse péritonéale continue ambulatoire, en séances</v>
          </cell>
        </row>
        <row r="651">
          <cell r="B651" t="str">
            <v>28Z03</v>
          </cell>
          <cell r="C651" t="str">
            <v>Entraînements à l'hémodialyse, en séances</v>
          </cell>
        </row>
        <row r="652">
          <cell r="B652" t="str">
            <v>28Z04</v>
          </cell>
          <cell r="C652" t="str">
            <v>Hémodialyse, en séances</v>
          </cell>
        </row>
        <row r="653">
          <cell r="B653" t="str">
            <v>28Z07</v>
          </cell>
          <cell r="C653" t="str">
            <v>Chimiothérapie pour tumeur, en séances</v>
          </cell>
        </row>
        <row r="654">
          <cell r="B654" t="str">
            <v>28Z10</v>
          </cell>
          <cell r="C654" t="str">
            <v>Curiethérapie, en séances</v>
          </cell>
        </row>
        <row r="655">
          <cell r="B655" t="str">
            <v>28Z11</v>
          </cell>
          <cell r="C655" t="str">
            <v>Techniques spéciales d'irradiation externe, en séances</v>
          </cell>
        </row>
        <row r="656">
          <cell r="B656" t="str">
            <v>28Z14</v>
          </cell>
          <cell r="C656" t="str">
            <v>Transfusions, en séances</v>
          </cell>
        </row>
        <row r="657">
          <cell r="B657" t="str">
            <v>28Z15</v>
          </cell>
          <cell r="C657" t="str">
            <v>Oxygénothérapie hyperbare, en séances</v>
          </cell>
        </row>
        <row r="658">
          <cell r="B658" t="str">
            <v>28Z16</v>
          </cell>
          <cell r="C658" t="str">
            <v>Aphérèses sanguines, en séances</v>
          </cell>
        </row>
        <row r="659">
          <cell r="B659" t="str">
            <v>28Z17</v>
          </cell>
          <cell r="C659" t="str">
            <v>Chimiothérapie pour affection non tumorale, en séances</v>
          </cell>
        </row>
        <row r="660">
          <cell r="B660" t="str">
            <v>28Z18</v>
          </cell>
          <cell r="C660" t="str">
            <v>Radiothérapie conformationnelle avec modulation d'intensité, en séances</v>
          </cell>
        </row>
        <row r="661">
          <cell r="B661" t="str">
            <v>28Z19</v>
          </cell>
          <cell r="C661" t="str">
            <v>Préparations à une irradiation externe par RCMI ou techniques spéciales</v>
          </cell>
        </row>
        <row r="662">
          <cell r="B662" t="str">
            <v>28Z20</v>
          </cell>
          <cell r="C662" t="str">
            <v>Préparations à une irradiation externe avec dosimétrie tridimensionnelle avec HDV</v>
          </cell>
        </row>
        <row r="663">
          <cell r="B663" t="str">
            <v>28Z21</v>
          </cell>
          <cell r="C663" t="str">
            <v>Préparations à une irradiation externe avec dosimétrie tridimensionnelle sans HDV</v>
          </cell>
        </row>
        <row r="664">
          <cell r="B664" t="str">
            <v>28Z22</v>
          </cell>
          <cell r="C664" t="str">
            <v>Autres préparations à une irradiation externe</v>
          </cell>
        </row>
        <row r="665">
          <cell r="B665" t="str">
            <v>28Z23</v>
          </cell>
          <cell r="C665" t="str">
            <v>Techniques complexes d'irradiation externe avec repositionnement, en séances</v>
          </cell>
        </row>
        <row r="666">
          <cell r="B666" t="str">
            <v>28Z24</v>
          </cell>
          <cell r="C666" t="str">
            <v>Techniques complexes d'irradiation externe sans repositionnement, en séances</v>
          </cell>
        </row>
        <row r="667">
          <cell r="B667" t="str">
            <v>28Z25</v>
          </cell>
          <cell r="C667" t="str">
            <v>Autres techniques d'irradiation externe, en séances</v>
          </cell>
        </row>
        <row r="668">
          <cell r="B668" t="str">
            <v>90H01</v>
          </cell>
          <cell r="C668" t="str">
            <v>Erreurs détectées dans les RSA par le logiciel de mesure de l'activité hospitalière</v>
          </cell>
        </row>
        <row r="669">
          <cell r="B669" t="str">
            <v>90Z00</v>
          </cell>
          <cell r="C669" t="str">
            <v>Erreurs détectées par les contrôles effectués sur les RUM et leur séquencement</v>
          </cell>
        </row>
        <row r="670">
          <cell r="B670" t="str">
            <v>90Z01</v>
          </cell>
          <cell r="C670" t="str">
            <v>Diagnostic invalide comme diagnostic principal, dans certaines circonstances</v>
          </cell>
        </row>
        <row r="671">
          <cell r="B671" t="str">
            <v>90Z02</v>
          </cell>
          <cell r="C671" t="str">
            <v>Autres erreurs détectées dans le parcours de l'arbre de groupage</v>
          </cell>
        </row>
        <row r="672">
          <cell r="B672" t="str">
            <v>90Z03</v>
          </cell>
          <cell r="C672" t="str">
            <v>Erreurs d'implémentation de la fonction groupage ou erreur d'exécution d'un programme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ow r="4">
          <cell r="A4" t="str">
            <v>01C031</v>
          </cell>
          <cell r="B4" t="str">
            <v>Craniotomies pour traumatisme, âge supérieur à 17 ans, niveau 1</v>
          </cell>
          <cell r="E4" t="str">
            <v>D05</v>
          </cell>
          <cell r="F4" t="str">
            <v>Système nerveux (hors cathétérismes vasculaires diagnostiques et interventionnels)</v>
          </cell>
        </row>
        <row r="5">
          <cell r="A5" t="str">
            <v>01C032</v>
          </cell>
          <cell r="B5" t="str">
            <v>Craniotomies pour traumatisme, âge supérieur à 17 ans, niveau 2</v>
          </cell>
          <cell r="E5" t="str">
            <v>D05</v>
          </cell>
          <cell r="F5" t="str">
            <v>Système nerveux (hors cathétérismes vasculaires diagnostiques et interventionnels)</v>
          </cell>
        </row>
        <row r="6">
          <cell r="A6" t="str">
            <v>01C033</v>
          </cell>
          <cell r="B6" t="str">
            <v>Craniotomies pour traumatisme, âge supérieur à 17 ans, niveau 3</v>
          </cell>
          <cell r="E6" t="str">
            <v>D05</v>
          </cell>
          <cell r="F6" t="str">
            <v>Système nerveux (hors cathétérismes vasculaires diagnostiques et interventionnels)</v>
          </cell>
        </row>
        <row r="7">
          <cell r="A7" t="str">
            <v>01C034</v>
          </cell>
          <cell r="B7" t="str">
            <v>Craniotomies pour traumatisme, âge supérieur à 17 ans, niveau 4</v>
          </cell>
          <cell r="E7" t="str">
            <v>D05</v>
          </cell>
          <cell r="F7" t="str">
            <v>Système nerveux (hors cathétérismes vasculaires diagnostiques et interventionnels)</v>
          </cell>
        </row>
        <row r="8">
          <cell r="A8" t="str">
            <v>01C041</v>
          </cell>
          <cell r="B8" t="str">
            <v>Craniotomies en dehors de tout traumatisme, âge supérieur à 17 ans, niveau 1</v>
          </cell>
          <cell r="E8" t="str">
            <v>D05</v>
          </cell>
          <cell r="F8" t="str">
            <v>Système nerveux (hors cathétérismes vasculaires diagnostiques et interventionnels)</v>
          </cell>
        </row>
        <row r="9">
          <cell r="A9" t="str">
            <v>01C042</v>
          </cell>
          <cell r="B9" t="str">
            <v>Craniotomies en dehors de tout traumatisme, âge supérieur à 17 ans, niveau 2</v>
          </cell>
          <cell r="E9" t="str">
            <v>D05</v>
          </cell>
          <cell r="F9" t="str">
            <v>Système nerveux (hors cathétérismes vasculaires diagnostiques et interventionnels)</v>
          </cell>
        </row>
        <row r="10">
          <cell r="A10" t="str">
            <v>01C043</v>
          </cell>
          <cell r="B10" t="str">
            <v>Craniotomies en dehors de tout traumatisme, âge supérieur à 17 ans, niveau 3</v>
          </cell>
          <cell r="E10" t="str">
            <v>D05</v>
          </cell>
          <cell r="F10" t="str">
            <v>Système nerveux (hors cathétérismes vasculaires diagnostiques et interventionnels)</v>
          </cell>
        </row>
        <row r="11">
          <cell r="A11" t="str">
            <v>01C044</v>
          </cell>
          <cell r="B11" t="str">
            <v>Craniotomies en dehors de tout traumatisme, âge supérieur à 17 ans, niveau 4</v>
          </cell>
          <cell r="E11" t="str">
            <v>D05</v>
          </cell>
          <cell r="F11" t="str">
            <v>Système nerveux (hors cathétérismes vasculaires diagnostiques et interventionnels)</v>
          </cell>
        </row>
        <row r="12">
          <cell r="A12" t="str">
            <v>01C051</v>
          </cell>
          <cell r="B12" t="str">
            <v>Interventions sur le rachis et la moelle pour des affections neurologiques, niveau 1</v>
          </cell>
          <cell r="E12" t="str">
            <v>D05</v>
          </cell>
          <cell r="F12" t="str">
            <v>Système nerveux (hors cathétérismes vasculaires diagnostiques et interventionnels)</v>
          </cell>
        </row>
        <row r="13">
          <cell r="A13" t="str">
            <v>01C052</v>
          </cell>
          <cell r="B13" t="str">
            <v>Interventions sur le rachis et la moelle pour des affections neurologiques, niveau 2</v>
          </cell>
          <cell r="E13" t="str">
            <v>D05</v>
          </cell>
          <cell r="F13" t="str">
            <v>Système nerveux (hors cathétérismes vasculaires diagnostiques et interventionnels)</v>
          </cell>
        </row>
        <row r="14">
          <cell r="A14" t="str">
            <v>01C053</v>
          </cell>
          <cell r="B14" t="str">
            <v>Interventions sur le rachis et la moelle pour des affections neurologiques, niveau 3</v>
          </cell>
          <cell r="E14" t="str">
            <v>D05</v>
          </cell>
          <cell r="F14" t="str">
            <v>Système nerveux (hors cathétérismes vasculaires diagnostiques et interventionnels)</v>
          </cell>
        </row>
        <row r="15">
          <cell r="A15" t="str">
            <v>01C054</v>
          </cell>
          <cell r="B15" t="str">
            <v>Interventions sur le rachis et la moelle pour des affections neurologiques, niveau 4</v>
          </cell>
          <cell r="E15" t="str">
            <v>D05</v>
          </cell>
          <cell r="F15" t="str">
            <v>Système nerveux (hors cathétérismes vasculaires diagnostiques et interventionnels)</v>
          </cell>
        </row>
        <row r="16">
          <cell r="A16" t="str">
            <v>01C061</v>
          </cell>
          <cell r="B16" t="str">
            <v>Interventions sur le système vasculaire précérébral, niveau 1</v>
          </cell>
          <cell r="E16" t="str">
            <v>D07</v>
          </cell>
          <cell r="F16" t="str">
            <v>Cardio-vasculaire (hors cathétérismes vasculaires diagnostiques et interventionnels)</v>
          </cell>
        </row>
        <row r="17">
          <cell r="A17" t="str">
            <v>01C062</v>
          </cell>
          <cell r="B17" t="str">
            <v>Interventions sur le système vasculaire précérébral, niveau 2</v>
          </cell>
          <cell r="E17" t="str">
            <v>D07</v>
          </cell>
          <cell r="F17" t="str">
            <v>Cardio-vasculaire (hors cathétérismes vasculaires diagnostiques et interventionnels)</v>
          </cell>
        </row>
        <row r="18">
          <cell r="A18" t="str">
            <v>01C063</v>
          </cell>
          <cell r="B18" t="str">
            <v>Interventions sur le système vasculaire précérébral, niveau 3</v>
          </cell>
          <cell r="E18" t="str">
            <v>D07</v>
          </cell>
          <cell r="F18" t="str">
            <v>Cardio-vasculaire (hors cathétérismes vasculaires diagnostiques et interventionnels)</v>
          </cell>
        </row>
        <row r="19">
          <cell r="A19" t="str">
            <v>01C064</v>
          </cell>
          <cell r="B19" t="str">
            <v>Interventions sur le système vasculaire précérébral, niveau 4</v>
          </cell>
          <cell r="E19" t="str">
            <v>D07</v>
          </cell>
          <cell r="F19" t="str">
            <v>Cardio-vasculaire (hors cathétérismes vasculaires diagnostiques et interventionnels)</v>
          </cell>
        </row>
        <row r="20">
          <cell r="A20" t="str">
            <v>01C081</v>
          </cell>
          <cell r="B20" t="str">
            <v>Interventions sur les nerfs crâniens ou périphériques et autres interventions sur le système nerveux, niveau 1</v>
          </cell>
          <cell r="E20" t="str">
            <v>D26</v>
          </cell>
          <cell r="F20" t="str">
            <v>Activités inter spécialités, suivi thérapeutique d'affections connues</v>
          </cell>
        </row>
        <row r="21">
          <cell r="A21" t="str">
            <v>01C082</v>
          </cell>
          <cell r="B21" t="str">
            <v>Interventions sur les nerfs crâniens ou périphériques et autres interventions sur le système nerveux, niveau 2</v>
          </cell>
          <cell r="E21" t="str">
            <v>D26</v>
          </cell>
          <cell r="F21" t="str">
            <v>Activités inter spécialités, suivi thérapeutique d'affections connues</v>
          </cell>
        </row>
        <row r="22">
          <cell r="A22" t="str">
            <v>01C083</v>
          </cell>
          <cell r="B22" t="str">
            <v>Interventions sur les nerfs crâniens ou périphériques et autres interventions sur le système nerveux, niveau 3</v>
          </cell>
          <cell r="E22" t="str">
            <v>D26</v>
          </cell>
          <cell r="F22" t="str">
            <v>Activités inter spécialités, suivi thérapeutique d'affections connues</v>
          </cell>
        </row>
        <row r="23">
          <cell r="A23" t="str">
            <v>01C084</v>
          </cell>
          <cell r="B23" t="str">
            <v>Interventions sur les nerfs crâniens ou périphériques et autres interventions sur le système nerveux, niveau 4</v>
          </cell>
          <cell r="E23" t="str">
            <v>D26</v>
          </cell>
          <cell r="F23" t="str">
            <v>Activités inter spécialités, suivi thérapeutique d'affections connues</v>
          </cell>
        </row>
        <row r="24">
          <cell r="A24" t="str">
            <v>01C08J</v>
          </cell>
          <cell r="B24" t="str">
            <v>Interventions sur les nerfs crâniens ou périphériques et autres interventions sur le système nerveux, en ambulatoire</v>
          </cell>
          <cell r="E24" t="str">
            <v>D26</v>
          </cell>
          <cell r="F24" t="str">
            <v>Activités inter spécialités, suivi thérapeutique d'affections connues</v>
          </cell>
        </row>
        <row r="25">
          <cell r="A25" t="str">
            <v>01C091</v>
          </cell>
          <cell r="B25" t="str">
            <v>Pose d'un stimulateur cérébral, niveau 1</v>
          </cell>
          <cell r="E25" t="str">
            <v>D05</v>
          </cell>
          <cell r="F25" t="str">
            <v>Système nerveux (hors cathétérismes vasculaires diagnostiques et interventionnels)</v>
          </cell>
        </row>
        <row r="26">
          <cell r="A26" t="str">
            <v>01C092</v>
          </cell>
          <cell r="B26" t="str">
            <v>Pose d'un stimulateur cérébral, niveau 2</v>
          </cell>
          <cell r="E26" t="str">
            <v>D05</v>
          </cell>
          <cell r="F26" t="str">
            <v>Système nerveux (hors cathétérismes vasculaires diagnostiques et interventionnels)</v>
          </cell>
        </row>
        <row r="27">
          <cell r="A27" t="str">
            <v>01C093</v>
          </cell>
          <cell r="B27" t="str">
            <v>Pose d'un stimulateur cérébral, niveau 3</v>
          </cell>
          <cell r="E27" t="str">
            <v>D05</v>
          </cell>
          <cell r="F27" t="str">
            <v>Système nerveux (hors cathétérismes vasculaires diagnostiques et interventionnels)</v>
          </cell>
        </row>
        <row r="28">
          <cell r="A28" t="str">
            <v>01C094</v>
          </cell>
          <cell r="B28" t="str">
            <v>Pose d'un stimulateur cérébral, niveau 4</v>
          </cell>
          <cell r="E28" t="str">
            <v>D05</v>
          </cell>
          <cell r="F28" t="str">
            <v>Système nerveux (hors cathétérismes vasculaires diagnostiques et interventionnels)</v>
          </cell>
        </row>
        <row r="29">
          <cell r="A29" t="str">
            <v>01C101</v>
          </cell>
          <cell r="B29" t="str">
            <v>Pose d'un stimulateur médullaire, niveau 1</v>
          </cell>
          <cell r="E29" t="str">
            <v>D05</v>
          </cell>
          <cell r="F29" t="str">
            <v>Système nerveux (hors cathétérismes vasculaires diagnostiques et interventionnels)</v>
          </cell>
        </row>
        <row r="30">
          <cell r="A30" t="str">
            <v>01C102</v>
          </cell>
          <cell r="B30" t="str">
            <v>Pose d'un stimulateur médullaire, niveau 2</v>
          </cell>
          <cell r="E30" t="str">
            <v>D05</v>
          </cell>
          <cell r="F30" t="str">
            <v>Système nerveux (hors cathétérismes vasculaires diagnostiques et interventionnels)</v>
          </cell>
        </row>
        <row r="31">
          <cell r="A31" t="str">
            <v>01C103</v>
          </cell>
          <cell r="B31" t="str">
            <v>Pose d'un stimulateur médullaire, niveau 3</v>
          </cell>
          <cell r="E31" t="str">
            <v>D05</v>
          </cell>
          <cell r="F31" t="str">
            <v>Système nerveux (hors cathétérismes vasculaires diagnostiques et interventionnels)</v>
          </cell>
        </row>
        <row r="32">
          <cell r="A32" t="str">
            <v>01C104</v>
          </cell>
          <cell r="B32" t="str">
            <v>Pose d'un stimulateur médullaire, niveau 4</v>
          </cell>
          <cell r="E32" t="str">
            <v>D05</v>
          </cell>
          <cell r="F32" t="str">
            <v>Système nerveux (hors cathétérismes vasculaires diagnostiques et interventionnels)</v>
          </cell>
        </row>
        <row r="33">
          <cell r="A33" t="str">
            <v>01C10J</v>
          </cell>
          <cell r="B33" t="str">
            <v>Pose d'un stimulateur médullaire, en ambulatoire</v>
          </cell>
          <cell r="E33" t="str">
            <v>D05</v>
          </cell>
          <cell r="F33" t="str">
            <v>Système nerveux (hors cathétérismes vasculaires diagnostiques et interventionnels)</v>
          </cell>
        </row>
        <row r="34">
          <cell r="A34" t="str">
            <v>01C111</v>
          </cell>
          <cell r="B34" t="str">
            <v>Craniotomies pour tumeurs, âge inférieur à 18 ans, niveau 1</v>
          </cell>
          <cell r="E34" t="str">
            <v>D05</v>
          </cell>
          <cell r="F34" t="str">
            <v>Système nerveux (hors cathétérismes vasculaires diagnostiques et interventionnels)</v>
          </cell>
        </row>
        <row r="35">
          <cell r="A35" t="str">
            <v>01C112</v>
          </cell>
          <cell r="B35" t="str">
            <v>Craniotomies pour tumeurs, âge inférieur à 18 ans, niveau 2</v>
          </cell>
          <cell r="E35" t="str">
            <v>D05</v>
          </cell>
          <cell r="F35" t="str">
            <v>Système nerveux (hors cathétérismes vasculaires diagnostiques et interventionnels)</v>
          </cell>
        </row>
        <row r="36">
          <cell r="A36" t="str">
            <v>01C113</v>
          </cell>
          <cell r="B36" t="str">
            <v>Craniotomies pour tumeurs, âge inférieur à 18 ans, niveau 3</v>
          </cell>
          <cell r="E36" t="str">
            <v>D05</v>
          </cell>
          <cell r="F36" t="str">
            <v>Système nerveux (hors cathétérismes vasculaires diagnostiques et interventionnels)</v>
          </cell>
        </row>
        <row r="37">
          <cell r="A37" t="str">
            <v>01C114</v>
          </cell>
          <cell r="B37" t="str">
            <v>Craniotomies pour tumeurs, âge inférieur à 18 ans, niveau 4</v>
          </cell>
          <cell r="E37" t="str">
            <v>D05</v>
          </cell>
          <cell r="F37" t="str">
            <v>Système nerveux (hors cathétérismes vasculaires diagnostiques et interventionnels)</v>
          </cell>
        </row>
        <row r="38">
          <cell r="A38" t="str">
            <v>01C121</v>
          </cell>
          <cell r="B38" t="str">
            <v>Craniotomies pour affections non tumorales, âge inférieur à 18 ans, niveau 1</v>
          </cell>
          <cell r="E38" t="str">
            <v>D05</v>
          </cell>
          <cell r="F38" t="str">
            <v>Système nerveux (hors cathétérismes vasculaires diagnostiques et interventionnels)</v>
          </cell>
        </row>
        <row r="39">
          <cell r="A39" t="str">
            <v>01C122</v>
          </cell>
          <cell r="B39" t="str">
            <v>Craniotomies pour affections non tumorales, âge inférieur à 18 ans, niveau 2</v>
          </cell>
          <cell r="E39" t="str">
            <v>D05</v>
          </cell>
          <cell r="F39" t="str">
            <v>Système nerveux (hors cathétérismes vasculaires diagnostiques et interventionnels)</v>
          </cell>
        </row>
        <row r="40">
          <cell r="A40" t="str">
            <v>01C123</v>
          </cell>
          <cell r="B40" t="str">
            <v>Craniotomies pour affections non tumorales, âge inférieur à 18 ans, niveau 3</v>
          </cell>
          <cell r="E40" t="str">
            <v>D05</v>
          </cell>
          <cell r="F40" t="str">
            <v>Système nerveux (hors cathétérismes vasculaires diagnostiques et interventionnels)</v>
          </cell>
        </row>
        <row r="41">
          <cell r="A41" t="str">
            <v>01C124</v>
          </cell>
          <cell r="B41" t="str">
            <v>Craniotomies pour affections non tumorales, âge inférieur à 18 ans, niveau 4</v>
          </cell>
          <cell r="E41" t="str">
            <v>D05</v>
          </cell>
          <cell r="F41" t="str">
            <v>Système nerveux (hors cathétérismes vasculaires diagnostiques et interventionnels)</v>
          </cell>
        </row>
        <row r="42">
          <cell r="A42" t="str">
            <v>01C141</v>
          </cell>
          <cell r="B42" t="str">
            <v>Libérations de nerfs superficiels à l'exception du médian au canal carpien, niveau 1</v>
          </cell>
          <cell r="E42" t="str">
            <v>D02</v>
          </cell>
          <cell r="F42" t="str">
            <v>Orthopédie traumatologie</v>
          </cell>
        </row>
        <row r="43">
          <cell r="A43" t="str">
            <v>01C142</v>
          </cell>
          <cell r="B43" t="str">
            <v>Libérations de nerfs superficiels à l'exception du médian au canal carpien, niveau 2</v>
          </cell>
          <cell r="E43" t="str">
            <v>D02</v>
          </cell>
          <cell r="F43" t="str">
            <v>Orthopédie traumatologie</v>
          </cell>
        </row>
        <row r="44">
          <cell r="A44" t="str">
            <v>01C143</v>
          </cell>
          <cell r="B44" t="str">
            <v>Libérations de nerfs superficiels à l'exception du médian au canal carpien, niveau 3</v>
          </cell>
          <cell r="E44" t="str">
            <v>D02</v>
          </cell>
          <cell r="F44" t="str">
            <v>Orthopédie traumatologie</v>
          </cell>
        </row>
        <row r="45">
          <cell r="A45" t="str">
            <v>01C144</v>
          </cell>
          <cell r="B45" t="str">
            <v>Libérations de nerfs superficiels à l'exception du médian au canal carpien, niveau 4</v>
          </cell>
          <cell r="E45" t="str">
            <v>D02</v>
          </cell>
          <cell r="F45" t="str">
            <v>Orthopédie traumatologie</v>
          </cell>
        </row>
        <row r="46">
          <cell r="A46" t="str">
            <v>01C14J</v>
          </cell>
          <cell r="B46" t="str">
            <v>Libérations de nerfs superficiels à l'exception du médian au canal carpien, en ambulatoire</v>
          </cell>
          <cell r="E46" t="str">
            <v>D02</v>
          </cell>
          <cell r="F46" t="str">
            <v>Orthopédie traumatologie</v>
          </cell>
        </row>
        <row r="47">
          <cell r="A47" t="str">
            <v>01C151</v>
          </cell>
          <cell r="B47" t="str">
            <v>Libérations du médian au canal carpien, niveau 1</v>
          </cell>
          <cell r="E47" t="str">
            <v>D02</v>
          </cell>
          <cell r="F47" t="str">
            <v>Orthopédie traumatologie</v>
          </cell>
        </row>
        <row r="48">
          <cell r="A48" t="str">
            <v>01C152</v>
          </cell>
          <cell r="B48" t="str">
            <v>Libérations du médian au canal carpien, niveau 2</v>
          </cell>
          <cell r="E48" t="str">
            <v>D02</v>
          </cell>
          <cell r="F48" t="str">
            <v>Orthopédie traumatologie</v>
          </cell>
        </row>
        <row r="49">
          <cell r="A49" t="str">
            <v>01C153</v>
          </cell>
          <cell r="B49" t="str">
            <v>Libérations du médian au canal carpien, niveau 3</v>
          </cell>
          <cell r="E49" t="str">
            <v>D02</v>
          </cell>
          <cell r="F49" t="str">
            <v>Orthopédie traumatologie</v>
          </cell>
        </row>
        <row r="50">
          <cell r="A50" t="str">
            <v>01C154</v>
          </cell>
          <cell r="B50" t="str">
            <v>Libérations du médian au canal carpien, niveau 4</v>
          </cell>
          <cell r="E50" t="str">
            <v>D02</v>
          </cell>
          <cell r="F50" t="str">
            <v>Orthopédie traumatologie</v>
          </cell>
        </row>
        <row r="51">
          <cell r="A51" t="str">
            <v>01C15J</v>
          </cell>
          <cell r="B51" t="str">
            <v>Libérations du médian au canal carpien, en ambulatoire</v>
          </cell>
          <cell r="E51" t="str">
            <v>D02</v>
          </cell>
          <cell r="F51" t="str">
            <v>Orthopédie traumatologie</v>
          </cell>
        </row>
        <row r="52">
          <cell r="A52" t="str">
            <v>01K021</v>
          </cell>
          <cell r="B52" t="str">
            <v>Autres embolisations intracrâniennes et médullaires, niveau 1</v>
          </cell>
          <cell r="E52" t="str">
            <v>D06</v>
          </cell>
          <cell r="F52" t="str">
            <v>Cathétérismes vasculaires diagnostiques et interventionnels</v>
          </cell>
        </row>
        <row r="53">
          <cell r="A53" t="str">
            <v>01K022</v>
          </cell>
          <cell r="B53" t="str">
            <v>Autres embolisations intracrâniennes et médullaires, niveau 2</v>
          </cell>
          <cell r="E53" t="str">
            <v>D06</v>
          </cell>
          <cell r="F53" t="str">
            <v>Cathétérismes vasculaires diagnostiques et interventionnels</v>
          </cell>
        </row>
        <row r="54">
          <cell r="A54" t="str">
            <v>01K023</v>
          </cell>
          <cell r="B54" t="str">
            <v>Autres embolisations intracrâniennes et médullaires, niveau 3</v>
          </cell>
          <cell r="E54" t="str">
            <v>D06</v>
          </cell>
          <cell r="F54" t="str">
            <v>Cathétérismes vasculaires diagnostiques et interventionnels</v>
          </cell>
        </row>
        <row r="55">
          <cell r="A55" t="str">
            <v>01K024</v>
          </cell>
          <cell r="B55" t="str">
            <v>Autres embolisations intracrâniennes et médullaires, niveau 4</v>
          </cell>
          <cell r="E55" t="str">
            <v>D06</v>
          </cell>
          <cell r="F55" t="str">
            <v>Cathétérismes vasculaires diagnostiques et interventionnels</v>
          </cell>
        </row>
        <row r="56">
          <cell r="A56" t="str">
            <v>01K031</v>
          </cell>
          <cell r="B56" t="str">
            <v>Autres actes thérapeutiques par voie vasculaire du système nerveux, niveau 1</v>
          </cell>
          <cell r="E56" t="str">
            <v>D06</v>
          </cell>
          <cell r="F56" t="str">
            <v>Cathétérismes vasculaires diagnostiques et interventionnels</v>
          </cell>
        </row>
        <row r="57">
          <cell r="A57" t="str">
            <v>01K032</v>
          </cell>
          <cell r="B57" t="str">
            <v>Autres actes thérapeutiques par voie vasculaire du système nerveux, niveau 2</v>
          </cell>
          <cell r="E57" t="str">
            <v>D06</v>
          </cell>
          <cell r="F57" t="str">
            <v>Cathétérismes vasculaires diagnostiques et interventionnels</v>
          </cell>
        </row>
        <row r="58">
          <cell r="A58" t="str">
            <v>01K033</v>
          </cell>
          <cell r="B58" t="str">
            <v>Autres actes thérapeutiques par voie vasculaire du système nerveux, niveau 3</v>
          </cell>
          <cell r="E58" t="str">
            <v>D06</v>
          </cell>
          <cell r="F58" t="str">
            <v>Cathétérismes vasculaires diagnostiques et interventionnels</v>
          </cell>
        </row>
        <row r="59">
          <cell r="A59" t="str">
            <v>01K034</v>
          </cell>
          <cell r="B59" t="str">
            <v>Autres actes thérapeutiques par voie vasculaire du système nerveux, niveau 4</v>
          </cell>
          <cell r="E59" t="str">
            <v>D06</v>
          </cell>
          <cell r="F59" t="str">
            <v>Cathétérismes vasculaires diagnostiques et interventionnels</v>
          </cell>
        </row>
        <row r="60">
          <cell r="A60" t="str">
            <v>01K04J</v>
          </cell>
          <cell r="B60" t="str">
            <v>Injections de toxine botulique, en ambulatoire</v>
          </cell>
          <cell r="E60" t="str">
            <v>D05</v>
          </cell>
          <cell r="F60" t="str">
            <v>Système nerveux (hors cathétérismes vasculaires diagnostiques et interventionnels)</v>
          </cell>
        </row>
        <row r="61">
          <cell r="A61" t="str">
            <v>01K05J</v>
          </cell>
          <cell r="B61" t="str">
            <v>Séjours pour douleurs chroniques rebelles comprenant un bloc ou une infiltration, en ambulatoire</v>
          </cell>
          <cell r="E61" t="str">
            <v>D24</v>
          </cell>
          <cell r="F61" t="str">
            <v>Douleurs chroniques, Soins palliatifs</v>
          </cell>
        </row>
        <row r="62">
          <cell r="A62" t="str">
            <v>01K06J</v>
          </cell>
          <cell r="B62" t="str">
            <v>Affections du système nerveux sans acte opératoire avec anesthésie, en ambulatoire</v>
          </cell>
          <cell r="E62" t="str">
            <v>D05</v>
          </cell>
          <cell r="F62" t="str">
            <v>Système nerveux (hors cathétérismes vasculaires diagnostiques et interventionnels)</v>
          </cell>
        </row>
        <row r="63">
          <cell r="A63" t="str">
            <v>01K071</v>
          </cell>
          <cell r="B63" t="str">
            <v>Embolisations intracrâniennes et médullaires pour hémorragie, niveau 1</v>
          </cell>
          <cell r="E63" t="str">
            <v>D06</v>
          </cell>
          <cell r="F63" t="str">
            <v>Cathétérismes vasculaires diagnostiques et interventionnels</v>
          </cell>
        </row>
        <row r="64">
          <cell r="A64" t="str">
            <v>01K072</v>
          </cell>
          <cell r="B64" t="str">
            <v>Embolisations intracrâniennes et médullaires pour hémorragie, niveau 2</v>
          </cell>
          <cell r="E64" t="str">
            <v>D06</v>
          </cell>
          <cell r="F64" t="str">
            <v>Cathétérismes vasculaires diagnostiques et interventionnels</v>
          </cell>
        </row>
        <row r="65">
          <cell r="A65" t="str">
            <v>01K073</v>
          </cell>
          <cell r="B65" t="str">
            <v>Embolisations intracrâniennes et médullaires pour hémorragie, niveau 3</v>
          </cell>
          <cell r="E65" t="str">
            <v>D06</v>
          </cell>
          <cell r="F65" t="str">
            <v>Cathétérismes vasculaires diagnostiques et interventionnels</v>
          </cell>
        </row>
        <row r="66">
          <cell r="A66" t="str">
            <v>01K074</v>
          </cell>
          <cell r="B66" t="str">
            <v>Embolisations intracrâniennes et médullaires pour hémorragie, niveau 4</v>
          </cell>
          <cell r="E66" t="str">
            <v>D06</v>
          </cell>
          <cell r="F66" t="str">
            <v>Cathétérismes vasculaires diagnostiques et interventionnels</v>
          </cell>
        </row>
        <row r="67">
          <cell r="A67" t="str">
            <v>01M041</v>
          </cell>
          <cell r="B67" t="str">
            <v>Méningites virales, niveau 1</v>
          </cell>
          <cell r="E67" t="str">
            <v>D05</v>
          </cell>
          <cell r="F67" t="str">
            <v>Système nerveux (hors cathétérismes vasculaires diagnostiques et interventionnels)</v>
          </cell>
        </row>
        <row r="68">
          <cell r="A68" t="str">
            <v>01M042</v>
          </cell>
          <cell r="B68" t="str">
            <v>Méningites virales, niveau 2</v>
          </cell>
          <cell r="E68" t="str">
            <v>D05</v>
          </cell>
          <cell r="F68" t="str">
            <v>Système nerveux (hors cathétérismes vasculaires diagnostiques et interventionnels)</v>
          </cell>
        </row>
        <row r="69">
          <cell r="A69" t="str">
            <v>01M043</v>
          </cell>
          <cell r="B69" t="str">
            <v>Méningites virales, niveau 3</v>
          </cell>
          <cell r="E69" t="str">
            <v>D05</v>
          </cell>
          <cell r="F69" t="str">
            <v>Système nerveux (hors cathétérismes vasculaires diagnostiques et interventionnels)</v>
          </cell>
        </row>
        <row r="70">
          <cell r="A70" t="str">
            <v>01M044</v>
          </cell>
          <cell r="B70" t="str">
            <v>Méningites virales, niveau 4</v>
          </cell>
          <cell r="E70" t="str">
            <v>D05</v>
          </cell>
          <cell r="F70" t="str">
            <v>Système nerveux (hors cathétérismes vasculaires diagnostiques et interventionnels)</v>
          </cell>
        </row>
        <row r="71">
          <cell r="A71" t="str">
            <v>01M04T</v>
          </cell>
          <cell r="B71" t="str">
            <v>Méningites virales, très courte durée</v>
          </cell>
          <cell r="E71" t="str">
            <v>D05</v>
          </cell>
          <cell r="F71" t="str">
            <v>Système nerveux (hors cathétérismes vasculaires diagnostiques et interventionnels)</v>
          </cell>
        </row>
        <row r="72">
          <cell r="A72" t="str">
            <v>01M051</v>
          </cell>
          <cell r="B72" t="str">
            <v>Infections du système nerveux à l'exception des méningites virales, niveau 1</v>
          </cell>
          <cell r="E72" t="str">
            <v>D05</v>
          </cell>
          <cell r="F72" t="str">
            <v>Système nerveux (hors cathétérismes vasculaires diagnostiques et interventionnels)</v>
          </cell>
        </row>
        <row r="73">
          <cell r="A73" t="str">
            <v>01M052</v>
          </cell>
          <cell r="B73" t="str">
            <v>Infections du système nerveux à l'exception des méningites virales, niveau 2</v>
          </cell>
          <cell r="E73" t="str">
            <v>D05</v>
          </cell>
          <cell r="F73" t="str">
            <v>Système nerveux (hors cathétérismes vasculaires diagnostiques et interventionnels)</v>
          </cell>
        </row>
        <row r="74">
          <cell r="A74" t="str">
            <v>01M053</v>
          </cell>
          <cell r="B74" t="str">
            <v>Infections du système nerveux à l'exception des méningites virales, niveau 3</v>
          </cell>
          <cell r="E74" t="str">
            <v>D05</v>
          </cell>
          <cell r="F74" t="str">
            <v>Système nerveux (hors cathétérismes vasculaires diagnostiques et interventionnels)</v>
          </cell>
        </row>
        <row r="75">
          <cell r="A75" t="str">
            <v>01M054</v>
          </cell>
          <cell r="B75" t="str">
            <v>Infections du système nerveux à l'exception des méningites virales, niveau 4</v>
          </cell>
          <cell r="E75" t="str">
            <v>D05</v>
          </cell>
          <cell r="F75" t="str">
            <v>Système nerveux (hors cathétérismes vasculaires diagnostiques et interventionnels)</v>
          </cell>
        </row>
        <row r="76">
          <cell r="A76" t="str">
            <v>01M05T</v>
          </cell>
          <cell r="B76" t="str">
            <v>Infections du système nerveux à l'exception des méningites virales, très courte durée</v>
          </cell>
          <cell r="E76" t="str">
            <v>D05</v>
          </cell>
          <cell r="F76" t="str">
            <v>Système nerveux (hors cathétérismes vasculaires diagnostiques et interventionnels)</v>
          </cell>
        </row>
        <row r="77">
          <cell r="A77" t="str">
            <v>01M071</v>
          </cell>
          <cell r="B77" t="str">
            <v>Maladies dégénératives du système nerveux, âge supérieur à 79 ans, niveau 1</v>
          </cell>
          <cell r="E77" t="str">
            <v>D05</v>
          </cell>
          <cell r="F77" t="str">
            <v>Système nerveux (hors cathétérismes vasculaires diagnostiques et interventionnels)</v>
          </cell>
        </row>
        <row r="78">
          <cell r="A78" t="str">
            <v>01M072</v>
          </cell>
          <cell r="B78" t="str">
            <v>Maladies dégénératives du système nerveux, âge supérieur à 79 ans, niveau 2</v>
          </cell>
          <cell r="E78" t="str">
            <v>D05</v>
          </cell>
          <cell r="F78" t="str">
            <v>Système nerveux (hors cathétérismes vasculaires diagnostiques et interventionnels)</v>
          </cell>
        </row>
        <row r="79">
          <cell r="A79" t="str">
            <v>01M073</v>
          </cell>
          <cell r="B79" t="str">
            <v>Maladies dégénératives du système nerveux, âge supérieur à 79 ans, niveau 3</v>
          </cell>
          <cell r="E79" t="str">
            <v>D05</v>
          </cell>
          <cell r="F79" t="str">
            <v>Système nerveux (hors cathétérismes vasculaires diagnostiques et interventionnels)</v>
          </cell>
        </row>
        <row r="80">
          <cell r="A80" t="str">
            <v>01M074</v>
          </cell>
          <cell r="B80" t="str">
            <v>Maladies dégénératives du système nerveux, âge supérieur à 79 ans, niveau 4</v>
          </cell>
          <cell r="E80" t="str">
            <v>D05</v>
          </cell>
          <cell r="F80" t="str">
            <v>Système nerveux (hors cathétérismes vasculaires diagnostiques et interventionnels)</v>
          </cell>
        </row>
        <row r="81">
          <cell r="A81" t="str">
            <v>01M07T</v>
          </cell>
          <cell r="B81" t="str">
            <v>Maladies dégénératives du système nerveux, âge supérieur à 79 ans, très courte durée</v>
          </cell>
          <cell r="E81" t="str">
            <v>D05</v>
          </cell>
          <cell r="F81" t="str">
            <v>Système nerveux (hors cathétérismes vasculaires diagnostiques et interventionnels)</v>
          </cell>
        </row>
        <row r="82">
          <cell r="A82" t="str">
            <v>01M081</v>
          </cell>
          <cell r="B82" t="str">
            <v>Maladies dégénératives du système nerveux, âge inférieur à 80 ans, niveau 1</v>
          </cell>
          <cell r="E82" t="str">
            <v>D05</v>
          </cell>
          <cell r="F82" t="str">
            <v>Système nerveux (hors cathétérismes vasculaires diagnostiques et interventionnels)</v>
          </cell>
        </row>
        <row r="83">
          <cell r="A83" t="str">
            <v>01M082</v>
          </cell>
          <cell r="B83" t="str">
            <v>Maladies dégénératives du système nerveux, âge inférieur à 80 ans, niveau 2</v>
          </cell>
          <cell r="E83" t="str">
            <v>D05</v>
          </cell>
          <cell r="F83" t="str">
            <v>Système nerveux (hors cathétérismes vasculaires diagnostiques et interventionnels)</v>
          </cell>
        </row>
        <row r="84">
          <cell r="A84" t="str">
            <v>01M083</v>
          </cell>
          <cell r="B84" t="str">
            <v>Maladies dégénératives du système nerveux, âge inférieur à 80 ans, niveau 3</v>
          </cell>
          <cell r="E84" t="str">
            <v>D05</v>
          </cell>
          <cell r="F84" t="str">
            <v>Système nerveux (hors cathétérismes vasculaires diagnostiques et interventionnels)</v>
          </cell>
        </row>
        <row r="85">
          <cell r="A85" t="str">
            <v>01M084</v>
          </cell>
          <cell r="B85" t="str">
            <v>Maladies dégénératives du système nerveux, âge inférieur à 80 ans, niveau 4</v>
          </cell>
          <cell r="E85" t="str">
            <v>D05</v>
          </cell>
          <cell r="F85" t="str">
            <v>Système nerveux (hors cathétérismes vasculaires diagnostiques et interventionnels)</v>
          </cell>
        </row>
        <row r="86">
          <cell r="A86" t="str">
            <v>01M08T</v>
          </cell>
          <cell r="B86" t="str">
            <v>Maladies dégénératives du système nerveux, âge inférieur à 80 ans, très courte durée</v>
          </cell>
          <cell r="E86" t="str">
            <v>D05</v>
          </cell>
          <cell r="F86" t="str">
            <v>Système nerveux (hors cathétérismes vasculaires diagnostiques et interventionnels)</v>
          </cell>
        </row>
        <row r="87">
          <cell r="A87" t="str">
            <v>01M091</v>
          </cell>
          <cell r="B87" t="str">
            <v>Affections et lésions du rachis et de la moelle, niveau 1</v>
          </cell>
          <cell r="E87" t="str">
            <v>D05</v>
          </cell>
          <cell r="F87" t="str">
            <v>Système nerveux (hors cathétérismes vasculaires diagnostiques et interventionnels)</v>
          </cell>
        </row>
        <row r="88">
          <cell r="A88" t="str">
            <v>01M092</v>
          </cell>
          <cell r="B88" t="str">
            <v>Affections et lésions du rachis et de la moelle, niveau 2</v>
          </cell>
          <cell r="E88" t="str">
            <v>D05</v>
          </cell>
          <cell r="F88" t="str">
            <v>Système nerveux (hors cathétérismes vasculaires diagnostiques et interventionnels)</v>
          </cell>
        </row>
        <row r="89">
          <cell r="A89" t="str">
            <v>01M093</v>
          </cell>
          <cell r="B89" t="str">
            <v>Affections et lésions du rachis et de la moelle, niveau 3</v>
          </cell>
          <cell r="E89" t="str">
            <v>D05</v>
          </cell>
          <cell r="F89" t="str">
            <v>Système nerveux (hors cathétérismes vasculaires diagnostiques et interventionnels)</v>
          </cell>
        </row>
        <row r="90">
          <cell r="A90" t="str">
            <v>01M094</v>
          </cell>
          <cell r="B90" t="str">
            <v>Affections et lésions du rachis et de la moelle, niveau 4</v>
          </cell>
          <cell r="E90" t="str">
            <v>D05</v>
          </cell>
          <cell r="F90" t="str">
            <v>Système nerveux (hors cathétérismes vasculaires diagnostiques et interventionnels)</v>
          </cell>
        </row>
        <row r="91">
          <cell r="A91" t="str">
            <v>01M09T</v>
          </cell>
          <cell r="B91" t="str">
            <v>Affections et lésions du rachis et de la moelle, très courte durée</v>
          </cell>
          <cell r="E91" t="str">
            <v>D05</v>
          </cell>
          <cell r="F91" t="str">
            <v>Système nerveux (hors cathétérismes vasculaires diagnostiques et interventionnels)</v>
          </cell>
        </row>
        <row r="92">
          <cell r="A92" t="str">
            <v>01M101</v>
          </cell>
          <cell r="B92" t="str">
            <v>Autres affections cérébrovasculaires, niveau 1</v>
          </cell>
          <cell r="E92" t="str">
            <v>D05</v>
          </cell>
          <cell r="F92" t="str">
            <v>Système nerveux (hors cathétérismes vasculaires diagnostiques et interventionnels)</v>
          </cell>
        </row>
        <row r="93">
          <cell r="A93" t="str">
            <v>01M102</v>
          </cell>
          <cell r="B93" t="str">
            <v>Autres affections cérébrovasculaires, niveau 2</v>
          </cell>
          <cell r="E93" t="str">
            <v>D05</v>
          </cell>
          <cell r="F93" t="str">
            <v>Système nerveux (hors cathétérismes vasculaires diagnostiques et interventionnels)</v>
          </cell>
        </row>
        <row r="94">
          <cell r="A94" t="str">
            <v>01M103</v>
          </cell>
          <cell r="B94" t="str">
            <v>Autres affections cérébrovasculaires, niveau 3</v>
          </cell>
          <cell r="E94" t="str">
            <v>D05</v>
          </cell>
          <cell r="F94" t="str">
            <v>Système nerveux (hors cathétérismes vasculaires diagnostiques et interventionnels)</v>
          </cell>
        </row>
        <row r="95">
          <cell r="A95" t="str">
            <v>01M104</v>
          </cell>
          <cell r="B95" t="str">
            <v>Autres affections cérébrovasculaires, niveau 4</v>
          </cell>
          <cell r="E95" t="str">
            <v>D05</v>
          </cell>
          <cell r="F95" t="str">
            <v>Système nerveux (hors cathétérismes vasculaires diagnostiques et interventionnels)</v>
          </cell>
        </row>
        <row r="96">
          <cell r="A96" t="str">
            <v>01M10T</v>
          </cell>
          <cell r="B96" t="str">
            <v>Autres affections cérébrovasculaires, très courte durée</v>
          </cell>
          <cell r="E96" t="str">
            <v>D05</v>
          </cell>
          <cell r="F96" t="str">
            <v>Système nerveux (hors cathétérismes vasculaires diagnostiques et interventionnels)</v>
          </cell>
        </row>
        <row r="97">
          <cell r="A97" t="str">
            <v>01M111</v>
          </cell>
          <cell r="B97" t="str">
            <v>Affections des nerfs crâniens et rachidiens, niveau 1</v>
          </cell>
          <cell r="E97" t="str">
            <v>D05</v>
          </cell>
          <cell r="F97" t="str">
            <v>Système nerveux (hors cathétérismes vasculaires diagnostiques et interventionnels)</v>
          </cell>
        </row>
        <row r="98">
          <cell r="A98" t="str">
            <v>01M112</v>
          </cell>
          <cell r="B98" t="str">
            <v>Affections des nerfs crâniens et rachidiens, niveau 2</v>
          </cell>
          <cell r="E98" t="str">
            <v>D05</v>
          </cell>
          <cell r="F98" t="str">
            <v>Système nerveux (hors cathétérismes vasculaires diagnostiques et interventionnels)</v>
          </cell>
        </row>
        <row r="99">
          <cell r="A99" t="str">
            <v>01M113</v>
          </cell>
          <cell r="B99" t="str">
            <v>Affections des nerfs crâniens et rachidiens, niveau 3</v>
          </cell>
          <cell r="E99" t="str">
            <v>D05</v>
          </cell>
          <cell r="F99" t="str">
            <v>Système nerveux (hors cathétérismes vasculaires diagnostiques et interventionnels)</v>
          </cell>
        </row>
        <row r="100">
          <cell r="A100" t="str">
            <v>01M114</v>
          </cell>
          <cell r="B100" t="str">
            <v>Affections des nerfs crâniens et rachidiens, niveau 4</v>
          </cell>
          <cell r="E100" t="str">
            <v>D05</v>
          </cell>
          <cell r="F100" t="str">
            <v>Système nerveux (hors cathétérismes vasculaires diagnostiques et interventionnels)</v>
          </cell>
        </row>
        <row r="101">
          <cell r="A101" t="str">
            <v>01M11T</v>
          </cell>
          <cell r="B101" t="str">
            <v>Affections des nerfs crâniens et rachidiens, très courte durée</v>
          </cell>
          <cell r="E101" t="str">
            <v>D05</v>
          </cell>
          <cell r="F101" t="str">
            <v>Système nerveux (hors cathétérismes vasculaires diagnostiques et interventionnels)</v>
          </cell>
        </row>
        <row r="102">
          <cell r="A102" t="str">
            <v>01M121</v>
          </cell>
          <cell r="B102" t="str">
            <v>Autres affections du système nerveux, niveau 1</v>
          </cell>
          <cell r="E102" t="str">
            <v>D05</v>
          </cell>
          <cell r="F102" t="str">
            <v>Système nerveux (hors cathétérismes vasculaires diagnostiques et interventionnels)</v>
          </cell>
        </row>
        <row r="103">
          <cell r="A103" t="str">
            <v>01M122</v>
          </cell>
          <cell r="B103" t="str">
            <v>Autres affections du système nerveux, niveau 2</v>
          </cell>
          <cell r="E103" t="str">
            <v>D05</v>
          </cell>
          <cell r="F103" t="str">
            <v>Système nerveux (hors cathétérismes vasculaires diagnostiques et interventionnels)</v>
          </cell>
        </row>
        <row r="104">
          <cell r="A104" t="str">
            <v>01M123</v>
          </cell>
          <cell r="B104" t="str">
            <v>Autres affections du système nerveux, niveau 3</v>
          </cell>
          <cell r="E104" t="str">
            <v>D05</v>
          </cell>
          <cell r="F104" t="str">
            <v>Système nerveux (hors cathétérismes vasculaires diagnostiques et interventionnels)</v>
          </cell>
        </row>
        <row r="105">
          <cell r="A105" t="str">
            <v>01M124</v>
          </cell>
          <cell r="B105" t="str">
            <v>Autres affections du système nerveux, niveau 4</v>
          </cell>
          <cell r="E105" t="str">
            <v>D05</v>
          </cell>
          <cell r="F105" t="str">
            <v>Système nerveux (hors cathétérismes vasculaires diagnostiques et interventionnels)</v>
          </cell>
        </row>
        <row r="106">
          <cell r="A106" t="str">
            <v>01M12T</v>
          </cell>
          <cell r="B106" t="str">
            <v>Autres affections du système nerveux, très courte durée</v>
          </cell>
          <cell r="E106" t="str">
            <v>D05</v>
          </cell>
          <cell r="F106" t="str">
            <v>Système nerveux (hors cathétérismes vasculaires diagnostiques et interventionnels)</v>
          </cell>
        </row>
        <row r="107">
          <cell r="A107" t="str">
            <v>01M131</v>
          </cell>
          <cell r="B107" t="str">
            <v>Troubles de la conscience et comas d'origine non traumatique, niveau 1</v>
          </cell>
          <cell r="E107" t="str">
            <v>D05</v>
          </cell>
          <cell r="F107" t="str">
            <v>Système nerveux (hors cathétérismes vasculaires diagnostiques et interventionnels)</v>
          </cell>
        </row>
        <row r="108">
          <cell r="A108" t="str">
            <v>01M132</v>
          </cell>
          <cell r="B108" t="str">
            <v>Troubles de la conscience et comas d'origine non traumatique, niveau 2</v>
          </cell>
          <cell r="E108" t="str">
            <v>D05</v>
          </cell>
          <cell r="F108" t="str">
            <v>Système nerveux (hors cathétérismes vasculaires diagnostiques et interventionnels)</v>
          </cell>
        </row>
        <row r="109">
          <cell r="A109" t="str">
            <v>01M133</v>
          </cell>
          <cell r="B109" t="str">
            <v>Troubles de la conscience et comas d'origine non traumatique, niveau 3</v>
          </cell>
          <cell r="E109" t="str">
            <v>D05</v>
          </cell>
          <cell r="F109" t="str">
            <v>Système nerveux (hors cathétérismes vasculaires diagnostiques et interventionnels)</v>
          </cell>
        </row>
        <row r="110">
          <cell r="A110" t="str">
            <v>01M134</v>
          </cell>
          <cell r="B110" t="str">
            <v>Troubles de la conscience et comas d'origine non traumatique, niveau 4</v>
          </cell>
          <cell r="E110" t="str">
            <v>D05</v>
          </cell>
          <cell r="F110" t="str">
            <v>Système nerveux (hors cathétérismes vasculaires diagnostiques et interventionnels)</v>
          </cell>
        </row>
        <row r="111">
          <cell r="A111" t="str">
            <v>01M151</v>
          </cell>
          <cell r="B111" t="str">
            <v>Accidents ischémiques transitoires et occlusions des artères précérébrales, âge supérieur à 79 ans, niveau 1</v>
          </cell>
          <cell r="E111" t="str">
            <v>D05</v>
          </cell>
          <cell r="F111" t="str">
            <v>Système nerveux (hors cathétérismes vasculaires diagnostiques et interventionnels)</v>
          </cell>
        </row>
        <row r="112">
          <cell r="A112" t="str">
            <v>01M152</v>
          </cell>
          <cell r="B112" t="str">
            <v>Accidents ischémiques transitoires et occlusions des artères précérébrales, âge supérieur à 79 ans, niveau 2</v>
          </cell>
          <cell r="E112" t="str">
            <v>D05</v>
          </cell>
          <cell r="F112" t="str">
            <v>Système nerveux (hors cathétérismes vasculaires diagnostiques et interventionnels)</v>
          </cell>
        </row>
        <row r="113">
          <cell r="A113" t="str">
            <v>01M153</v>
          </cell>
          <cell r="B113" t="str">
            <v>Accidents ischémiques transitoires et occlusions des artères précérébrales, âge supérieur à 79 ans, niveau 3</v>
          </cell>
          <cell r="E113" t="str">
            <v>D05</v>
          </cell>
          <cell r="F113" t="str">
            <v>Système nerveux (hors cathétérismes vasculaires diagnostiques et interventionnels)</v>
          </cell>
        </row>
        <row r="114">
          <cell r="A114" t="str">
            <v>01M154</v>
          </cell>
          <cell r="B114" t="str">
            <v>Accidents ischémiques transitoires et occlusions des artères précérébrales, âge supérieur à 79 ans, niveau 4</v>
          </cell>
          <cell r="E114" t="str">
            <v>D05</v>
          </cell>
          <cell r="F114" t="str">
            <v>Système nerveux (hors cathétérismes vasculaires diagnostiques et interventionnels)</v>
          </cell>
        </row>
        <row r="115">
          <cell r="A115" t="str">
            <v>01M15T</v>
          </cell>
          <cell r="B115" t="str">
            <v>Accidents ischémiques transitoires et occlusions des artères précérébrales, âge supérieur à 79 ans, très courte durée</v>
          </cell>
          <cell r="E115" t="str">
            <v>D05</v>
          </cell>
          <cell r="F115" t="str">
            <v>Système nerveux (hors cathétérismes vasculaires diagnostiques et interventionnels)</v>
          </cell>
        </row>
        <row r="116">
          <cell r="A116" t="str">
            <v>01M161</v>
          </cell>
          <cell r="B116" t="str">
            <v>Accidents ischémiques transitoires et occlusions des artères précérébrales, âge inférieur à 80 ans, niveau 1</v>
          </cell>
          <cell r="E116" t="str">
            <v>D05</v>
          </cell>
          <cell r="F116" t="str">
            <v>Système nerveux (hors cathétérismes vasculaires diagnostiques et interventionnels)</v>
          </cell>
        </row>
        <row r="117">
          <cell r="A117" t="str">
            <v>01M162</v>
          </cell>
          <cell r="B117" t="str">
            <v>Accidents ischémiques transitoires et occlusions des artères précérébrales, âge inférieur à 80 ans, niveau 2</v>
          </cell>
          <cell r="E117" t="str">
            <v>D05</v>
          </cell>
          <cell r="F117" t="str">
            <v>Système nerveux (hors cathétérismes vasculaires diagnostiques et interventionnels)</v>
          </cell>
        </row>
        <row r="118">
          <cell r="A118" t="str">
            <v>01M163</v>
          </cell>
          <cell r="B118" t="str">
            <v>Accidents ischémiques transitoires et occlusions des artères précérébrales, âge inférieur à 80 ans, niveau 3</v>
          </cell>
          <cell r="E118" t="str">
            <v>D05</v>
          </cell>
          <cell r="F118" t="str">
            <v>Système nerveux (hors cathétérismes vasculaires diagnostiques et interventionnels)</v>
          </cell>
        </row>
        <row r="119">
          <cell r="A119" t="str">
            <v>01M164</v>
          </cell>
          <cell r="B119" t="str">
            <v>Accidents ischémiques transitoires et occlusions des artères précérébrales, âge inférieur à 80 ans, niveau 4</v>
          </cell>
          <cell r="E119" t="str">
            <v>D05</v>
          </cell>
          <cell r="F119" t="str">
            <v>Système nerveux (hors cathétérismes vasculaires diagnostiques et interventionnels)</v>
          </cell>
        </row>
        <row r="120">
          <cell r="A120" t="str">
            <v>01M16T</v>
          </cell>
          <cell r="B120" t="str">
            <v>Accidents ischémiques transitoires et occlusions des artères précérébrales, âge inférieur à 80 ans, très courte durée</v>
          </cell>
          <cell r="E120" t="str">
            <v>D05</v>
          </cell>
          <cell r="F120" t="str">
            <v>Système nerveux (hors cathétérismes vasculaires diagnostiques et interventionnels)</v>
          </cell>
        </row>
        <row r="121">
          <cell r="A121" t="str">
            <v>01M171</v>
          </cell>
          <cell r="B121" t="str">
            <v>Sclérose en plaques et ataxie cérébelleuse, niveau 1</v>
          </cell>
          <cell r="E121" t="str">
            <v>D05</v>
          </cell>
          <cell r="F121" t="str">
            <v>Système nerveux (hors cathétérismes vasculaires diagnostiques et interventionnels)</v>
          </cell>
        </row>
        <row r="122">
          <cell r="A122" t="str">
            <v>01M172</v>
          </cell>
          <cell r="B122" t="str">
            <v>Sclérose en plaques et ataxie cérébelleuse, niveau 2</v>
          </cell>
          <cell r="E122" t="str">
            <v>D05</v>
          </cell>
          <cell r="F122" t="str">
            <v>Système nerveux (hors cathétérismes vasculaires diagnostiques et interventionnels)</v>
          </cell>
        </row>
        <row r="123">
          <cell r="A123" t="str">
            <v>01M173</v>
          </cell>
          <cell r="B123" t="str">
            <v>Sclérose en plaques et ataxie cérébelleuse, niveau 3</v>
          </cell>
          <cell r="E123" t="str">
            <v>D05</v>
          </cell>
          <cell r="F123" t="str">
            <v>Système nerveux (hors cathétérismes vasculaires diagnostiques et interventionnels)</v>
          </cell>
        </row>
        <row r="124">
          <cell r="A124" t="str">
            <v>01M174</v>
          </cell>
          <cell r="B124" t="str">
            <v>Sclérose en plaques et ataxie cérébelleuse, niveau 4</v>
          </cell>
          <cell r="E124" t="str">
            <v>D05</v>
          </cell>
          <cell r="F124" t="str">
            <v>Système nerveux (hors cathétérismes vasculaires diagnostiques et interventionnels)</v>
          </cell>
        </row>
        <row r="125">
          <cell r="A125" t="str">
            <v>01M17T</v>
          </cell>
          <cell r="B125" t="str">
            <v>Sclérose en plaques et ataxie cérébelleuse, très courte durée</v>
          </cell>
          <cell r="E125" t="str">
            <v>D05</v>
          </cell>
          <cell r="F125" t="str">
            <v>Système nerveux (hors cathétérismes vasculaires diagnostiques et interventionnels)</v>
          </cell>
        </row>
        <row r="126">
          <cell r="A126" t="str">
            <v>01M181</v>
          </cell>
          <cell r="B126" t="str">
            <v>Lésions traumatiques intracrâniennes sévères, niveau 1</v>
          </cell>
          <cell r="E126" t="str">
            <v>D05</v>
          </cell>
          <cell r="F126" t="str">
            <v>Système nerveux (hors cathétérismes vasculaires diagnostiques et interventionnels)</v>
          </cell>
        </row>
        <row r="127">
          <cell r="A127" t="str">
            <v>01M182</v>
          </cell>
          <cell r="B127" t="str">
            <v>Lésions traumatiques intracrâniennes sévères, niveau 2</v>
          </cell>
          <cell r="E127" t="str">
            <v>D05</v>
          </cell>
          <cell r="F127" t="str">
            <v>Système nerveux (hors cathétérismes vasculaires diagnostiques et interventionnels)</v>
          </cell>
        </row>
        <row r="128">
          <cell r="A128" t="str">
            <v>01M183</v>
          </cell>
          <cell r="B128" t="str">
            <v>Lésions traumatiques intracrâniennes sévères, niveau 3</v>
          </cell>
          <cell r="E128" t="str">
            <v>D05</v>
          </cell>
          <cell r="F128" t="str">
            <v>Système nerveux (hors cathétérismes vasculaires diagnostiques et interventionnels)</v>
          </cell>
        </row>
        <row r="129">
          <cell r="A129" t="str">
            <v>01M184</v>
          </cell>
          <cell r="B129" t="str">
            <v>Lésions traumatiques intracrâniennes sévères, niveau 4</v>
          </cell>
          <cell r="E129" t="str">
            <v>D05</v>
          </cell>
          <cell r="F129" t="str">
            <v>Système nerveux (hors cathétérismes vasculaires diagnostiques et interventionnels)</v>
          </cell>
        </row>
        <row r="130">
          <cell r="A130" t="str">
            <v>01M18T</v>
          </cell>
          <cell r="B130" t="str">
            <v>Lésions traumatiques intracrâniennes sévères, très courte durée</v>
          </cell>
          <cell r="E130" t="str">
            <v>D05</v>
          </cell>
          <cell r="F130" t="str">
            <v>Système nerveux (hors cathétérismes vasculaires diagnostiques et interventionnels)</v>
          </cell>
        </row>
        <row r="131">
          <cell r="A131" t="str">
            <v>01M191</v>
          </cell>
          <cell r="B131" t="str">
            <v>Autres lésions traumatiques intracrâniennes, sauf commotions, niveau 1</v>
          </cell>
          <cell r="E131" t="str">
            <v>D05</v>
          </cell>
          <cell r="F131" t="str">
            <v>Système nerveux (hors cathétérismes vasculaires diagnostiques et interventionnels)</v>
          </cell>
        </row>
        <row r="132">
          <cell r="A132" t="str">
            <v>01M192</v>
          </cell>
          <cell r="B132" t="str">
            <v>Autres lésions traumatiques intracrâniennes, sauf commotions, niveau 2</v>
          </cell>
          <cell r="E132" t="str">
            <v>D05</v>
          </cell>
          <cell r="F132" t="str">
            <v>Système nerveux (hors cathétérismes vasculaires diagnostiques et interventionnels)</v>
          </cell>
        </row>
        <row r="133">
          <cell r="A133" t="str">
            <v>01M193</v>
          </cell>
          <cell r="B133" t="str">
            <v>Autres lésions traumatiques intracrâniennes, sauf commotions, niveau 3</v>
          </cell>
          <cell r="E133" t="str">
            <v>D05</v>
          </cell>
          <cell r="F133" t="str">
            <v>Système nerveux (hors cathétérismes vasculaires diagnostiques et interventionnels)</v>
          </cell>
        </row>
        <row r="134">
          <cell r="A134" t="str">
            <v>01M194</v>
          </cell>
          <cell r="B134" t="str">
            <v>Autres lésions traumatiques intracrâniennes, sauf commotions, niveau 4</v>
          </cell>
          <cell r="E134" t="str">
            <v>D05</v>
          </cell>
          <cell r="F134" t="str">
            <v>Système nerveux (hors cathétérismes vasculaires diagnostiques et interventionnels)</v>
          </cell>
        </row>
        <row r="135">
          <cell r="A135" t="str">
            <v>01M201</v>
          </cell>
          <cell r="B135" t="str">
            <v>Commotions cérébrales, niveau 1</v>
          </cell>
          <cell r="E135" t="str">
            <v>D05</v>
          </cell>
          <cell r="F135" t="str">
            <v>Système nerveux (hors cathétérismes vasculaires diagnostiques et interventionnels)</v>
          </cell>
        </row>
        <row r="136">
          <cell r="A136" t="str">
            <v>01M202</v>
          </cell>
          <cell r="B136" t="str">
            <v>Commotions cérébrales, niveau 2</v>
          </cell>
          <cell r="E136" t="str">
            <v>D05</v>
          </cell>
          <cell r="F136" t="str">
            <v>Système nerveux (hors cathétérismes vasculaires diagnostiques et interventionnels)</v>
          </cell>
        </row>
        <row r="137">
          <cell r="A137" t="str">
            <v>01M203</v>
          </cell>
          <cell r="B137" t="str">
            <v>Commotions cérébrales, niveau 3</v>
          </cell>
          <cell r="E137" t="str">
            <v>D05</v>
          </cell>
          <cell r="F137" t="str">
            <v>Système nerveux (hors cathétérismes vasculaires diagnostiques et interventionnels)</v>
          </cell>
        </row>
        <row r="138">
          <cell r="A138" t="str">
            <v>01M204</v>
          </cell>
          <cell r="B138" t="str">
            <v>Commotions cérébrales, niveau 4</v>
          </cell>
          <cell r="E138" t="str">
            <v>D05</v>
          </cell>
          <cell r="F138" t="str">
            <v>Système nerveux (hors cathétérismes vasculaires diagnostiques et interventionnels)</v>
          </cell>
        </row>
        <row r="139">
          <cell r="A139" t="str">
            <v>01M211</v>
          </cell>
          <cell r="B139" t="str">
            <v>Douleurs chroniques rebelles, niveau 1</v>
          </cell>
          <cell r="E139" t="str">
            <v>D24</v>
          </cell>
          <cell r="F139" t="str">
            <v>Douleurs chroniques, Soins palliatifs</v>
          </cell>
        </row>
        <row r="140">
          <cell r="A140" t="str">
            <v>01M212</v>
          </cell>
          <cell r="B140" t="str">
            <v>Douleurs chroniques rebelles, niveau 2</v>
          </cell>
          <cell r="E140" t="str">
            <v>D24</v>
          </cell>
          <cell r="F140" t="str">
            <v>Douleurs chroniques, Soins palliatifs</v>
          </cell>
        </row>
        <row r="141">
          <cell r="A141" t="str">
            <v>01M213</v>
          </cell>
          <cell r="B141" t="str">
            <v>Douleurs chroniques rebelles, niveau 3</v>
          </cell>
          <cell r="E141" t="str">
            <v>D24</v>
          </cell>
          <cell r="F141" t="str">
            <v>Douleurs chroniques, Soins palliatifs</v>
          </cell>
        </row>
        <row r="142">
          <cell r="A142" t="str">
            <v>01M214</v>
          </cell>
          <cell r="B142" t="str">
            <v>Douleurs chroniques rebelles, niveau 4</v>
          </cell>
          <cell r="E142" t="str">
            <v>D24</v>
          </cell>
          <cell r="F142" t="str">
            <v>Douleurs chroniques, Soins palliatifs</v>
          </cell>
        </row>
        <row r="143">
          <cell r="A143" t="str">
            <v>01M21T</v>
          </cell>
          <cell r="B143" t="str">
            <v>Douleurs chroniques rebelles, très courte durée</v>
          </cell>
          <cell r="E143" t="str">
            <v>D24</v>
          </cell>
          <cell r="F143" t="str">
            <v>Douleurs chroniques, Soins palliatifs</v>
          </cell>
        </row>
        <row r="144">
          <cell r="A144" t="str">
            <v>01M221</v>
          </cell>
          <cell r="B144" t="str">
            <v>Migraines et céphalées, niveau 1</v>
          </cell>
          <cell r="E144" t="str">
            <v>D05</v>
          </cell>
          <cell r="F144" t="str">
            <v>Système nerveux (hors cathétérismes vasculaires diagnostiques et interventionnels)</v>
          </cell>
        </row>
        <row r="145">
          <cell r="A145" t="str">
            <v>01M222</v>
          </cell>
          <cell r="B145" t="str">
            <v>Migraines et céphalées, niveau 2</v>
          </cell>
          <cell r="E145" t="str">
            <v>D05</v>
          </cell>
          <cell r="F145" t="str">
            <v>Système nerveux (hors cathétérismes vasculaires diagnostiques et interventionnels)</v>
          </cell>
        </row>
        <row r="146">
          <cell r="A146" t="str">
            <v>01M223</v>
          </cell>
          <cell r="B146" t="str">
            <v>Migraines et céphalées, niveau 3</v>
          </cell>
          <cell r="E146" t="str">
            <v>D05</v>
          </cell>
          <cell r="F146" t="str">
            <v>Système nerveux (hors cathétérismes vasculaires diagnostiques et interventionnels)</v>
          </cell>
        </row>
        <row r="147">
          <cell r="A147" t="str">
            <v>01M224</v>
          </cell>
          <cell r="B147" t="str">
            <v>Migraines et céphalées, niveau 4</v>
          </cell>
          <cell r="E147" t="str">
            <v>D05</v>
          </cell>
          <cell r="F147" t="str">
            <v>Système nerveux (hors cathétérismes vasculaires diagnostiques et interventionnels)</v>
          </cell>
        </row>
        <row r="148">
          <cell r="A148" t="str">
            <v>01M22T</v>
          </cell>
          <cell r="B148" t="str">
            <v>Migraines et céphalées, très courte durée</v>
          </cell>
          <cell r="E148" t="str">
            <v>D05</v>
          </cell>
          <cell r="F148" t="str">
            <v>Système nerveux (hors cathétérismes vasculaires diagnostiques et interventionnels)</v>
          </cell>
        </row>
        <row r="149">
          <cell r="A149" t="str">
            <v>01M231</v>
          </cell>
          <cell r="B149" t="str">
            <v>Convulsions hyperthermiques, niveau 1</v>
          </cell>
          <cell r="E149" t="str">
            <v>D05</v>
          </cell>
          <cell r="F149" t="str">
            <v>Système nerveux (hors cathétérismes vasculaires diagnostiques et interventionnels)</v>
          </cell>
        </row>
        <row r="150">
          <cell r="A150" t="str">
            <v>01M232</v>
          </cell>
          <cell r="B150" t="str">
            <v>Convulsions hyperthermiques, niveau 2</v>
          </cell>
          <cell r="E150" t="str">
            <v>D05</v>
          </cell>
          <cell r="F150" t="str">
            <v>Système nerveux (hors cathétérismes vasculaires diagnostiques et interventionnels)</v>
          </cell>
        </row>
        <row r="151">
          <cell r="A151" t="str">
            <v>01M233</v>
          </cell>
          <cell r="B151" t="str">
            <v>Convulsions hyperthermiques, niveau 3</v>
          </cell>
          <cell r="E151" t="str">
            <v>D05</v>
          </cell>
          <cell r="F151" t="str">
            <v>Système nerveux (hors cathétérismes vasculaires diagnostiques et interventionnels)</v>
          </cell>
        </row>
        <row r="152">
          <cell r="A152" t="str">
            <v>01M234</v>
          </cell>
          <cell r="B152" t="str">
            <v>Convulsions hyperthermiques, niveau 4</v>
          </cell>
          <cell r="E152" t="str">
            <v>D05</v>
          </cell>
          <cell r="F152" t="str">
            <v>Système nerveux (hors cathétérismes vasculaires diagnostiques et interventionnels)</v>
          </cell>
        </row>
        <row r="153">
          <cell r="A153" t="str">
            <v>01M241</v>
          </cell>
          <cell r="B153" t="str">
            <v>Epilepsie, âge inférieur à 18 ans, niveau 1</v>
          </cell>
          <cell r="E153" t="str">
            <v>D05</v>
          </cell>
          <cell r="F153" t="str">
            <v>Système nerveux (hors cathétérismes vasculaires diagnostiques et interventionnels)</v>
          </cell>
        </row>
        <row r="154">
          <cell r="A154" t="str">
            <v>01M242</v>
          </cell>
          <cell r="B154" t="str">
            <v>Epilepsie, âge inférieur à 18 ans, niveau 2</v>
          </cell>
          <cell r="E154" t="str">
            <v>D05</v>
          </cell>
          <cell r="F154" t="str">
            <v>Système nerveux (hors cathétérismes vasculaires diagnostiques et interventionnels)</v>
          </cell>
        </row>
        <row r="155">
          <cell r="A155" t="str">
            <v>01M243</v>
          </cell>
          <cell r="B155" t="str">
            <v>Epilepsie, âge inférieur à 18 ans, niveau 3</v>
          </cell>
          <cell r="E155" t="str">
            <v>D05</v>
          </cell>
          <cell r="F155" t="str">
            <v>Système nerveux (hors cathétérismes vasculaires diagnostiques et interventionnels)</v>
          </cell>
        </row>
        <row r="156">
          <cell r="A156" t="str">
            <v>01M244</v>
          </cell>
          <cell r="B156" t="str">
            <v>Epilepsie, âge inférieur à 18 ans, niveau 4</v>
          </cell>
          <cell r="E156" t="str">
            <v>D05</v>
          </cell>
          <cell r="F156" t="str">
            <v>Système nerveux (hors cathétérismes vasculaires diagnostiques et interventionnels)</v>
          </cell>
        </row>
        <row r="157">
          <cell r="A157" t="str">
            <v>01M24T</v>
          </cell>
          <cell r="B157" t="str">
            <v>Epilepsie, âge inférieur à 18 ans, très courte durée</v>
          </cell>
          <cell r="E157" t="str">
            <v>D05</v>
          </cell>
          <cell r="F157" t="str">
            <v>Système nerveux (hors cathétérismes vasculaires diagnostiques et interventionnels)</v>
          </cell>
        </row>
        <row r="158">
          <cell r="A158" t="str">
            <v>01M251</v>
          </cell>
          <cell r="B158" t="str">
            <v>Epilepsie, âge supérieur à 17 ans, niveau 1</v>
          </cell>
          <cell r="E158" t="str">
            <v>D05</v>
          </cell>
          <cell r="F158" t="str">
            <v>Système nerveux (hors cathétérismes vasculaires diagnostiques et interventionnels)</v>
          </cell>
        </row>
        <row r="159">
          <cell r="A159" t="str">
            <v>01M252</v>
          </cell>
          <cell r="B159" t="str">
            <v>Epilepsie, âge supérieur à 17 ans, niveau 2</v>
          </cell>
          <cell r="E159" t="str">
            <v>D05</v>
          </cell>
          <cell r="F159" t="str">
            <v>Système nerveux (hors cathétérismes vasculaires diagnostiques et interventionnels)</v>
          </cell>
        </row>
        <row r="160">
          <cell r="A160" t="str">
            <v>01M253</v>
          </cell>
          <cell r="B160" t="str">
            <v>Epilepsie, âge supérieur à 17 ans, niveau 3</v>
          </cell>
          <cell r="E160" t="str">
            <v>D05</v>
          </cell>
          <cell r="F160" t="str">
            <v>Système nerveux (hors cathétérismes vasculaires diagnostiques et interventionnels)</v>
          </cell>
        </row>
        <row r="161">
          <cell r="A161" t="str">
            <v>01M254</v>
          </cell>
          <cell r="B161" t="str">
            <v>Epilepsie, âge supérieur à 17 ans, niveau 4</v>
          </cell>
          <cell r="E161" t="str">
            <v>D05</v>
          </cell>
          <cell r="F161" t="str">
            <v>Système nerveux (hors cathétérismes vasculaires diagnostiques et interventionnels)</v>
          </cell>
        </row>
        <row r="162">
          <cell r="A162" t="str">
            <v>01M25T</v>
          </cell>
          <cell r="B162" t="str">
            <v>Epilepsie, âge supérieur à 17 ans, très courte durée</v>
          </cell>
          <cell r="E162" t="str">
            <v>D05</v>
          </cell>
          <cell r="F162" t="str">
            <v>Système nerveux (hors cathétérismes vasculaires diagnostiques et interventionnels)</v>
          </cell>
        </row>
        <row r="163">
          <cell r="A163" t="str">
            <v>01M261</v>
          </cell>
          <cell r="B163" t="str">
            <v>Tumeurs malignes du système nerveux, niveau 1</v>
          </cell>
          <cell r="E163" t="str">
            <v>D05</v>
          </cell>
          <cell r="F163" t="str">
            <v>Système nerveux (hors cathétérismes vasculaires diagnostiques et interventionnels)</v>
          </cell>
        </row>
        <row r="164">
          <cell r="A164" t="str">
            <v>01M262</v>
          </cell>
          <cell r="B164" t="str">
            <v>Tumeurs malignes du système nerveux, niveau 2</v>
          </cell>
          <cell r="E164" t="str">
            <v>D05</v>
          </cell>
          <cell r="F164" t="str">
            <v>Système nerveux (hors cathétérismes vasculaires diagnostiques et interventionnels)</v>
          </cell>
        </row>
        <row r="165">
          <cell r="A165" t="str">
            <v>01M263</v>
          </cell>
          <cell r="B165" t="str">
            <v>Tumeurs malignes du système nerveux, niveau 3</v>
          </cell>
          <cell r="E165" t="str">
            <v>D05</v>
          </cell>
          <cell r="F165" t="str">
            <v>Système nerveux (hors cathétérismes vasculaires diagnostiques et interventionnels)</v>
          </cell>
        </row>
        <row r="166">
          <cell r="A166" t="str">
            <v>01M264</v>
          </cell>
          <cell r="B166" t="str">
            <v>Tumeurs malignes du système nerveux, niveau 4</v>
          </cell>
          <cell r="E166" t="str">
            <v>D05</v>
          </cell>
          <cell r="F166" t="str">
            <v>Système nerveux (hors cathétérismes vasculaires diagnostiques et interventionnels)</v>
          </cell>
        </row>
        <row r="167">
          <cell r="A167" t="str">
            <v>01M26T</v>
          </cell>
          <cell r="B167" t="str">
            <v>Tumeurs malignes du système nerveux, très courte durée</v>
          </cell>
          <cell r="E167" t="str">
            <v>D05</v>
          </cell>
          <cell r="F167" t="str">
            <v>Système nerveux (hors cathétérismes vasculaires diagnostiques et interventionnels)</v>
          </cell>
        </row>
        <row r="168">
          <cell r="A168" t="str">
            <v>01M271</v>
          </cell>
          <cell r="B168" t="str">
            <v>Autres tumeurs du système nerveux, niveau 1</v>
          </cell>
          <cell r="E168" t="str">
            <v>D05</v>
          </cell>
          <cell r="F168" t="str">
            <v>Système nerveux (hors cathétérismes vasculaires diagnostiques et interventionnels)</v>
          </cell>
        </row>
        <row r="169">
          <cell r="A169" t="str">
            <v>01M272</v>
          </cell>
          <cell r="B169" t="str">
            <v>Autres tumeurs du système nerveux, niveau 2</v>
          </cell>
          <cell r="E169" t="str">
            <v>D05</v>
          </cell>
          <cell r="F169" t="str">
            <v>Système nerveux (hors cathétérismes vasculaires diagnostiques et interventionnels)</v>
          </cell>
        </row>
        <row r="170">
          <cell r="A170" t="str">
            <v>01M273</v>
          </cell>
          <cell r="B170" t="str">
            <v>Autres tumeurs du système nerveux, niveau 3</v>
          </cell>
          <cell r="E170" t="str">
            <v>D05</v>
          </cell>
          <cell r="F170" t="str">
            <v>Système nerveux (hors cathétérismes vasculaires diagnostiques et interventionnels)</v>
          </cell>
        </row>
        <row r="171">
          <cell r="A171" t="str">
            <v>01M274</v>
          </cell>
          <cell r="B171" t="str">
            <v>Autres tumeurs du système nerveux, niveau 4</v>
          </cell>
          <cell r="E171" t="str">
            <v>D05</v>
          </cell>
          <cell r="F171" t="str">
            <v>Système nerveux (hors cathétérismes vasculaires diagnostiques et interventionnels)</v>
          </cell>
        </row>
        <row r="172">
          <cell r="A172" t="str">
            <v>01M27T</v>
          </cell>
          <cell r="B172" t="str">
            <v>Autres tumeurs du système nerveux, très courte durée</v>
          </cell>
          <cell r="E172" t="str">
            <v>D05</v>
          </cell>
          <cell r="F172" t="str">
            <v>Système nerveux (hors cathétérismes vasculaires diagnostiques et interventionnels)</v>
          </cell>
        </row>
        <row r="173">
          <cell r="A173" t="str">
            <v>01M281</v>
          </cell>
          <cell r="B173" t="str">
            <v>Hydrocéphalies, niveau 1</v>
          </cell>
          <cell r="E173" t="str">
            <v>D05</v>
          </cell>
          <cell r="F173" t="str">
            <v>Système nerveux (hors cathétérismes vasculaires diagnostiques et interventionnels)</v>
          </cell>
        </row>
        <row r="174">
          <cell r="A174" t="str">
            <v>01M282</v>
          </cell>
          <cell r="B174" t="str">
            <v>Hydrocéphalies, niveau 2</v>
          </cell>
          <cell r="E174" t="str">
            <v>D05</v>
          </cell>
          <cell r="F174" t="str">
            <v>Système nerveux (hors cathétérismes vasculaires diagnostiques et interventionnels)</v>
          </cell>
        </row>
        <row r="175">
          <cell r="A175" t="str">
            <v>01M283</v>
          </cell>
          <cell r="B175" t="str">
            <v>Hydrocéphalies, niveau 3</v>
          </cell>
          <cell r="E175" t="str">
            <v>D05</v>
          </cell>
          <cell r="F175" t="str">
            <v>Système nerveux (hors cathétérismes vasculaires diagnostiques et interventionnels)</v>
          </cell>
        </row>
        <row r="176">
          <cell r="A176" t="str">
            <v>01M284</v>
          </cell>
          <cell r="B176" t="str">
            <v>Hydrocéphalies, niveau 4</v>
          </cell>
          <cell r="E176" t="str">
            <v>D05</v>
          </cell>
          <cell r="F176" t="str">
            <v>Système nerveux (hors cathétérismes vasculaires diagnostiques et interventionnels)</v>
          </cell>
        </row>
        <row r="177">
          <cell r="A177" t="str">
            <v>01M28T</v>
          </cell>
          <cell r="B177" t="str">
            <v>Hydrocéphalies, très courte durée</v>
          </cell>
          <cell r="E177" t="str">
            <v>D05</v>
          </cell>
          <cell r="F177" t="str">
            <v>Système nerveux (hors cathétérismes vasculaires diagnostiques et interventionnels)</v>
          </cell>
        </row>
        <row r="178">
          <cell r="A178" t="str">
            <v>01M291</v>
          </cell>
          <cell r="B178" t="str">
            <v>Anévrysmes cérébraux, niveau 1</v>
          </cell>
          <cell r="E178" t="str">
            <v>D05</v>
          </cell>
          <cell r="F178" t="str">
            <v>Système nerveux (hors cathétérismes vasculaires diagnostiques et interventionnels)</v>
          </cell>
        </row>
        <row r="179">
          <cell r="A179" t="str">
            <v>01M292</v>
          </cell>
          <cell r="B179" t="str">
            <v>Anévrysmes cérébraux, niveau 2</v>
          </cell>
          <cell r="E179" t="str">
            <v>D05</v>
          </cell>
          <cell r="F179" t="str">
            <v>Système nerveux (hors cathétérismes vasculaires diagnostiques et interventionnels)</v>
          </cell>
        </row>
        <row r="180">
          <cell r="A180" t="str">
            <v>01M293</v>
          </cell>
          <cell r="B180" t="str">
            <v>Anévrysmes cérébraux, niveau 3</v>
          </cell>
          <cell r="E180" t="str">
            <v>D05</v>
          </cell>
          <cell r="F180" t="str">
            <v>Système nerveux (hors cathétérismes vasculaires diagnostiques et interventionnels)</v>
          </cell>
        </row>
        <row r="181">
          <cell r="A181" t="str">
            <v>01M294</v>
          </cell>
          <cell r="B181" t="str">
            <v>Anévrysmes cérébraux, niveau 4</v>
          </cell>
          <cell r="E181" t="str">
            <v>D05</v>
          </cell>
          <cell r="F181" t="str">
            <v>Système nerveux (hors cathétérismes vasculaires diagnostiques et interventionnels)</v>
          </cell>
        </row>
        <row r="182">
          <cell r="A182" t="str">
            <v>01M301</v>
          </cell>
          <cell r="B182" t="str">
            <v>Accidents vasculaires intracérébraux non transitoires, niveau 1</v>
          </cell>
          <cell r="E182" t="str">
            <v>D05</v>
          </cell>
          <cell r="F182" t="str">
            <v>Système nerveux (hors cathétérismes vasculaires diagnostiques et interventionnels)</v>
          </cell>
        </row>
        <row r="183">
          <cell r="A183" t="str">
            <v>01M302</v>
          </cell>
          <cell r="B183" t="str">
            <v>Accidents vasculaires intracérébraux non transitoires, niveau 2</v>
          </cell>
          <cell r="E183" t="str">
            <v>D05</v>
          </cell>
          <cell r="F183" t="str">
            <v>Système nerveux (hors cathétérismes vasculaires diagnostiques et interventionnels)</v>
          </cell>
        </row>
        <row r="184">
          <cell r="A184" t="str">
            <v>01M303</v>
          </cell>
          <cell r="B184" t="str">
            <v>Accidents vasculaires intracérébraux non transitoires, niveau 3</v>
          </cell>
          <cell r="E184" t="str">
            <v>D05</v>
          </cell>
          <cell r="F184" t="str">
            <v>Système nerveux (hors cathétérismes vasculaires diagnostiques et interventionnels)</v>
          </cell>
        </row>
        <row r="185">
          <cell r="A185" t="str">
            <v>01M304</v>
          </cell>
          <cell r="B185" t="str">
            <v>Accidents vasculaires intracérébraux non transitoires, niveau 4</v>
          </cell>
          <cell r="E185" t="str">
            <v>D05</v>
          </cell>
          <cell r="F185" t="str">
            <v>Système nerveux (hors cathétérismes vasculaires diagnostiques et interventionnels)</v>
          </cell>
        </row>
        <row r="186">
          <cell r="A186" t="str">
            <v>01M30T</v>
          </cell>
          <cell r="B186" t="str">
            <v>Transferts et autres séjours courts pour accidents vasculaires intracérébraux non transitoires</v>
          </cell>
          <cell r="E186" t="str">
            <v>D05</v>
          </cell>
          <cell r="F186" t="str">
            <v>Système nerveux (hors cathétérismes vasculaires diagnostiques et interventionnels)</v>
          </cell>
        </row>
        <row r="187">
          <cell r="A187" t="str">
            <v>01M311</v>
          </cell>
          <cell r="B187" t="str">
            <v>Autres accidents vasculaires cérébraux non transitoires, niveau 1</v>
          </cell>
          <cell r="E187" t="str">
            <v>D05</v>
          </cell>
          <cell r="F187" t="str">
            <v>Système nerveux (hors cathétérismes vasculaires diagnostiques et interventionnels)</v>
          </cell>
        </row>
        <row r="188">
          <cell r="A188" t="str">
            <v>01M312</v>
          </cell>
          <cell r="B188" t="str">
            <v>Autres accidents vasculaires cérébraux non transitoires, niveau 2</v>
          </cell>
          <cell r="E188" t="str">
            <v>D05</v>
          </cell>
          <cell r="F188" t="str">
            <v>Système nerveux (hors cathétérismes vasculaires diagnostiques et interventionnels)</v>
          </cell>
        </row>
        <row r="189">
          <cell r="A189" t="str">
            <v>01M313</v>
          </cell>
          <cell r="B189" t="str">
            <v>Autres accidents vasculaires cérébraux non transitoires, niveau 3</v>
          </cell>
          <cell r="E189" t="str">
            <v>D05</v>
          </cell>
          <cell r="F189" t="str">
            <v>Système nerveux (hors cathétérismes vasculaires diagnostiques et interventionnels)</v>
          </cell>
        </row>
        <row r="190">
          <cell r="A190" t="str">
            <v>01M314</v>
          </cell>
          <cell r="B190" t="str">
            <v>Autres accidents vasculaires cérébraux non transitoires, niveau 4</v>
          </cell>
          <cell r="E190" t="str">
            <v>D05</v>
          </cell>
          <cell r="F190" t="str">
            <v>Système nerveux (hors cathétérismes vasculaires diagnostiques et interventionnels)</v>
          </cell>
        </row>
        <row r="191">
          <cell r="A191" t="str">
            <v>01M31T</v>
          </cell>
          <cell r="B191" t="str">
            <v>Transferts et autres séjours courts pour autres accidents vasculaires cérébraux non transitoires</v>
          </cell>
          <cell r="E191" t="str">
            <v>D05</v>
          </cell>
          <cell r="F191" t="str">
            <v>Système nerveux (hors cathétérismes vasculaires diagnostiques et interventionnels)</v>
          </cell>
        </row>
        <row r="192">
          <cell r="A192" t="str">
            <v>01M32Z</v>
          </cell>
          <cell r="B192" t="str">
            <v>Explorations et surveillance pour affections du système nerveux</v>
          </cell>
          <cell r="E192" t="str">
            <v>D05</v>
          </cell>
          <cell r="F192" t="str">
            <v>Système nerveux (hors cathétérismes vasculaires diagnostiques et interventionnels)</v>
          </cell>
        </row>
        <row r="193">
          <cell r="A193" t="str">
            <v>01M331</v>
          </cell>
          <cell r="B193" t="str">
            <v>Troubles du sommeil, niveau 1</v>
          </cell>
          <cell r="E193" t="str">
            <v>D05</v>
          </cell>
          <cell r="F193" t="str">
            <v>Système nerveux (hors cathétérismes vasculaires diagnostiques et interventionnels)</v>
          </cell>
        </row>
        <row r="194">
          <cell r="A194" t="str">
            <v>01M332</v>
          </cell>
          <cell r="B194" t="str">
            <v>Troubles du sommeil, niveau 2</v>
          </cell>
          <cell r="E194" t="str">
            <v>D05</v>
          </cell>
          <cell r="F194" t="str">
            <v>Système nerveux (hors cathétérismes vasculaires diagnostiques et interventionnels)</v>
          </cell>
        </row>
        <row r="195">
          <cell r="A195" t="str">
            <v>01M333</v>
          </cell>
          <cell r="B195" t="str">
            <v>Troubles du sommeil, niveau 3</v>
          </cell>
          <cell r="E195" t="str">
            <v>D05</v>
          </cell>
          <cell r="F195" t="str">
            <v>Système nerveux (hors cathétérismes vasculaires diagnostiques et interventionnels)</v>
          </cell>
        </row>
        <row r="196">
          <cell r="A196" t="str">
            <v>01M334</v>
          </cell>
          <cell r="B196" t="str">
            <v>Troubles du sommeil, niveau 4</v>
          </cell>
          <cell r="E196" t="str">
            <v>D05</v>
          </cell>
          <cell r="F196" t="str">
            <v>Système nerveux (hors cathétérismes vasculaires diagnostiques et interventionnels)</v>
          </cell>
        </row>
        <row r="197">
          <cell r="A197" t="str">
            <v>01M34T</v>
          </cell>
          <cell r="B197" t="str">
            <v>Anomalies de la démarche d'origine neurologique, très courte durée</v>
          </cell>
          <cell r="E197" t="str">
            <v>D05</v>
          </cell>
          <cell r="F197" t="str">
            <v>Système nerveux (hors cathétérismes vasculaires diagnostiques et interventionnels)</v>
          </cell>
        </row>
        <row r="198">
          <cell r="A198" t="str">
            <v>01M34Z</v>
          </cell>
          <cell r="B198" t="str">
            <v>Anomalies de la démarche d'origine neurologique</v>
          </cell>
          <cell r="E198" t="str">
            <v>D05</v>
          </cell>
          <cell r="F198" t="str">
            <v>Système nerveux (hors cathétérismes vasculaires diagnostiques et interventionnels)</v>
          </cell>
        </row>
        <row r="199">
          <cell r="A199" t="str">
            <v>01M35T</v>
          </cell>
          <cell r="B199" t="str">
            <v>Symptômes et autres recours aux soins de la CMD 01, très courte durée</v>
          </cell>
          <cell r="E199" t="str">
            <v>D05</v>
          </cell>
          <cell r="F199" t="str">
            <v>Système nerveux (hors cathétérismes vasculaires diagnostiques et interventionnels)</v>
          </cell>
        </row>
        <row r="200">
          <cell r="A200" t="str">
            <v>01M35Z</v>
          </cell>
          <cell r="B200" t="str">
            <v>Symptômes et autres recours aux soins de la CMD 01</v>
          </cell>
          <cell r="E200" t="str">
            <v>D05</v>
          </cell>
          <cell r="F200" t="str">
            <v>Système nerveux (hors cathétérismes vasculaires diagnostiques et interventionnels)</v>
          </cell>
        </row>
        <row r="201">
          <cell r="A201" t="str">
            <v>01M36E</v>
          </cell>
          <cell r="B201" t="str">
            <v>Accidents vasculaires cérébraux non transitoires avec décès : séjours de moins de 2 jours</v>
          </cell>
          <cell r="E201" t="str">
            <v>D05</v>
          </cell>
          <cell r="F201" t="str">
            <v>Système nerveux (hors cathétérismes vasculaires diagnostiques et interventionnels)</v>
          </cell>
        </row>
        <row r="202">
          <cell r="A202" t="str">
            <v>01M37E</v>
          </cell>
          <cell r="B202" t="str">
            <v>Autres affections de la CMD 01 avec décès : séjours de moins de 2 jours</v>
          </cell>
          <cell r="E202" t="str">
            <v>D26</v>
          </cell>
          <cell r="F202" t="str">
            <v>Activités inter spécialités, suivi thérapeutique d'affections connues</v>
          </cell>
        </row>
        <row r="203">
          <cell r="A203" t="str">
            <v>01M381</v>
          </cell>
          <cell r="B203" t="str">
            <v>Autres affections neurologiques concernant majoritairement la petite enfance, niveau 1</v>
          </cell>
          <cell r="E203" t="str">
            <v>D05</v>
          </cell>
          <cell r="F203" t="str">
            <v>Système nerveux (hors cathétérismes vasculaires diagnostiques et interventionnels)</v>
          </cell>
        </row>
        <row r="204">
          <cell r="A204" t="str">
            <v>01M382</v>
          </cell>
          <cell r="B204" t="str">
            <v>Autres affections neurologiques concernant majoritairement la petite enfance, niveau 2</v>
          </cell>
          <cell r="E204" t="str">
            <v>D05</v>
          </cell>
          <cell r="F204" t="str">
            <v>Système nerveux (hors cathétérismes vasculaires diagnostiques et interventionnels)</v>
          </cell>
        </row>
        <row r="205">
          <cell r="A205" t="str">
            <v>01M383</v>
          </cell>
          <cell r="B205" t="str">
            <v>Autres affections neurologiques concernant majoritairement la petite enfance, niveau 3</v>
          </cell>
          <cell r="E205" t="str">
            <v>D05</v>
          </cell>
          <cell r="F205" t="str">
            <v>Système nerveux (hors cathétérismes vasculaires diagnostiques et interventionnels)</v>
          </cell>
        </row>
        <row r="206">
          <cell r="A206" t="str">
            <v>01M384</v>
          </cell>
          <cell r="B206" t="str">
            <v>Autres affections neurologiques concernant majoritairement la petite enfance, niveau 4</v>
          </cell>
          <cell r="E206" t="str">
            <v>D05</v>
          </cell>
          <cell r="F206" t="str">
            <v>Système nerveux (hors cathétérismes vasculaires diagnostiques et interventionnels)</v>
          </cell>
        </row>
        <row r="207">
          <cell r="A207" t="str">
            <v>01M391</v>
          </cell>
          <cell r="B207" t="str">
            <v>Troubles de la régulation thermique du nouveau-né et du nourrisson, niveau 1</v>
          </cell>
          <cell r="E207" t="str">
            <v>D05</v>
          </cell>
          <cell r="F207" t="str">
            <v>Système nerveux (hors cathétérismes vasculaires diagnostiques et interventionnels)</v>
          </cell>
        </row>
        <row r="208">
          <cell r="A208" t="str">
            <v>01M392</v>
          </cell>
          <cell r="B208" t="str">
            <v>Troubles de la régulation thermique du nouveau-né et du nourrisson, niveau 2</v>
          </cell>
          <cell r="E208" t="str">
            <v>D05</v>
          </cell>
          <cell r="F208" t="str">
            <v>Système nerveux (hors cathétérismes vasculaires diagnostiques et interventionnels)</v>
          </cell>
        </row>
        <row r="209">
          <cell r="A209" t="str">
            <v>01M393</v>
          </cell>
          <cell r="B209" t="str">
            <v>Troubles de la régulation thermique du nouveau-né et du nourrisson, niveau 3</v>
          </cell>
          <cell r="E209" t="str">
            <v>D05</v>
          </cell>
          <cell r="F209" t="str">
            <v>Système nerveux (hors cathétérismes vasculaires diagnostiques et interventionnels)</v>
          </cell>
        </row>
        <row r="210">
          <cell r="A210" t="str">
            <v>01M394</v>
          </cell>
          <cell r="B210" t="str">
            <v>Troubles de la régulation thermique du nouveau-né et du nourrisson, niveau 4</v>
          </cell>
          <cell r="E210" t="str">
            <v>D05</v>
          </cell>
          <cell r="F210" t="str">
            <v>Système nerveux (hors cathétérismes vasculaires diagnostiques et interventionnels)</v>
          </cell>
        </row>
        <row r="211">
          <cell r="A211" t="str">
            <v>02C021</v>
          </cell>
          <cell r="B211" t="str">
            <v>Interventions sur la rétine, niveau 1</v>
          </cell>
          <cell r="E211" t="str">
            <v>D11</v>
          </cell>
          <cell r="F211" t="str">
            <v>Ophtalmologie</v>
          </cell>
        </row>
        <row r="212">
          <cell r="A212" t="str">
            <v>02C022</v>
          </cell>
          <cell r="B212" t="str">
            <v>Interventions sur la rétine, niveau 2</v>
          </cell>
          <cell r="E212" t="str">
            <v>D11</v>
          </cell>
          <cell r="F212" t="str">
            <v>Ophtalmologie</v>
          </cell>
        </row>
        <row r="213">
          <cell r="A213" t="str">
            <v>02C023</v>
          </cell>
          <cell r="B213" t="str">
            <v>Interventions sur la rétine, niveau 3</v>
          </cell>
          <cell r="E213" t="str">
            <v>D11</v>
          </cell>
          <cell r="F213" t="str">
            <v>Ophtalmologie</v>
          </cell>
        </row>
        <row r="214">
          <cell r="A214" t="str">
            <v>02C024</v>
          </cell>
          <cell r="B214" t="str">
            <v>Interventions sur la rétine, niveau 4</v>
          </cell>
          <cell r="E214" t="str">
            <v>D11</v>
          </cell>
          <cell r="F214" t="str">
            <v>Ophtalmologie</v>
          </cell>
        </row>
        <row r="215">
          <cell r="A215" t="str">
            <v>02C02J</v>
          </cell>
          <cell r="B215" t="str">
            <v>Interventions sur la rétine, en ambulatoire</v>
          </cell>
          <cell r="E215" t="str">
            <v>D11</v>
          </cell>
          <cell r="F215" t="str">
            <v>Ophtalmologie</v>
          </cell>
        </row>
        <row r="216">
          <cell r="A216" t="str">
            <v>02C031</v>
          </cell>
          <cell r="B216" t="str">
            <v>Interventions sur l'orbite, niveau 1</v>
          </cell>
          <cell r="E216" t="str">
            <v>D11</v>
          </cell>
          <cell r="F216" t="str">
            <v>Ophtalmologie</v>
          </cell>
        </row>
        <row r="217">
          <cell r="A217" t="str">
            <v>02C032</v>
          </cell>
          <cell r="B217" t="str">
            <v>Interventions sur l'orbite, niveau 2</v>
          </cell>
          <cell r="E217" t="str">
            <v>D11</v>
          </cell>
          <cell r="F217" t="str">
            <v>Ophtalmologie</v>
          </cell>
        </row>
        <row r="218">
          <cell r="A218" t="str">
            <v>02C033</v>
          </cell>
          <cell r="B218" t="str">
            <v>Interventions sur l'orbite, niveau 3</v>
          </cell>
          <cell r="E218" t="str">
            <v>D11</v>
          </cell>
          <cell r="F218" t="str">
            <v>Ophtalmologie</v>
          </cell>
        </row>
        <row r="219">
          <cell r="A219" t="str">
            <v>02C034</v>
          </cell>
          <cell r="B219" t="str">
            <v>Interventions sur l'orbite, niveau 4</v>
          </cell>
          <cell r="E219" t="str">
            <v>D11</v>
          </cell>
          <cell r="F219" t="str">
            <v>Ophtalmologie</v>
          </cell>
        </row>
        <row r="220">
          <cell r="A220" t="str">
            <v>02C03J</v>
          </cell>
          <cell r="B220" t="str">
            <v>Interventions sur l'orbite, en ambulatoire</v>
          </cell>
          <cell r="E220" t="str">
            <v>D11</v>
          </cell>
          <cell r="F220" t="str">
            <v>Ophtalmologie</v>
          </cell>
        </row>
        <row r="221">
          <cell r="A221" t="str">
            <v>02C051</v>
          </cell>
          <cell r="B221" t="str">
            <v>Interventions sur le cristallin avec ou sans vitrectomie, niveau 1</v>
          </cell>
          <cell r="E221" t="str">
            <v>D11</v>
          </cell>
          <cell r="F221" t="str">
            <v>Ophtalmologie</v>
          </cell>
        </row>
        <row r="222">
          <cell r="A222" t="str">
            <v>02C052</v>
          </cell>
          <cell r="B222" t="str">
            <v>Interventions sur le cristallin avec ou sans vitrectomie, niveau 2</v>
          </cell>
          <cell r="E222" t="str">
            <v>D11</v>
          </cell>
          <cell r="F222" t="str">
            <v>Ophtalmologie</v>
          </cell>
        </row>
        <row r="223">
          <cell r="A223" t="str">
            <v>02C053</v>
          </cell>
          <cell r="B223" t="str">
            <v>Interventions sur le cristallin avec ou sans vitrectomie, niveau 3</v>
          </cell>
          <cell r="E223" t="str">
            <v>D11</v>
          </cell>
          <cell r="F223" t="str">
            <v>Ophtalmologie</v>
          </cell>
        </row>
        <row r="224">
          <cell r="A224" t="str">
            <v>02C054</v>
          </cell>
          <cell r="B224" t="str">
            <v>Interventions sur le cristallin avec ou sans vitrectomie, niveau 4</v>
          </cell>
          <cell r="E224" t="str">
            <v>D11</v>
          </cell>
          <cell r="F224" t="str">
            <v>Ophtalmologie</v>
          </cell>
        </row>
        <row r="225">
          <cell r="A225" t="str">
            <v>02C05J</v>
          </cell>
          <cell r="B225" t="str">
            <v>Interventions sur le cristallin avec ou sans vitrectomie, en ambulatoire</v>
          </cell>
          <cell r="E225" t="str">
            <v>D11</v>
          </cell>
          <cell r="F225" t="str">
            <v>Ophtalmologie</v>
          </cell>
        </row>
        <row r="226">
          <cell r="A226" t="str">
            <v>02C061</v>
          </cell>
          <cell r="B226" t="str">
            <v>Interventions primaires sur l'iris, niveau 1</v>
          </cell>
          <cell r="E226" t="str">
            <v>D11</v>
          </cell>
          <cell r="F226" t="str">
            <v>Ophtalmologie</v>
          </cell>
        </row>
        <row r="227">
          <cell r="A227" t="str">
            <v>02C062</v>
          </cell>
          <cell r="B227" t="str">
            <v>Interventions primaires sur l'iris, niveau 2</v>
          </cell>
          <cell r="E227" t="str">
            <v>D11</v>
          </cell>
          <cell r="F227" t="str">
            <v>Ophtalmologie</v>
          </cell>
        </row>
        <row r="228">
          <cell r="A228" t="str">
            <v>02C063</v>
          </cell>
          <cell r="B228" t="str">
            <v>Interventions primaires sur l'iris, niveau 3</v>
          </cell>
          <cell r="E228" t="str">
            <v>D11</v>
          </cell>
          <cell r="F228" t="str">
            <v>Ophtalmologie</v>
          </cell>
        </row>
        <row r="229">
          <cell r="A229" t="str">
            <v>02C064</v>
          </cell>
          <cell r="B229" t="str">
            <v>Interventions primaires sur l'iris, niveau 4</v>
          </cell>
          <cell r="E229" t="str">
            <v>D11</v>
          </cell>
          <cell r="F229" t="str">
            <v>Ophtalmologie</v>
          </cell>
        </row>
        <row r="230">
          <cell r="A230" t="str">
            <v>02C06J</v>
          </cell>
          <cell r="B230" t="str">
            <v>Interventions primaires sur l'iris, en ambulatoire</v>
          </cell>
          <cell r="E230" t="str">
            <v>D11</v>
          </cell>
          <cell r="F230" t="str">
            <v>Ophtalmologie</v>
          </cell>
        </row>
        <row r="231">
          <cell r="A231" t="str">
            <v>02C071</v>
          </cell>
          <cell r="B231" t="str">
            <v>Autres interventions extraoculaires, âge inférieur à 18 ans, niveau 1</v>
          </cell>
          <cell r="E231" t="str">
            <v>D11</v>
          </cell>
          <cell r="F231" t="str">
            <v>Ophtalmologie</v>
          </cell>
        </row>
        <row r="232">
          <cell r="A232" t="str">
            <v>02C072</v>
          </cell>
          <cell r="B232" t="str">
            <v>Autres interventions extraoculaires, âge inférieur à 18 ans, niveau 2</v>
          </cell>
          <cell r="E232" t="str">
            <v>D11</v>
          </cell>
          <cell r="F232" t="str">
            <v>Ophtalmologie</v>
          </cell>
        </row>
        <row r="233">
          <cell r="A233" t="str">
            <v>02C073</v>
          </cell>
          <cell r="B233" t="str">
            <v>Autres interventions extraoculaires, âge inférieur à 18 ans, niveau 3</v>
          </cell>
          <cell r="E233" t="str">
            <v>D11</v>
          </cell>
          <cell r="F233" t="str">
            <v>Ophtalmologie</v>
          </cell>
        </row>
        <row r="234">
          <cell r="A234" t="str">
            <v>02C074</v>
          </cell>
          <cell r="B234" t="str">
            <v>Autres interventions extraoculaires, âge inférieur à 18 ans, niveau 4</v>
          </cell>
          <cell r="E234" t="str">
            <v>D11</v>
          </cell>
          <cell r="F234" t="str">
            <v>Ophtalmologie</v>
          </cell>
        </row>
        <row r="235">
          <cell r="A235" t="str">
            <v>02C07J</v>
          </cell>
          <cell r="B235" t="str">
            <v>Autres interventions extraoculaires, âge inférieur à 18 ans, en ambulatoire</v>
          </cell>
          <cell r="E235" t="str">
            <v>D11</v>
          </cell>
          <cell r="F235" t="str">
            <v>Ophtalmologie</v>
          </cell>
        </row>
        <row r="236">
          <cell r="A236" t="str">
            <v>02C081</v>
          </cell>
          <cell r="B236" t="str">
            <v>Autres interventions extraoculaires, âge supérieur à 17 ans, niveau 1</v>
          </cell>
          <cell r="E236" t="str">
            <v>D11</v>
          </cell>
          <cell r="F236" t="str">
            <v>Ophtalmologie</v>
          </cell>
        </row>
        <row r="237">
          <cell r="A237" t="str">
            <v>02C082</v>
          </cell>
          <cell r="B237" t="str">
            <v>Autres interventions extraoculaires, âge supérieur à 17 ans, niveau 2</v>
          </cell>
          <cell r="E237" t="str">
            <v>D11</v>
          </cell>
          <cell r="F237" t="str">
            <v>Ophtalmologie</v>
          </cell>
        </row>
        <row r="238">
          <cell r="A238" t="str">
            <v>02C083</v>
          </cell>
          <cell r="B238" t="str">
            <v>Autres interventions extraoculaires, âge supérieur à 17 ans, niveau 3</v>
          </cell>
          <cell r="E238" t="str">
            <v>D11</v>
          </cell>
          <cell r="F238" t="str">
            <v>Ophtalmologie</v>
          </cell>
        </row>
        <row r="239">
          <cell r="A239" t="str">
            <v>02C084</v>
          </cell>
          <cell r="B239" t="str">
            <v>Autres interventions extraoculaires, âge supérieur à 17 ans, niveau 4</v>
          </cell>
          <cell r="E239" t="str">
            <v>D11</v>
          </cell>
          <cell r="F239" t="str">
            <v>Ophtalmologie</v>
          </cell>
        </row>
        <row r="240">
          <cell r="A240" t="str">
            <v>02C08J</v>
          </cell>
          <cell r="B240" t="str">
            <v>Autres interventions extraoculaires, âge supérieur à 17 ans, en ambulatoire</v>
          </cell>
          <cell r="E240" t="str">
            <v>D11</v>
          </cell>
          <cell r="F240" t="str">
            <v>Ophtalmologie</v>
          </cell>
        </row>
        <row r="241">
          <cell r="A241" t="str">
            <v>02C091</v>
          </cell>
          <cell r="B241" t="str">
            <v>Allogreffes de cornée, niveau 1</v>
          </cell>
          <cell r="E241" t="str">
            <v>D11</v>
          </cell>
          <cell r="F241" t="str">
            <v>Ophtalmologie</v>
          </cell>
        </row>
        <row r="242">
          <cell r="A242" t="str">
            <v>02C092</v>
          </cell>
          <cell r="B242" t="str">
            <v>Allogreffes de cornée, niveau 2</v>
          </cell>
          <cell r="E242" t="str">
            <v>D11</v>
          </cell>
          <cell r="F242" t="str">
            <v>Ophtalmologie</v>
          </cell>
        </row>
        <row r="243">
          <cell r="A243" t="str">
            <v>02C093</v>
          </cell>
          <cell r="B243" t="str">
            <v>Allogreffes de cornée, niveau 3</v>
          </cell>
          <cell r="E243" t="str">
            <v>D11</v>
          </cell>
          <cell r="F243" t="str">
            <v>Ophtalmologie</v>
          </cell>
        </row>
        <row r="244">
          <cell r="A244" t="str">
            <v>02C094</v>
          </cell>
          <cell r="B244" t="str">
            <v>Allogreffes de cornée, niveau 4</v>
          </cell>
          <cell r="E244" t="str">
            <v>D11</v>
          </cell>
          <cell r="F244" t="str">
            <v>Ophtalmologie</v>
          </cell>
        </row>
        <row r="245">
          <cell r="A245" t="str">
            <v>02C09J</v>
          </cell>
          <cell r="B245" t="str">
            <v>Allogreffes de cornée, en ambulatoire</v>
          </cell>
          <cell r="E245" t="str">
            <v>D11</v>
          </cell>
          <cell r="F245" t="str">
            <v>Ophtalmologie</v>
          </cell>
        </row>
        <row r="246">
          <cell r="A246" t="str">
            <v>02C101</v>
          </cell>
          <cell r="B246" t="str">
            <v>Autres interventions intraoculaires pour affections sévères, niveau 1</v>
          </cell>
          <cell r="E246" t="str">
            <v>D11</v>
          </cell>
          <cell r="F246" t="str">
            <v>Ophtalmologie</v>
          </cell>
        </row>
        <row r="247">
          <cell r="A247" t="str">
            <v>02C102</v>
          </cell>
          <cell r="B247" t="str">
            <v>Autres interventions intraoculaires pour affections sévères, niveau 2</v>
          </cell>
          <cell r="E247" t="str">
            <v>D11</v>
          </cell>
          <cell r="F247" t="str">
            <v>Ophtalmologie</v>
          </cell>
        </row>
        <row r="248">
          <cell r="A248" t="str">
            <v>02C103</v>
          </cell>
          <cell r="B248" t="str">
            <v>Autres interventions intraoculaires pour affections sévères, niveau 3</v>
          </cell>
          <cell r="E248" t="str">
            <v>D11</v>
          </cell>
          <cell r="F248" t="str">
            <v>Ophtalmologie</v>
          </cell>
        </row>
        <row r="249">
          <cell r="A249" t="str">
            <v>02C104</v>
          </cell>
          <cell r="B249" t="str">
            <v>Autres interventions intraoculaires pour affections sévères, niveau 4</v>
          </cell>
          <cell r="E249" t="str">
            <v>D11</v>
          </cell>
          <cell r="F249" t="str">
            <v>Ophtalmologie</v>
          </cell>
        </row>
        <row r="250">
          <cell r="A250" t="str">
            <v>02C10J</v>
          </cell>
          <cell r="B250" t="str">
            <v>Autres interventions intraoculaires pour affections sévères, en ambulatoire</v>
          </cell>
          <cell r="E250" t="str">
            <v>D11</v>
          </cell>
          <cell r="F250" t="str">
            <v>Ophtalmologie</v>
          </cell>
        </row>
        <row r="251">
          <cell r="A251" t="str">
            <v>02C111</v>
          </cell>
          <cell r="B251" t="str">
            <v>Autres interventions intraoculaires en dehors des affections sévères, niveau 1</v>
          </cell>
          <cell r="E251" t="str">
            <v>D11</v>
          </cell>
          <cell r="F251" t="str">
            <v>Ophtalmologie</v>
          </cell>
        </row>
        <row r="252">
          <cell r="A252" t="str">
            <v>02C112</v>
          </cell>
          <cell r="B252" t="str">
            <v>Autres interventions intraoculaires en dehors des affections sévères, niveau 2</v>
          </cell>
          <cell r="E252" t="str">
            <v>D11</v>
          </cell>
          <cell r="F252" t="str">
            <v>Ophtalmologie</v>
          </cell>
        </row>
        <row r="253">
          <cell r="A253" t="str">
            <v>02C113</v>
          </cell>
          <cell r="B253" t="str">
            <v>Autres interventions intraoculaires en dehors des affections sévères, niveau 3</v>
          </cell>
          <cell r="E253" t="str">
            <v>D11</v>
          </cell>
          <cell r="F253" t="str">
            <v>Ophtalmologie</v>
          </cell>
        </row>
        <row r="254">
          <cell r="A254" t="str">
            <v>02C114</v>
          </cell>
          <cell r="B254" t="str">
            <v>Autres interventions intraoculaires en dehors des affections sévères, niveau 4</v>
          </cell>
          <cell r="E254" t="str">
            <v>D11</v>
          </cell>
          <cell r="F254" t="str">
            <v>Ophtalmologie</v>
          </cell>
        </row>
        <row r="255">
          <cell r="A255" t="str">
            <v>02C11J</v>
          </cell>
          <cell r="B255" t="str">
            <v>Autres interventions intraoculaires en dehors des affections sévères, en ambulatoire</v>
          </cell>
          <cell r="E255" t="str">
            <v>D11</v>
          </cell>
          <cell r="F255" t="str">
            <v>Ophtalmologie</v>
          </cell>
        </row>
        <row r="256">
          <cell r="A256" t="str">
            <v>02C121</v>
          </cell>
          <cell r="B256" t="str">
            <v>Interventions sur le cristallin avec trabéculectomie, niveau 1</v>
          </cell>
          <cell r="E256" t="str">
            <v>D11</v>
          </cell>
          <cell r="F256" t="str">
            <v>Ophtalmologie</v>
          </cell>
        </row>
        <row r="257">
          <cell r="A257" t="str">
            <v>02C122</v>
          </cell>
          <cell r="B257" t="str">
            <v>Interventions sur le cristallin avec trabéculectomie, niveau 2</v>
          </cell>
          <cell r="E257" t="str">
            <v>D11</v>
          </cell>
          <cell r="F257" t="str">
            <v>Ophtalmologie</v>
          </cell>
        </row>
        <row r="258">
          <cell r="A258" t="str">
            <v>02C123</v>
          </cell>
          <cell r="B258" t="str">
            <v>Interventions sur le cristallin avec trabéculectomie, niveau 3</v>
          </cell>
          <cell r="E258" t="str">
            <v>D11</v>
          </cell>
          <cell r="F258" t="str">
            <v>Ophtalmologie</v>
          </cell>
        </row>
        <row r="259">
          <cell r="A259" t="str">
            <v>02C124</v>
          </cell>
          <cell r="B259" t="str">
            <v>Interventions sur le cristallin avec trabéculectomie, niveau 4</v>
          </cell>
          <cell r="E259" t="str">
            <v>D11</v>
          </cell>
          <cell r="F259" t="str">
            <v>Ophtalmologie</v>
          </cell>
        </row>
        <row r="260">
          <cell r="A260" t="str">
            <v>02C12J</v>
          </cell>
          <cell r="B260" t="str">
            <v>Interventions sur le cristallin avec trabéculectomie, en ambulatoire</v>
          </cell>
          <cell r="E260" t="str">
            <v>D11</v>
          </cell>
          <cell r="F260" t="str">
            <v>Ophtalmologie</v>
          </cell>
        </row>
        <row r="261">
          <cell r="A261" t="str">
            <v>02C131</v>
          </cell>
          <cell r="B261" t="str">
            <v>Interventions sur les muscles oculomoteurs, âge inférieur à 18 ans, niveau 1</v>
          </cell>
          <cell r="E261" t="str">
            <v>D11</v>
          </cell>
          <cell r="F261" t="str">
            <v>Ophtalmologie</v>
          </cell>
        </row>
        <row r="262">
          <cell r="A262" t="str">
            <v>02C132</v>
          </cell>
          <cell r="B262" t="str">
            <v>Interventions sur les muscles oculomoteurs, âge inférieur à 18 ans, niveau 2</v>
          </cell>
          <cell r="E262" t="str">
            <v>D11</v>
          </cell>
          <cell r="F262" t="str">
            <v>Ophtalmologie</v>
          </cell>
        </row>
        <row r="263">
          <cell r="A263" t="str">
            <v>02C133</v>
          </cell>
          <cell r="B263" t="str">
            <v>Interventions sur les muscles oculomoteurs, âge inférieur à 18 ans, niveau 3</v>
          </cell>
          <cell r="E263" t="str">
            <v>D11</v>
          </cell>
          <cell r="F263" t="str">
            <v>Ophtalmologie</v>
          </cell>
        </row>
        <row r="264">
          <cell r="A264" t="str">
            <v>02C134</v>
          </cell>
          <cell r="B264" t="str">
            <v>Interventions sur les muscles oculomoteurs, âge inférieur à 18 ans, niveau 4</v>
          </cell>
          <cell r="E264" t="str">
            <v>D11</v>
          </cell>
          <cell r="F264" t="str">
            <v>Ophtalmologie</v>
          </cell>
        </row>
        <row r="265">
          <cell r="A265" t="str">
            <v>02C13J</v>
          </cell>
          <cell r="B265" t="str">
            <v>Interventions sur les muscles oculomoteurs, âge inférieur à 18 ans, en ambulatoire</v>
          </cell>
          <cell r="E265" t="str">
            <v>D11</v>
          </cell>
          <cell r="F265" t="str">
            <v>Ophtalmologie</v>
          </cell>
        </row>
        <row r="266">
          <cell r="A266" t="str">
            <v>02M021</v>
          </cell>
          <cell r="B266" t="str">
            <v>Hyphéma, niveau 1</v>
          </cell>
          <cell r="E266" t="str">
            <v>D11</v>
          </cell>
          <cell r="F266" t="str">
            <v>Ophtalmologie</v>
          </cell>
        </row>
        <row r="267">
          <cell r="A267" t="str">
            <v>02M022</v>
          </cell>
          <cell r="B267" t="str">
            <v>Hyphéma, niveau 2</v>
          </cell>
          <cell r="E267" t="str">
            <v>D11</v>
          </cell>
          <cell r="F267" t="str">
            <v>Ophtalmologie</v>
          </cell>
        </row>
        <row r="268">
          <cell r="A268" t="str">
            <v>02M023</v>
          </cell>
          <cell r="B268" t="str">
            <v>Hyphéma, niveau 3</v>
          </cell>
          <cell r="E268" t="str">
            <v>D11</v>
          </cell>
          <cell r="F268" t="str">
            <v>Ophtalmologie</v>
          </cell>
        </row>
        <row r="269">
          <cell r="A269" t="str">
            <v>02M024</v>
          </cell>
          <cell r="B269" t="str">
            <v>Hyphéma, niveau 4</v>
          </cell>
          <cell r="E269" t="str">
            <v>D11</v>
          </cell>
          <cell r="F269" t="str">
            <v>Ophtalmologie</v>
          </cell>
        </row>
        <row r="270">
          <cell r="A270" t="str">
            <v>02M031</v>
          </cell>
          <cell r="B270" t="str">
            <v>Infections oculaires aiguës sévères, niveau 1</v>
          </cell>
          <cell r="E270" t="str">
            <v>D11</v>
          </cell>
          <cell r="F270" t="str">
            <v>Ophtalmologie</v>
          </cell>
        </row>
        <row r="271">
          <cell r="A271" t="str">
            <v>02M032</v>
          </cell>
          <cell r="B271" t="str">
            <v>Infections oculaires aiguës sévères, niveau 2</v>
          </cell>
          <cell r="E271" t="str">
            <v>D11</v>
          </cell>
          <cell r="F271" t="str">
            <v>Ophtalmologie</v>
          </cell>
        </row>
        <row r="272">
          <cell r="A272" t="str">
            <v>02M033</v>
          </cell>
          <cell r="B272" t="str">
            <v>Infections oculaires aiguës sévères, niveau 3</v>
          </cell>
          <cell r="E272" t="str">
            <v>D11</v>
          </cell>
          <cell r="F272" t="str">
            <v>Ophtalmologie</v>
          </cell>
        </row>
        <row r="273">
          <cell r="A273" t="str">
            <v>02M034</v>
          </cell>
          <cell r="B273" t="str">
            <v>Infections oculaires aiguës sévères, niveau 4</v>
          </cell>
          <cell r="E273" t="str">
            <v>D11</v>
          </cell>
          <cell r="F273" t="str">
            <v>Ophtalmologie</v>
          </cell>
        </row>
        <row r="274">
          <cell r="A274" t="str">
            <v>02M041</v>
          </cell>
          <cell r="B274" t="str">
            <v>Affections oculaires d'origine neurologique, niveau 1</v>
          </cell>
          <cell r="E274" t="str">
            <v>D11</v>
          </cell>
          <cell r="F274" t="str">
            <v>Ophtalmologie</v>
          </cell>
        </row>
        <row r="275">
          <cell r="A275" t="str">
            <v>02M042</v>
          </cell>
          <cell r="B275" t="str">
            <v>Affections oculaires d'origine neurologique, niveau 2</v>
          </cell>
          <cell r="E275" t="str">
            <v>D11</v>
          </cell>
          <cell r="F275" t="str">
            <v>Ophtalmologie</v>
          </cell>
        </row>
        <row r="276">
          <cell r="A276" t="str">
            <v>02M043</v>
          </cell>
          <cell r="B276" t="str">
            <v>Affections oculaires d'origine neurologique, niveau 3</v>
          </cell>
          <cell r="E276" t="str">
            <v>D11</v>
          </cell>
          <cell r="F276" t="str">
            <v>Ophtalmologie</v>
          </cell>
        </row>
        <row r="277">
          <cell r="A277" t="str">
            <v>02M044</v>
          </cell>
          <cell r="B277" t="str">
            <v>Affections oculaires d'origine neurologique, niveau 4</v>
          </cell>
          <cell r="E277" t="str">
            <v>D11</v>
          </cell>
          <cell r="F277" t="str">
            <v>Ophtalmologie</v>
          </cell>
        </row>
        <row r="278">
          <cell r="A278" t="str">
            <v>02M04T</v>
          </cell>
          <cell r="B278" t="str">
            <v>Affections oculaires d'origine neurologique, très courte durée</v>
          </cell>
          <cell r="E278" t="str">
            <v>D11</v>
          </cell>
          <cell r="F278" t="str">
            <v>Ophtalmologie</v>
          </cell>
        </row>
        <row r="279">
          <cell r="A279" t="str">
            <v>02M051</v>
          </cell>
          <cell r="B279" t="str">
            <v>Autres affections oculaires, âge inférieur à 18 ans, niveau 1</v>
          </cell>
          <cell r="E279" t="str">
            <v>D11</v>
          </cell>
          <cell r="F279" t="str">
            <v>Ophtalmologie</v>
          </cell>
        </row>
        <row r="280">
          <cell r="A280" t="str">
            <v>02M052</v>
          </cell>
          <cell r="B280" t="str">
            <v>Autres affections oculaires, âge inférieur à 18 ans, niveau 2</v>
          </cell>
          <cell r="E280" t="str">
            <v>D11</v>
          </cell>
          <cell r="F280" t="str">
            <v>Ophtalmologie</v>
          </cell>
        </row>
        <row r="281">
          <cell r="A281" t="str">
            <v>02M053</v>
          </cell>
          <cell r="B281" t="str">
            <v>Autres affections oculaires, âge inférieur à 18 ans, niveau 3</v>
          </cell>
          <cell r="E281" t="str">
            <v>D11</v>
          </cell>
          <cell r="F281" t="str">
            <v>Ophtalmologie</v>
          </cell>
        </row>
        <row r="282">
          <cell r="A282" t="str">
            <v>02M054</v>
          </cell>
          <cell r="B282" t="str">
            <v>Autres affections oculaires, âge inférieur à 18 ans, niveau 4</v>
          </cell>
          <cell r="E282" t="str">
            <v>D11</v>
          </cell>
          <cell r="F282" t="str">
            <v>Ophtalmologie</v>
          </cell>
        </row>
        <row r="283">
          <cell r="A283" t="str">
            <v>02M05T</v>
          </cell>
          <cell r="B283" t="str">
            <v>Autres affections oculaires, âge inférieur à 18 ans, très courte durée</v>
          </cell>
          <cell r="E283" t="str">
            <v>D11</v>
          </cell>
          <cell r="F283" t="str">
            <v>Ophtalmologie</v>
          </cell>
        </row>
        <row r="284">
          <cell r="A284" t="str">
            <v>02M071</v>
          </cell>
          <cell r="B284" t="str">
            <v>Autres affections oculaires d'origine diabétique, âge supérieur à 17 ans, niveau 1</v>
          </cell>
          <cell r="E284" t="str">
            <v>D11</v>
          </cell>
          <cell r="F284" t="str">
            <v>Ophtalmologie</v>
          </cell>
        </row>
        <row r="285">
          <cell r="A285" t="str">
            <v>02M072</v>
          </cell>
          <cell r="B285" t="str">
            <v>Autres affections oculaires d'origine diabétique, âge supérieur à 17 ans, niveau 2</v>
          </cell>
          <cell r="E285" t="str">
            <v>D11</v>
          </cell>
          <cell r="F285" t="str">
            <v>Ophtalmologie</v>
          </cell>
        </row>
        <row r="286">
          <cell r="A286" t="str">
            <v>02M073</v>
          </cell>
          <cell r="B286" t="str">
            <v>Autres affections oculaires d'origine diabétique, âge supérieur à 17 ans, niveau 3</v>
          </cell>
          <cell r="E286" t="str">
            <v>D11</v>
          </cell>
          <cell r="F286" t="str">
            <v>Ophtalmologie</v>
          </cell>
        </row>
        <row r="287">
          <cell r="A287" t="str">
            <v>02M074</v>
          </cell>
          <cell r="B287" t="str">
            <v>Autres affections oculaires d'origine diabétique, âge supérieur à 17 ans, niveau 4</v>
          </cell>
          <cell r="E287" t="str">
            <v>D11</v>
          </cell>
          <cell r="F287" t="str">
            <v>Ophtalmologie</v>
          </cell>
        </row>
        <row r="288">
          <cell r="A288" t="str">
            <v>02M07T</v>
          </cell>
          <cell r="B288" t="str">
            <v>Autres affections oculaires d'origine diabétique, âge supérieur à 17 ans, très courte durée</v>
          </cell>
          <cell r="E288" t="str">
            <v>D11</v>
          </cell>
          <cell r="F288" t="str">
            <v>Ophtalmologie</v>
          </cell>
        </row>
        <row r="289">
          <cell r="A289" t="str">
            <v>02M081</v>
          </cell>
          <cell r="B289" t="str">
            <v>Autres affections oculaires d'origine non diabétique, âge supérieur à 17 ans, niveau 1</v>
          </cell>
          <cell r="E289" t="str">
            <v>D11</v>
          </cell>
          <cell r="F289" t="str">
            <v>Ophtalmologie</v>
          </cell>
        </row>
        <row r="290">
          <cell r="A290" t="str">
            <v>02M082</v>
          </cell>
          <cell r="B290" t="str">
            <v>Autres affections oculaires d'origine non diabétique, âge supérieur à 17 ans, niveau 2</v>
          </cell>
          <cell r="E290" t="str">
            <v>D11</v>
          </cell>
          <cell r="F290" t="str">
            <v>Ophtalmologie</v>
          </cell>
        </row>
        <row r="291">
          <cell r="A291" t="str">
            <v>02M083</v>
          </cell>
          <cell r="B291" t="str">
            <v>Autres affections oculaires d'origine non diabétique, âge supérieur à 17 ans, niveau 3</v>
          </cell>
          <cell r="E291" t="str">
            <v>D11</v>
          </cell>
          <cell r="F291" t="str">
            <v>Ophtalmologie</v>
          </cell>
        </row>
        <row r="292">
          <cell r="A292" t="str">
            <v>02M084</v>
          </cell>
          <cell r="B292" t="str">
            <v>Autres affections oculaires d'origine non diabétique, âge supérieur à 17 ans, niveau 4</v>
          </cell>
          <cell r="E292" t="str">
            <v>D11</v>
          </cell>
          <cell r="F292" t="str">
            <v>Ophtalmologie</v>
          </cell>
        </row>
        <row r="293">
          <cell r="A293" t="str">
            <v>02M08T</v>
          </cell>
          <cell r="B293" t="str">
            <v>Autres affections oculaires d'origine non diabétique, âge supérieur à 17 ans, très courte durée</v>
          </cell>
          <cell r="E293" t="str">
            <v>D11</v>
          </cell>
          <cell r="F293" t="str">
            <v>Ophtalmologie</v>
          </cell>
        </row>
        <row r="294">
          <cell r="A294" t="str">
            <v>02M09Z</v>
          </cell>
          <cell r="B294" t="str">
            <v>Explorations et surveillance pour affections de l'oeil</v>
          </cell>
          <cell r="E294" t="str">
            <v>D11</v>
          </cell>
          <cell r="F294" t="str">
            <v>Ophtalmologie</v>
          </cell>
        </row>
        <row r="295">
          <cell r="A295" t="str">
            <v>02M10T</v>
          </cell>
          <cell r="B295" t="str">
            <v>Symptômes et autres recours aux soins de la CMD 02, très courte durée</v>
          </cell>
          <cell r="E295" t="str">
            <v>D11</v>
          </cell>
          <cell r="F295" t="str">
            <v>Ophtalmologie</v>
          </cell>
        </row>
        <row r="296">
          <cell r="A296" t="str">
            <v>02M10Z</v>
          </cell>
          <cell r="B296" t="str">
            <v>Symptômes et autres recours aux soins de la CMD 02</v>
          </cell>
          <cell r="E296" t="str">
            <v>D11</v>
          </cell>
          <cell r="F296" t="str">
            <v>Ophtalmologie</v>
          </cell>
        </row>
        <row r="297">
          <cell r="A297" t="str">
            <v>03C051</v>
          </cell>
          <cell r="B297" t="str">
            <v>Réparations de fissures labiale et palatine, niveau 1</v>
          </cell>
          <cell r="E297" t="str">
            <v>D10</v>
          </cell>
          <cell r="F297" t="str">
            <v>ORL, Stomatologie</v>
          </cell>
        </row>
        <row r="298">
          <cell r="A298" t="str">
            <v>03C052</v>
          </cell>
          <cell r="B298" t="str">
            <v>Réparations de fissures labiale et palatine, niveau 2</v>
          </cell>
          <cell r="E298" t="str">
            <v>D10</v>
          </cell>
          <cell r="F298" t="str">
            <v>ORL, Stomatologie</v>
          </cell>
        </row>
        <row r="299">
          <cell r="A299" t="str">
            <v>03C053</v>
          </cell>
          <cell r="B299" t="str">
            <v>Réparations de fissures labiale et palatine, niveau 3</v>
          </cell>
          <cell r="E299" t="str">
            <v>D10</v>
          </cell>
          <cell r="F299" t="str">
            <v>ORL, Stomatologie</v>
          </cell>
        </row>
        <row r="300">
          <cell r="A300" t="str">
            <v>03C054</v>
          </cell>
          <cell r="B300" t="str">
            <v>Réparations de fissures labiale et palatine, niveau 4</v>
          </cell>
          <cell r="E300" t="str">
            <v>D10</v>
          </cell>
          <cell r="F300" t="str">
            <v>ORL, Stomatologie</v>
          </cell>
        </row>
        <row r="301">
          <cell r="A301" t="str">
            <v>03C05T</v>
          </cell>
          <cell r="B301" t="str">
            <v>Réparations de fissures labiale et palatine, très courte durée</v>
          </cell>
          <cell r="E301" t="str">
            <v>D10</v>
          </cell>
          <cell r="F301" t="str">
            <v>ORL, Stomatologie</v>
          </cell>
        </row>
        <row r="302">
          <cell r="A302" t="str">
            <v>03C061</v>
          </cell>
          <cell r="B302" t="str">
            <v>Interventions sur les sinus et l'apophyse mastoïde, âge inférieur à 18 ans, niveau 1</v>
          </cell>
          <cell r="E302" t="str">
            <v>D10</v>
          </cell>
          <cell r="F302" t="str">
            <v>ORL, Stomatologie</v>
          </cell>
        </row>
        <row r="303">
          <cell r="A303" t="str">
            <v>03C062</v>
          </cell>
          <cell r="B303" t="str">
            <v>Interventions sur les sinus et l'apophyse mastoïde, âge inférieur à 18 ans, niveau 2</v>
          </cell>
          <cell r="E303" t="str">
            <v>D10</v>
          </cell>
          <cell r="F303" t="str">
            <v>ORL, Stomatologie</v>
          </cell>
        </row>
        <row r="304">
          <cell r="A304" t="str">
            <v>03C063</v>
          </cell>
          <cell r="B304" t="str">
            <v>Interventions sur les sinus et l'apophyse mastoïde, âge inférieur à 18 ans, niveau 3</v>
          </cell>
          <cell r="E304" t="str">
            <v>D10</v>
          </cell>
          <cell r="F304" t="str">
            <v>ORL, Stomatologie</v>
          </cell>
        </row>
        <row r="305">
          <cell r="A305" t="str">
            <v>03C064</v>
          </cell>
          <cell r="B305" t="str">
            <v>Interventions sur les sinus et l'apophyse mastoïde, âge inférieur à 18 ans, niveau 4</v>
          </cell>
          <cell r="E305" t="str">
            <v>D10</v>
          </cell>
          <cell r="F305" t="str">
            <v>ORL, Stomatologie</v>
          </cell>
        </row>
        <row r="306">
          <cell r="A306" t="str">
            <v>03C06J</v>
          </cell>
          <cell r="B306" t="str">
            <v>Interventions sur les sinus et l'apophyse mastoïde, âge inférieur à 18 ans, en ambulatoire</v>
          </cell>
          <cell r="E306" t="str">
            <v>D10</v>
          </cell>
          <cell r="F306" t="str">
            <v>ORL, Stomatologie</v>
          </cell>
        </row>
        <row r="307">
          <cell r="A307" t="str">
            <v>03C071</v>
          </cell>
          <cell r="B307" t="str">
            <v>Interventions sur les sinus et l'apophyse mastoïde, âge supérieur à 17 ans, niveau 1</v>
          </cell>
          <cell r="E307" t="str">
            <v>D10</v>
          </cell>
          <cell r="F307" t="str">
            <v>ORL, Stomatologie</v>
          </cell>
        </row>
        <row r="308">
          <cell r="A308" t="str">
            <v>03C072</v>
          </cell>
          <cell r="B308" t="str">
            <v>Interventions sur les sinus et l'apophyse mastoïde, âge supérieur à 17 ans, niveau 2</v>
          </cell>
          <cell r="E308" t="str">
            <v>D10</v>
          </cell>
          <cell r="F308" t="str">
            <v>ORL, Stomatologie</v>
          </cell>
        </row>
        <row r="309">
          <cell r="A309" t="str">
            <v>03C073</v>
          </cell>
          <cell r="B309" t="str">
            <v>Interventions sur les sinus et l'apophyse mastoïde, âge supérieur à 17 ans, niveau 3</v>
          </cell>
          <cell r="E309" t="str">
            <v>D10</v>
          </cell>
          <cell r="F309" t="str">
            <v>ORL, Stomatologie</v>
          </cell>
        </row>
        <row r="310">
          <cell r="A310" t="str">
            <v>03C074</v>
          </cell>
          <cell r="B310" t="str">
            <v>Interventions sur les sinus et l'apophyse mastoïde, âge supérieur à 17 ans, niveau 4</v>
          </cell>
          <cell r="E310" t="str">
            <v>D10</v>
          </cell>
          <cell r="F310" t="str">
            <v>ORL, Stomatologie</v>
          </cell>
        </row>
        <row r="311">
          <cell r="A311" t="str">
            <v>03C07J</v>
          </cell>
          <cell r="B311" t="str">
            <v>Interventions sur les sinus et l'apophyse mastoïde, âge supérieur à 17 ans, en ambulatoire</v>
          </cell>
          <cell r="E311" t="str">
            <v>D10</v>
          </cell>
          <cell r="F311" t="str">
            <v>ORL, Stomatologie</v>
          </cell>
        </row>
        <row r="312">
          <cell r="A312" t="str">
            <v>03C091</v>
          </cell>
          <cell r="B312" t="str">
            <v>Rhinoplasties, niveau 1</v>
          </cell>
          <cell r="E312" t="str">
            <v>D10</v>
          </cell>
          <cell r="F312" t="str">
            <v>ORL, Stomatologie</v>
          </cell>
        </row>
        <row r="313">
          <cell r="A313" t="str">
            <v>03C092</v>
          </cell>
          <cell r="B313" t="str">
            <v>Rhinoplasties, niveau 2</v>
          </cell>
          <cell r="E313" t="str">
            <v>D10</v>
          </cell>
          <cell r="F313" t="str">
            <v>ORL, Stomatologie</v>
          </cell>
        </row>
        <row r="314">
          <cell r="A314" t="str">
            <v>03C093</v>
          </cell>
          <cell r="B314" t="str">
            <v>Rhinoplasties, niveau 3</v>
          </cell>
          <cell r="E314" t="str">
            <v>D10</v>
          </cell>
          <cell r="F314" t="str">
            <v>ORL, Stomatologie</v>
          </cell>
        </row>
        <row r="315">
          <cell r="A315" t="str">
            <v>03C094</v>
          </cell>
          <cell r="B315" t="str">
            <v>Rhinoplasties, niveau 4</v>
          </cell>
          <cell r="E315" t="str">
            <v>D10</v>
          </cell>
          <cell r="F315" t="str">
            <v>ORL, Stomatologie</v>
          </cell>
        </row>
        <row r="316">
          <cell r="A316" t="str">
            <v>03C09J</v>
          </cell>
          <cell r="B316" t="str">
            <v>Rhinoplasties, en ambulatoire</v>
          </cell>
          <cell r="E316" t="str">
            <v>D10</v>
          </cell>
          <cell r="F316" t="str">
            <v>ORL, Stomatologie</v>
          </cell>
        </row>
        <row r="317">
          <cell r="A317" t="str">
            <v>03C101</v>
          </cell>
          <cell r="B317" t="str">
            <v>Amygdalectomies et/ou adénoïdectomies isolées, âge inférieur à 18 ans, niveau 1</v>
          </cell>
          <cell r="E317" t="str">
            <v>D10</v>
          </cell>
          <cell r="F317" t="str">
            <v>ORL, Stomatologie</v>
          </cell>
        </row>
        <row r="318">
          <cell r="A318" t="str">
            <v>03C102</v>
          </cell>
          <cell r="B318" t="str">
            <v>Amygdalectomies et/ou adénoïdectomies isolées, âge inférieur à 18 ans, niveau 2</v>
          </cell>
          <cell r="E318" t="str">
            <v>D10</v>
          </cell>
          <cell r="F318" t="str">
            <v>ORL, Stomatologie</v>
          </cell>
        </row>
        <row r="319">
          <cell r="A319" t="str">
            <v>03C103</v>
          </cell>
          <cell r="B319" t="str">
            <v>Amygdalectomies et/ou adénoïdectomies isolées, âge inférieur à 18 ans, niveau 3</v>
          </cell>
          <cell r="E319" t="str">
            <v>D10</v>
          </cell>
          <cell r="F319" t="str">
            <v>ORL, Stomatologie</v>
          </cell>
        </row>
        <row r="320">
          <cell r="A320" t="str">
            <v>03C104</v>
          </cell>
          <cell r="B320" t="str">
            <v>Amygdalectomies et/ou adénoïdectomies isolées, âge inférieur à 18 ans, niveau 4</v>
          </cell>
          <cell r="E320" t="str">
            <v>D10</v>
          </cell>
          <cell r="F320" t="str">
            <v>ORL, Stomatologie</v>
          </cell>
        </row>
        <row r="321">
          <cell r="A321" t="str">
            <v>03C111</v>
          </cell>
          <cell r="B321" t="str">
            <v>Amygdalectomies et/ou adénoïdectomies isolées, âge supérieur à 17 ans, niveau 1</v>
          </cell>
          <cell r="E321" t="str">
            <v>D10</v>
          </cell>
          <cell r="F321" t="str">
            <v>ORL, Stomatologie</v>
          </cell>
        </row>
        <row r="322">
          <cell r="A322" t="str">
            <v>03C112</v>
          </cell>
          <cell r="B322" t="str">
            <v>Amygdalectomies et/ou adénoïdectomies isolées, âge supérieur à 17 ans, niveau 2</v>
          </cell>
          <cell r="E322" t="str">
            <v>D10</v>
          </cell>
          <cell r="F322" t="str">
            <v>ORL, Stomatologie</v>
          </cell>
        </row>
        <row r="323">
          <cell r="A323" t="str">
            <v>03C113</v>
          </cell>
          <cell r="B323" t="str">
            <v>Amygdalectomies et/ou adénoïdectomies isolées, âge supérieur à 17 ans, niveau 3</v>
          </cell>
          <cell r="E323" t="str">
            <v>D10</v>
          </cell>
          <cell r="F323" t="str">
            <v>ORL, Stomatologie</v>
          </cell>
        </row>
        <row r="324">
          <cell r="A324" t="str">
            <v>03C114</v>
          </cell>
          <cell r="B324" t="str">
            <v>Amygdalectomies et/ou adénoïdectomies isolées, âge supérieur à 17 ans, niveau 4</v>
          </cell>
          <cell r="E324" t="str">
            <v>D10</v>
          </cell>
          <cell r="F324" t="str">
            <v>ORL, Stomatologie</v>
          </cell>
        </row>
        <row r="325">
          <cell r="A325" t="str">
            <v>03C121</v>
          </cell>
          <cell r="B325" t="str">
            <v>Interventions sur les amygdales et les végétations adénoïdes autres que les amygdalectomies et/ou les adénoïdectomies isolées, âge inférieur à 18 ans, niveau 1</v>
          </cell>
          <cell r="E325" t="str">
            <v>D10</v>
          </cell>
          <cell r="F325" t="str">
            <v>ORL, Stomatologie</v>
          </cell>
        </row>
        <row r="326">
          <cell r="A326" t="str">
            <v>03C122</v>
          </cell>
          <cell r="B326" t="str">
            <v>Interventions sur les amygdales et les végétations adénoïdes autres que les amygdalectomies et/ou les adénoïdectomies isolées, âge inférieur à 18 ans, niveau 2</v>
          </cell>
          <cell r="E326" t="str">
            <v>D10</v>
          </cell>
          <cell r="F326" t="str">
            <v>ORL, Stomatologie</v>
          </cell>
        </row>
        <row r="327">
          <cell r="A327" t="str">
            <v>03C123</v>
          </cell>
          <cell r="B327" t="str">
            <v>Interventions sur les amygdales et les végétations adénoïdes autres que les amygdalectomies et/ou les adénoïdectomies isolées, âge inférieur à 18 ans, niveau 3</v>
          </cell>
          <cell r="E327" t="str">
            <v>D10</v>
          </cell>
          <cell r="F327" t="str">
            <v>ORL, Stomatologie</v>
          </cell>
        </row>
        <row r="328">
          <cell r="A328" t="str">
            <v>03C124</v>
          </cell>
          <cell r="B328" t="str">
            <v>Interventions sur les amygdales et les végétations adénoïdes autres que les amygdalectomies et/ou les adénoïdectomies isolées, âge inférieur à 18 ans, niveau 4</v>
          </cell>
          <cell r="E328" t="str">
            <v>D10</v>
          </cell>
          <cell r="F328" t="str">
            <v>ORL, Stomatologie</v>
          </cell>
        </row>
        <row r="329">
          <cell r="A329" t="str">
            <v>03C131</v>
          </cell>
          <cell r="B329" t="str">
            <v>Interventions sur les amygdales et les végétations adénoïdes autres que les amygdalectomies et/ou les adénoïdectomies isolées, âge supérieur à 17 ans, niveau 1</v>
          </cell>
          <cell r="E329" t="str">
            <v>D10</v>
          </cell>
          <cell r="F329" t="str">
            <v>ORL, Stomatologie</v>
          </cell>
        </row>
        <row r="330">
          <cell r="A330" t="str">
            <v>03C132</v>
          </cell>
          <cell r="B330" t="str">
            <v>Interventions sur les amygdales et les végétations adénoïdes autres que les amygdalectomies et/ou les adénoïdectomies isolées, âge supérieur à 17 ans, niveau 2</v>
          </cell>
          <cell r="E330" t="str">
            <v>D10</v>
          </cell>
          <cell r="F330" t="str">
            <v>ORL, Stomatologie</v>
          </cell>
        </row>
        <row r="331">
          <cell r="A331" t="str">
            <v>03C133</v>
          </cell>
          <cell r="B331" t="str">
            <v>Interventions sur les amygdales et les végétations adénoïdes autres que les amygdalectomies et/ou les adénoïdectomies isolées, âge supérieur à 17 ans, niveau 3</v>
          </cell>
          <cell r="E331" t="str">
            <v>D10</v>
          </cell>
          <cell r="F331" t="str">
            <v>ORL, Stomatologie</v>
          </cell>
        </row>
        <row r="332">
          <cell r="A332" t="str">
            <v>03C134</v>
          </cell>
          <cell r="B332" t="str">
            <v>Interventions sur les amygdales et les végétations adénoïdes autres que les amygdalectomies et/ou les adénoïdectomies isolées, âge supérieur à 17 ans, niveau 4</v>
          </cell>
          <cell r="E332" t="str">
            <v>D10</v>
          </cell>
          <cell r="F332" t="str">
            <v>ORL, Stomatologie</v>
          </cell>
        </row>
        <row r="333">
          <cell r="A333" t="str">
            <v>03C141</v>
          </cell>
          <cell r="B333" t="str">
            <v>Drains transtympaniques, âge inférieur à 18 ans, niveau 1</v>
          </cell>
          <cell r="E333" t="str">
            <v>D10</v>
          </cell>
          <cell r="F333" t="str">
            <v>ORL, Stomatologie</v>
          </cell>
        </row>
        <row r="334">
          <cell r="A334" t="str">
            <v>03C142</v>
          </cell>
          <cell r="B334" t="str">
            <v>Drains transtympaniques, âge inférieur à 18 ans, niveau 2</v>
          </cell>
          <cell r="E334" t="str">
            <v>D10</v>
          </cell>
          <cell r="F334" t="str">
            <v>ORL, Stomatologie</v>
          </cell>
        </row>
        <row r="335">
          <cell r="A335" t="str">
            <v>03C143</v>
          </cell>
          <cell r="B335" t="str">
            <v>Drains transtympaniques, âge inférieur à 18 ans, niveau 3</v>
          </cell>
          <cell r="E335" t="str">
            <v>D10</v>
          </cell>
          <cell r="F335" t="str">
            <v>ORL, Stomatologie</v>
          </cell>
        </row>
        <row r="336">
          <cell r="A336" t="str">
            <v>03C144</v>
          </cell>
          <cell r="B336" t="str">
            <v>Drains transtympaniques, âge inférieur à 18 ans, niveau 4</v>
          </cell>
          <cell r="E336" t="str">
            <v>D10</v>
          </cell>
          <cell r="F336" t="str">
            <v>ORL, Stomatologie</v>
          </cell>
        </row>
        <row r="337">
          <cell r="A337" t="str">
            <v>03C14J</v>
          </cell>
          <cell r="B337" t="str">
            <v>Drains transtympaniques, âge inférieur à 18 ans, en ambulatoire</v>
          </cell>
          <cell r="E337" t="str">
            <v>D10</v>
          </cell>
          <cell r="F337" t="str">
            <v>ORL, Stomatologie</v>
          </cell>
        </row>
        <row r="338">
          <cell r="A338" t="str">
            <v>03C151</v>
          </cell>
          <cell r="B338" t="str">
            <v>Drains transtympaniques, âge supérieur à 17 ans, niveau 1</v>
          </cell>
          <cell r="E338" t="str">
            <v>D10</v>
          </cell>
          <cell r="F338" t="str">
            <v>ORL, Stomatologie</v>
          </cell>
        </row>
        <row r="339">
          <cell r="A339" t="str">
            <v>03C152</v>
          </cell>
          <cell r="B339" t="str">
            <v>Drains transtympaniques, âge supérieur à 17 ans, niveau 2</v>
          </cell>
          <cell r="E339" t="str">
            <v>D10</v>
          </cell>
          <cell r="F339" t="str">
            <v>ORL, Stomatologie</v>
          </cell>
        </row>
        <row r="340">
          <cell r="A340" t="str">
            <v>03C153</v>
          </cell>
          <cell r="B340" t="str">
            <v>Drains transtympaniques, âge supérieur à 17 ans, niveau 3</v>
          </cell>
          <cell r="E340" t="str">
            <v>D10</v>
          </cell>
          <cell r="F340" t="str">
            <v>ORL, Stomatologie</v>
          </cell>
        </row>
        <row r="341">
          <cell r="A341" t="str">
            <v>03C154</v>
          </cell>
          <cell r="B341" t="str">
            <v>Drains transtympaniques, âge supérieur à 17 ans, niveau 4</v>
          </cell>
          <cell r="E341" t="str">
            <v>D10</v>
          </cell>
          <cell r="F341" t="str">
            <v>ORL, Stomatologie</v>
          </cell>
        </row>
        <row r="342">
          <cell r="A342" t="str">
            <v>03C15J</v>
          </cell>
          <cell r="B342" t="str">
            <v>Drains transtympaniques, âge supérieur à 17 ans, en ambulatoire</v>
          </cell>
          <cell r="E342" t="str">
            <v>D10</v>
          </cell>
          <cell r="F342" t="str">
            <v>ORL, Stomatologie</v>
          </cell>
        </row>
        <row r="343">
          <cell r="A343" t="str">
            <v>03C161</v>
          </cell>
          <cell r="B343" t="str">
            <v>Autres interventions chirurgicales portant sur les oreilles, le nez, la gorge ou le cou, niveau 1</v>
          </cell>
          <cell r="E343" t="str">
            <v>D10</v>
          </cell>
          <cell r="F343" t="str">
            <v>ORL, Stomatologie</v>
          </cell>
        </row>
        <row r="344">
          <cell r="A344" t="str">
            <v>03C162</v>
          </cell>
          <cell r="B344" t="str">
            <v>Autres interventions chirurgicales portant sur les oreilles, le nez, la gorge ou le cou, niveau 2</v>
          </cell>
          <cell r="E344" t="str">
            <v>D10</v>
          </cell>
          <cell r="F344" t="str">
            <v>ORL, Stomatologie</v>
          </cell>
        </row>
        <row r="345">
          <cell r="A345" t="str">
            <v>03C163</v>
          </cell>
          <cell r="B345" t="str">
            <v>Autres interventions chirurgicales portant sur les oreilles, le nez, la gorge ou le cou, niveau 3</v>
          </cell>
          <cell r="E345" t="str">
            <v>D10</v>
          </cell>
          <cell r="F345" t="str">
            <v>ORL, Stomatologie</v>
          </cell>
        </row>
        <row r="346">
          <cell r="A346" t="str">
            <v>03C164</v>
          </cell>
          <cell r="B346" t="str">
            <v>Autres interventions chirurgicales portant sur les oreilles, le nez, la gorge ou le cou, niveau 4</v>
          </cell>
          <cell r="E346" t="str">
            <v>D10</v>
          </cell>
          <cell r="F346" t="str">
            <v>ORL, Stomatologie</v>
          </cell>
        </row>
        <row r="347">
          <cell r="A347" t="str">
            <v>03C16J</v>
          </cell>
          <cell r="B347" t="str">
            <v>Autres interventions chirurgicales portant sur les oreilles, le nez, la gorge ou le cou, en ambulatoire</v>
          </cell>
          <cell r="E347" t="str">
            <v>D10</v>
          </cell>
          <cell r="F347" t="str">
            <v>ORL, Stomatologie</v>
          </cell>
        </row>
        <row r="348">
          <cell r="A348" t="str">
            <v>03C171</v>
          </cell>
          <cell r="B348" t="str">
            <v>Interventions sur la bouche, niveau 1</v>
          </cell>
          <cell r="E348" t="str">
            <v>D10</v>
          </cell>
          <cell r="F348" t="str">
            <v>ORL, Stomatologie</v>
          </cell>
        </row>
        <row r="349">
          <cell r="A349" t="str">
            <v>03C172</v>
          </cell>
          <cell r="B349" t="str">
            <v>Interventions sur la bouche, niveau 2</v>
          </cell>
          <cell r="E349" t="str">
            <v>D10</v>
          </cell>
          <cell r="F349" t="str">
            <v>ORL, Stomatologie</v>
          </cell>
        </row>
        <row r="350">
          <cell r="A350" t="str">
            <v>03C173</v>
          </cell>
          <cell r="B350" t="str">
            <v>Interventions sur la bouche, niveau 3</v>
          </cell>
          <cell r="E350" t="str">
            <v>D10</v>
          </cell>
          <cell r="F350" t="str">
            <v>ORL, Stomatologie</v>
          </cell>
        </row>
        <row r="351">
          <cell r="A351" t="str">
            <v>03C174</v>
          </cell>
          <cell r="B351" t="str">
            <v>Interventions sur la bouche, niveau 4</v>
          </cell>
          <cell r="E351" t="str">
            <v>D10</v>
          </cell>
          <cell r="F351" t="str">
            <v>ORL, Stomatologie</v>
          </cell>
        </row>
        <row r="352">
          <cell r="A352" t="str">
            <v>03C17J</v>
          </cell>
          <cell r="B352" t="str">
            <v>Interventions sur la bouche, en ambulatoire</v>
          </cell>
          <cell r="E352" t="str">
            <v>D10</v>
          </cell>
          <cell r="F352" t="str">
            <v>ORL, Stomatologie</v>
          </cell>
        </row>
        <row r="353">
          <cell r="A353" t="str">
            <v>03C181</v>
          </cell>
          <cell r="B353" t="str">
            <v>Pose d'implants cochléaires, niveau 1</v>
          </cell>
          <cell r="E353" t="str">
            <v>D10</v>
          </cell>
          <cell r="F353" t="str">
            <v>ORL, Stomatologie</v>
          </cell>
        </row>
        <row r="354">
          <cell r="A354" t="str">
            <v>03C182</v>
          </cell>
          <cell r="B354" t="str">
            <v>Pose d'implants cochléaires, niveau 2</v>
          </cell>
          <cell r="E354" t="str">
            <v>D10</v>
          </cell>
          <cell r="F354" t="str">
            <v>ORL, Stomatologie</v>
          </cell>
        </row>
        <row r="355">
          <cell r="A355" t="str">
            <v>03C183</v>
          </cell>
          <cell r="B355" t="str">
            <v>Pose d'implants cochléaires, niveau 3</v>
          </cell>
          <cell r="E355" t="str">
            <v>D10</v>
          </cell>
          <cell r="F355" t="str">
            <v>ORL, Stomatologie</v>
          </cell>
        </row>
        <row r="356">
          <cell r="A356" t="str">
            <v>03C184</v>
          </cell>
          <cell r="B356" t="str">
            <v>Pose d'implants cochléaires, niveau 4</v>
          </cell>
          <cell r="E356" t="str">
            <v>D10</v>
          </cell>
          <cell r="F356" t="str">
            <v>ORL, Stomatologie</v>
          </cell>
        </row>
        <row r="357">
          <cell r="A357" t="str">
            <v>03C191</v>
          </cell>
          <cell r="B357" t="str">
            <v>Ostéotomies de la face, niveau 1</v>
          </cell>
          <cell r="E357" t="str">
            <v>D10</v>
          </cell>
          <cell r="F357" t="str">
            <v>ORL, Stomatologie</v>
          </cell>
        </row>
        <row r="358">
          <cell r="A358" t="str">
            <v>03C192</v>
          </cell>
          <cell r="B358" t="str">
            <v>Ostéotomies de la face, niveau 2</v>
          </cell>
          <cell r="E358" t="str">
            <v>D10</v>
          </cell>
          <cell r="F358" t="str">
            <v>ORL, Stomatologie</v>
          </cell>
        </row>
        <row r="359">
          <cell r="A359" t="str">
            <v>03C193</v>
          </cell>
          <cell r="B359" t="str">
            <v>Ostéotomies de la face, niveau 3</v>
          </cell>
          <cell r="E359" t="str">
            <v>D10</v>
          </cell>
          <cell r="F359" t="str">
            <v>ORL, Stomatologie</v>
          </cell>
        </row>
        <row r="360">
          <cell r="A360" t="str">
            <v>03C194</v>
          </cell>
          <cell r="B360" t="str">
            <v>Ostéotomies de la face, niveau 4</v>
          </cell>
          <cell r="E360" t="str">
            <v>D10</v>
          </cell>
          <cell r="F360" t="str">
            <v>ORL, Stomatologie</v>
          </cell>
        </row>
        <row r="361">
          <cell r="A361" t="str">
            <v>03C19J</v>
          </cell>
          <cell r="B361" t="str">
            <v>Ostéotomies de la face, en ambulatoire</v>
          </cell>
          <cell r="E361" t="str">
            <v>D10</v>
          </cell>
          <cell r="F361" t="str">
            <v>ORL, Stomatologie</v>
          </cell>
        </row>
        <row r="362">
          <cell r="A362" t="str">
            <v>03C201</v>
          </cell>
          <cell r="B362" t="str">
            <v>Interventions de reconstruction de l'oreille moyenne, niveau 1</v>
          </cell>
          <cell r="E362" t="str">
            <v>D10</v>
          </cell>
          <cell r="F362" t="str">
            <v>ORL, Stomatologie</v>
          </cell>
        </row>
        <row r="363">
          <cell r="A363" t="str">
            <v>03C202</v>
          </cell>
          <cell r="B363" t="str">
            <v>Interventions de reconstruction de l'oreille moyenne, niveau 2</v>
          </cell>
          <cell r="E363" t="str">
            <v>D10</v>
          </cell>
          <cell r="F363" t="str">
            <v>ORL, Stomatologie</v>
          </cell>
        </row>
        <row r="364">
          <cell r="A364" t="str">
            <v>03C203</v>
          </cell>
          <cell r="B364" t="str">
            <v>Interventions de reconstruction de l'oreille moyenne, niveau 3</v>
          </cell>
          <cell r="E364" t="str">
            <v>D10</v>
          </cell>
          <cell r="F364" t="str">
            <v>ORL, Stomatologie</v>
          </cell>
        </row>
        <row r="365">
          <cell r="A365" t="str">
            <v>03C204</v>
          </cell>
          <cell r="B365" t="str">
            <v>Interventions de reconstruction de l'oreille moyenne, niveau 4</v>
          </cell>
          <cell r="E365" t="str">
            <v>D10</v>
          </cell>
          <cell r="F365" t="str">
            <v>ORL, Stomatologie</v>
          </cell>
        </row>
        <row r="366">
          <cell r="A366" t="str">
            <v>03C20J</v>
          </cell>
          <cell r="B366" t="str">
            <v>Interventions de reconstruction de l'oreille moyenne, en ambulatoire</v>
          </cell>
          <cell r="E366" t="str">
            <v>D10</v>
          </cell>
          <cell r="F366" t="str">
            <v>ORL, Stomatologie</v>
          </cell>
        </row>
        <row r="367">
          <cell r="A367" t="str">
            <v>03C211</v>
          </cell>
          <cell r="B367" t="str">
            <v>Interventions pour oreilles décollées, niveau 1</v>
          </cell>
          <cell r="E367" t="str">
            <v>D10</v>
          </cell>
          <cell r="F367" t="str">
            <v>ORL, Stomatologie</v>
          </cell>
        </row>
        <row r="368">
          <cell r="A368" t="str">
            <v>03C212</v>
          </cell>
          <cell r="B368" t="str">
            <v>Interventions pour oreilles décollées, niveau 2</v>
          </cell>
          <cell r="E368" t="str">
            <v>D10</v>
          </cell>
          <cell r="F368" t="str">
            <v>ORL, Stomatologie</v>
          </cell>
        </row>
        <row r="369">
          <cell r="A369" t="str">
            <v>03C213</v>
          </cell>
          <cell r="B369" t="str">
            <v>Interventions pour oreilles décollées, niveau 3</v>
          </cell>
          <cell r="E369" t="str">
            <v>D10</v>
          </cell>
          <cell r="F369" t="str">
            <v>ORL, Stomatologie</v>
          </cell>
        </row>
        <row r="370">
          <cell r="A370" t="str">
            <v>03C214</v>
          </cell>
          <cell r="B370" t="str">
            <v>Interventions pour oreilles décollées, niveau 4</v>
          </cell>
          <cell r="E370" t="str">
            <v>D10</v>
          </cell>
          <cell r="F370" t="str">
            <v>ORL, Stomatologie</v>
          </cell>
        </row>
        <row r="371">
          <cell r="A371" t="str">
            <v>03C21J</v>
          </cell>
          <cell r="B371" t="str">
            <v>Interventions pour oreilles décollées, en ambulatoire</v>
          </cell>
          <cell r="E371" t="str">
            <v>D10</v>
          </cell>
          <cell r="F371" t="str">
            <v>ORL, Stomatologie</v>
          </cell>
        </row>
        <row r="372">
          <cell r="A372" t="str">
            <v>03C241</v>
          </cell>
          <cell r="B372" t="str">
            <v>Interventions sur les glandes salivaires, niveau 1</v>
          </cell>
          <cell r="E372" t="str">
            <v>D10</v>
          </cell>
          <cell r="F372" t="str">
            <v>ORL, Stomatologie</v>
          </cell>
        </row>
        <row r="373">
          <cell r="A373" t="str">
            <v>03C242</v>
          </cell>
          <cell r="B373" t="str">
            <v>Interventions sur les glandes salivaires, niveau 2</v>
          </cell>
          <cell r="E373" t="str">
            <v>D10</v>
          </cell>
          <cell r="F373" t="str">
            <v>ORL, Stomatologie</v>
          </cell>
        </row>
        <row r="374">
          <cell r="A374" t="str">
            <v>03C243</v>
          </cell>
          <cell r="B374" t="str">
            <v>Interventions sur les glandes salivaires, niveau 3</v>
          </cell>
          <cell r="E374" t="str">
            <v>D10</v>
          </cell>
          <cell r="F374" t="str">
            <v>ORL, Stomatologie</v>
          </cell>
        </row>
        <row r="375">
          <cell r="A375" t="str">
            <v>03C244</v>
          </cell>
          <cell r="B375" t="str">
            <v>Interventions sur les glandes salivaires, niveau 4</v>
          </cell>
          <cell r="E375" t="str">
            <v>D10</v>
          </cell>
          <cell r="F375" t="str">
            <v>ORL, Stomatologie</v>
          </cell>
        </row>
        <row r="376">
          <cell r="A376" t="str">
            <v>03C24J</v>
          </cell>
          <cell r="B376" t="str">
            <v>Interventions sur les glandes salivaires, en ambulatoire</v>
          </cell>
          <cell r="E376" t="str">
            <v>D10</v>
          </cell>
          <cell r="F376" t="str">
            <v>ORL, Stomatologie</v>
          </cell>
        </row>
        <row r="377">
          <cell r="A377" t="str">
            <v>03C251</v>
          </cell>
          <cell r="B377" t="str">
            <v>Interventions majeures sur la tête et le cou, niveau 1</v>
          </cell>
          <cell r="E377" t="str">
            <v>D10</v>
          </cell>
          <cell r="F377" t="str">
            <v>ORL, Stomatologie</v>
          </cell>
        </row>
        <row r="378">
          <cell r="A378" t="str">
            <v>03C252</v>
          </cell>
          <cell r="B378" t="str">
            <v>Interventions majeures sur la tête et le cou, niveau 2</v>
          </cell>
          <cell r="E378" t="str">
            <v>D10</v>
          </cell>
          <cell r="F378" t="str">
            <v>ORL, Stomatologie</v>
          </cell>
        </row>
        <row r="379">
          <cell r="A379" t="str">
            <v>03C253</v>
          </cell>
          <cell r="B379" t="str">
            <v>Interventions majeures sur la tête et le cou, niveau 3</v>
          </cell>
          <cell r="E379" t="str">
            <v>D10</v>
          </cell>
          <cell r="F379" t="str">
            <v>ORL, Stomatologie</v>
          </cell>
        </row>
        <row r="380">
          <cell r="A380" t="str">
            <v>03C254</v>
          </cell>
          <cell r="B380" t="str">
            <v>Interventions majeures sur la tête et le cou, niveau 4</v>
          </cell>
          <cell r="E380" t="str">
            <v>D10</v>
          </cell>
          <cell r="F380" t="str">
            <v>ORL, Stomatologie</v>
          </cell>
        </row>
        <row r="381">
          <cell r="A381" t="str">
            <v>03C261</v>
          </cell>
          <cell r="B381" t="str">
            <v>Autres interventions sur la tête et le cou, niveau 1</v>
          </cell>
          <cell r="E381" t="str">
            <v>D10</v>
          </cell>
          <cell r="F381" t="str">
            <v>ORL, Stomatologie</v>
          </cell>
        </row>
        <row r="382">
          <cell r="A382" t="str">
            <v>03C262</v>
          </cell>
          <cell r="B382" t="str">
            <v>Autres interventions sur la tête et le cou, niveau 2</v>
          </cell>
          <cell r="E382" t="str">
            <v>D10</v>
          </cell>
          <cell r="F382" t="str">
            <v>ORL, Stomatologie</v>
          </cell>
        </row>
        <row r="383">
          <cell r="A383" t="str">
            <v>03C263</v>
          </cell>
          <cell r="B383" t="str">
            <v>Autres interventions sur la tête et le cou, niveau 3</v>
          </cell>
          <cell r="E383" t="str">
            <v>D10</v>
          </cell>
          <cell r="F383" t="str">
            <v>ORL, Stomatologie</v>
          </cell>
        </row>
        <row r="384">
          <cell r="A384" t="str">
            <v>03C264</v>
          </cell>
          <cell r="B384" t="str">
            <v>Autres interventions sur la tête et le cou, niveau 4</v>
          </cell>
          <cell r="E384" t="str">
            <v>D10</v>
          </cell>
          <cell r="F384" t="str">
            <v>ORL, Stomatologie</v>
          </cell>
        </row>
        <row r="385">
          <cell r="A385" t="str">
            <v>03C27J</v>
          </cell>
          <cell r="B385" t="str">
            <v>Interventions sur les amygdales, en ambulatoire</v>
          </cell>
          <cell r="E385" t="str">
            <v>D10</v>
          </cell>
          <cell r="F385" t="str">
            <v>ORL, Stomatologie</v>
          </cell>
        </row>
        <row r="386">
          <cell r="A386" t="str">
            <v>03C28J</v>
          </cell>
          <cell r="B386" t="str">
            <v>Interventions sur les végétations adénoïdes, en ambulatoire</v>
          </cell>
          <cell r="E386" t="str">
            <v>D10</v>
          </cell>
          <cell r="F386" t="str">
            <v>ORL, Stomatologie</v>
          </cell>
        </row>
        <row r="387">
          <cell r="A387" t="str">
            <v>03C291</v>
          </cell>
          <cell r="B387" t="str">
            <v>Autres interventions sur l'oreille, le nez ou la gorge pour tumeurs malignes, niveau 1</v>
          </cell>
          <cell r="E387" t="str">
            <v>D10</v>
          </cell>
          <cell r="F387" t="str">
            <v>ORL, Stomatologie</v>
          </cell>
        </row>
        <row r="388">
          <cell r="A388" t="str">
            <v>03C292</v>
          </cell>
          <cell r="B388" t="str">
            <v>Autres interventions sur l'oreille, le nez ou la gorge pour tumeurs malignes, niveau 2</v>
          </cell>
          <cell r="E388" t="str">
            <v>D10</v>
          </cell>
          <cell r="F388" t="str">
            <v>ORL, Stomatologie</v>
          </cell>
        </row>
        <row r="389">
          <cell r="A389" t="str">
            <v>03C293</v>
          </cell>
          <cell r="B389" t="str">
            <v>Autres interventions sur l'oreille, le nez ou la gorge pour tumeurs malignes, niveau 3</v>
          </cell>
          <cell r="E389" t="str">
            <v>D10</v>
          </cell>
          <cell r="F389" t="str">
            <v>ORL, Stomatologie</v>
          </cell>
        </row>
        <row r="390">
          <cell r="A390" t="str">
            <v>03C294</v>
          </cell>
          <cell r="B390" t="str">
            <v>Autres interventions sur l'oreille, le nez ou la gorge pour tumeurs malignes, niveau 4</v>
          </cell>
          <cell r="E390" t="str">
            <v>D10</v>
          </cell>
          <cell r="F390" t="str">
            <v>ORL, Stomatologie</v>
          </cell>
        </row>
        <row r="391">
          <cell r="A391" t="str">
            <v>03C29J</v>
          </cell>
          <cell r="B391" t="str">
            <v>Autres interventions sur l'oreille, le nez ou la gorge pour tumeurs malignes, en ambulatoire</v>
          </cell>
          <cell r="E391" t="str">
            <v>D10</v>
          </cell>
          <cell r="F391" t="str">
            <v>ORL, Stomatologie</v>
          </cell>
        </row>
        <row r="392">
          <cell r="A392" t="str">
            <v>03C301</v>
          </cell>
          <cell r="B392" t="str">
            <v>Interventions sur l'oreille externe, niveau 1</v>
          </cell>
          <cell r="E392" t="str">
            <v>D10</v>
          </cell>
          <cell r="F392" t="str">
            <v>ORL, Stomatologie</v>
          </cell>
        </row>
        <row r="393">
          <cell r="A393" t="str">
            <v>03C302</v>
          </cell>
          <cell r="B393" t="str">
            <v>Interventions sur l'oreille externe, niveau 2</v>
          </cell>
          <cell r="E393" t="str">
            <v>D10</v>
          </cell>
          <cell r="F393" t="str">
            <v>ORL, Stomatologie</v>
          </cell>
        </row>
        <row r="394">
          <cell r="A394" t="str">
            <v>03C303</v>
          </cell>
          <cell r="B394" t="str">
            <v>Interventions sur l'oreille externe, niveau 3</v>
          </cell>
          <cell r="E394" t="str">
            <v>D10</v>
          </cell>
          <cell r="F394" t="str">
            <v>ORL, Stomatologie</v>
          </cell>
        </row>
        <row r="395">
          <cell r="A395" t="str">
            <v>03C304</v>
          </cell>
          <cell r="B395" t="str">
            <v>Interventions sur l'oreille externe, niveau 4</v>
          </cell>
          <cell r="E395" t="str">
            <v>D10</v>
          </cell>
          <cell r="F395" t="str">
            <v>ORL, Stomatologie</v>
          </cell>
        </row>
        <row r="396">
          <cell r="A396" t="str">
            <v>03C30J</v>
          </cell>
          <cell r="B396" t="str">
            <v>Interventions sur l'oreille externe, en ambulatoire</v>
          </cell>
          <cell r="E396" t="str">
            <v>D10</v>
          </cell>
          <cell r="F396" t="str">
            <v>ORL, Stomatologie</v>
          </cell>
        </row>
        <row r="397">
          <cell r="A397" t="str">
            <v>03K021</v>
          </cell>
          <cell r="B397" t="str">
            <v>Affections de la bouche et des dents avec certaines extractions, réparations et prothèses dentaires, niveau 1</v>
          </cell>
          <cell r="E397" t="str">
            <v>D10</v>
          </cell>
          <cell r="F397" t="str">
            <v>ORL, Stomatologie</v>
          </cell>
        </row>
        <row r="398">
          <cell r="A398" t="str">
            <v>03K022</v>
          </cell>
          <cell r="B398" t="str">
            <v>Affections de la bouche et des dents avec certaines extractions, réparations et prothèses dentaires, niveau 2</v>
          </cell>
          <cell r="E398" t="str">
            <v>D10</v>
          </cell>
          <cell r="F398" t="str">
            <v>ORL, Stomatologie</v>
          </cell>
        </row>
        <row r="399">
          <cell r="A399" t="str">
            <v>03K023</v>
          </cell>
          <cell r="B399" t="str">
            <v>Affections de la bouche et des dents avec certaines extractions, réparations et prothèses dentaires, niveau 3</v>
          </cell>
          <cell r="E399" t="str">
            <v>D10</v>
          </cell>
          <cell r="F399" t="str">
            <v>ORL, Stomatologie</v>
          </cell>
        </row>
        <row r="400">
          <cell r="A400" t="str">
            <v>03K024</v>
          </cell>
          <cell r="B400" t="str">
            <v>Affections de la bouche et des dents avec certaines extractions, réparations et prothèses dentaires, niveau 4</v>
          </cell>
          <cell r="E400" t="str">
            <v>D10</v>
          </cell>
          <cell r="F400" t="str">
            <v>ORL, Stomatologie</v>
          </cell>
        </row>
        <row r="401">
          <cell r="A401" t="str">
            <v>03K02J</v>
          </cell>
          <cell r="B401" t="str">
            <v>Affections de la bouche et des dents avec certaines extractions, réparations et prothèses dentaires, en ambulatoire</v>
          </cell>
          <cell r="E401" t="str">
            <v>D10</v>
          </cell>
          <cell r="F401" t="str">
            <v>ORL, Stomatologie</v>
          </cell>
        </row>
        <row r="402">
          <cell r="A402" t="str">
            <v>03K03J</v>
          </cell>
          <cell r="B402" t="str">
            <v>Séjours comprenant une endoscopie oto-rhino-laryngologique, en ambulatoire</v>
          </cell>
          <cell r="E402" t="str">
            <v>D10</v>
          </cell>
          <cell r="F402" t="str">
            <v>ORL, Stomatologie</v>
          </cell>
        </row>
        <row r="403">
          <cell r="A403" t="str">
            <v>03K04J</v>
          </cell>
          <cell r="B403" t="str">
            <v>Séjours comprenant certains actes non opératoires de la CMD 03, en ambulatoire</v>
          </cell>
          <cell r="E403" t="str">
            <v>D10</v>
          </cell>
          <cell r="F403" t="str">
            <v>ORL, Stomatologie</v>
          </cell>
        </row>
        <row r="404">
          <cell r="A404" t="str">
            <v>03M021</v>
          </cell>
          <cell r="B404" t="str">
            <v>Traumatismes et déformations du nez, niveau 1</v>
          </cell>
          <cell r="E404" t="str">
            <v>D10</v>
          </cell>
          <cell r="F404" t="str">
            <v>ORL, Stomatologie</v>
          </cell>
        </row>
        <row r="405">
          <cell r="A405" t="str">
            <v>03M022</v>
          </cell>
          <cell r="B405" t="str">
            <v>Traumatismes et déformations du nez, niveau 2</v>
          </cell>
          <cell r="E405" t="str">
            <v>D10</v>
          </cell>
          <cell r="F405" t="str">
            <v>ORL, Stomatologie</v>
          </cell>
        </row>
        <row r="406">
          <cell r="A406" t="str">
            <v>03M023</v>
          </cell>
          <cell r="B406" t="str">
            <v>Traumatismes et déformations du nez, niveau 3</v>
          </cell>
          <cell r="E406" t="str">
            <v>D10</v>
          </cell>
          <cell r="F406" t="str">
            <v>ORL, Stomatologie</v>
          </cell>
        </row>
        <row r="407">
          <cell r="A407" t="str">
            <v>03M024</v>
          </cell>
          <cell r="B407" t="str">
            <v>Traumatismes et déformations du nez, niveau 4</v>
          </cell>
          <cell r="E407" t="str">
            <v>D10</v>
          </cell>
          <cell r="F407" t="str">
            <v>ORL, Stomatologie</v>
          </cell>
        </row>
        <row r="408">
          <cell r="A408" t="str">
            <v>03M02T</v>
          </cell>
          <cell r="B408" t="str">
            <v>Traumatismes et déformations du nez, très courte durée</v>
          </cell>
          <cell r="E408" t="str">
            <v>D10</v>
          </cell>
          <cell r="F408" t="str">
            <v>ORL, Stomatologie</v>
          </cell>
        </row>
        <row r="409">
          <cell r="A409" t="str">
            <v>03M031</v>
          </cell>
          <cell r="B409" t="str">
            <v>Otites moyennes et autres infections des voies aériennes supérieures, âge inférieur à 18 ans, niveau 1</v>
          </cell>
          <cell r="E409" t="str">
            <v>D10</v>
          </cell>
          <cell r="F409" t="str">
            <v>ORL, Stomatologie</v>
          </cell>
        </row>
        <row r="410">
          <cell r="A410" t="str">
            <v>03M032</v>
          </cell>
          <cell r="B410" t="str">
            <v>Otites moyennes et autres infections des voies aériennes supérieures, âge inférieur à 18 ans, niveau 2</v>
          </cell>
          <cell r="E410" t="str">
            <v>D10</v>
          </cell>
          <cell r="F410" t="str">
            <v>ORL, Stomatologie</v>
          </cell>
        </row>
        <row r="411">
          <cell r="A411" t="str">
            <v>03M033</v>
          </cell>
          <cell r="B411" t="str">
            <v>Otites moyennes et autres infections des voies aériennes supérieures, âge inférieur à 18 ans, niveau 3</v>
          </cell>
          <cell r="E411" t="str">
            <v>D10</v>
          </cell>
          <cell r="F411" t="str">
            <v>ORL, Stomatologie</v>
          </cell>
        </row>
        <row r="412">
          <cell r="A412" t="str">
            <v>03M034</v>
          </cell>
          <cell r="B412" t="str">
            <v>Otites moyennes et autres infections des voies aériennes supérieures, âge inférieur à 18 ans, niveau 4</v>
          </cell>
          <cell r="E412" t="str">
            <v>D10</v>
          </cell>
          <cell r="F412" t="str">
            <v>ORL, Stomatologie</v>
          </cell>
        </row>
        <row r="413">
          <cell r="A413" t="str">
            <v>03M03T</v>
          </cell>
          <cell r="B413" t="str">
            <v>Otites moyennes et autres infections des voies aériennes supérieures, âge inférieur à 18 ans, très courte durée</v>
          </cell>
          <cell r="E413" t="str">
            <v>D10</v>
          </cell>
          <cell r="F413" t="str">
            <v>ORL, Stomatologie</v>
          </cell>
        </row>
        <row r="414">
          <cell r="A414" t="str">
            <v>03M041</v>
          </cell>
          <cell r="B414" t="str">
            <v>Otites moyennes et autres infections des voies aériennes supérieures, âge supérieur à 17 ans, niveau 1</v>
          </cell>
          <cell r="E414" t="str">
            <v>D10</v>
          </cell>
          <cell r="F414" t="str">
            <v>ORL, Stomatologie</v>
          </cell>
        </row>
        <row r="415">
          <cell r="A415" t="str">
            <v>03M042</v>
          </cell>
          <cell r="B415" t="str">
            <v>Otites moyennes et autres infections des voies aériennes supérieures, âge supérieur à 17 ans, niveau 2</v>
          </cell>
          <cell r="E415" t="str">
            <v>D10</v>
          </cell>
          <cell r="F415" t="str">
            <v>ORL, Stomatologie</v>
          </cell>
        </row>
        <row r="416">
          <cell r="A416" t="str">
            <v>03M043</v>
          </cell>
          <cell r="B416" t="str">
            <v>Otites moyennes et autres infections des voies aériennes supérieures, âge supérieur à 17 ans, niveau 3</v>
          </cell>
          <cell r="E416" t="str">
            <v>D10</v>
          </cell>
          <cell r="F416" t="str">
            <v>ORL, Stomatologie</v>
          </cell>
        </row>
        <row r="417">
          <cell r="A417" t="str">
            <v>03M044</v>
          </cell>
          <cell r="B417" t="str">
            <v>Otites moyennes et autres infections des voies aériennes supérieures, âge supérieur à 17 ans, niveau 4</v>
          </cell>
          <cell r="E417" t="str">
            <v>D10</v>
          </cell>
          <cell r="F417" t="str">
            <v>ORL, Stomatologie</v>
          </cell>
        </row>
        <row r="418">
          <cell r="A418" t="str">
            <v>03M04T</v>
          </cell>
          <cell r="B418" t="str">
            <v>Otites moyennes et autres infections des voies aériennes supérieures, âge supérieur à 17 ans, très courte durée</v>
          </cell>
          <cell r="E418" t="str">
            <v>D10</v>
          </cell>
          <cell r="F418" t="str">
            <v>ORL, Stomatologie</v>
          </cell>
        </row>
        <row r="419">
          <cell r="A419" t="str">
            <v>03M051</v>
          </cell>
          <cell r="B419" t="str">
            <v>Troubles de l'équilibre, niveau 1</v>
          </cell>
          <cell r="E419" t="str">
            <v>D10</v>
          </cell>
          <cell r="F419" t="str">
            <v>ORL, Stomatologie</v>
          </cell>
        </row>
        <row r="420">
          <cell r="A420" t="str">
            <v>03M052</v>
          </cell>
          <cell r="B420" t="str">
            <v>Troubles de l'équilibre, niveau 2</v>
          </cell>
          <cell r="E420" t="str">
            <v>D10</v>
          </cell>
          <cell r="F420" t="str">
            <v>ORL, Stomatologie</v>
          </cell>
        </row>
        <row r="421">
          <cell r="A421" t="str">
            <v>03M053</v>
          </cell>
          <cell r="B421" t="str">
            <v>Troubles de l'équilibre, niveau 3</v>
          </cell>
          <cell r="E421" t="str">
            <v>D10</v>
          </cell>
          <cell r="F421" t="str">
            <v>ORL, Stomatologie</v>
          </cell>
        </row>
        <row r="422">
          <cell r="A422" t="str">
            <v>03M054</v>
          </cell>
          <cell r="B422" t="str">
            <v>Troubles de l'équilibre, niveau 4</v>
          </cell>
          <cell r="E422" t="str">
            <v>D10</v>
          </cell>
          <cell r="F422" t="str">
            <v>ORL, Stomatologie</v>
          </cell>
        </row>
        <row r="423">
          <cell r="A423" t="str">
            <v>03M05T</v>
          </cell>
          <cell r="B423" t="str">
            <v>Troubles de l'équilibre, très courte durée</v>
          </cell>
          <cell r="E423" t="str">
            <v>D10</v>
          </cell>
          <cell r="F423" t="str">
            <v>ORL, Stomatologie</v>
          </cell>
        </row>
        <row r="424">
          <cell r="A424" t="str">
            <v>03M061</v>
          </cell>
          <cell r="B424" t="str">
            <v>Epistaxis, niveau 1</v>
          </cell>
          <cell r="E424" t="str">
            <v>D10</v>
          </cell>
          <cell r="F424" t="str">
            <v>ORL, Stomatologie</v>
          </cell>
        </row>
        <row r="425">
          <cell r="A425" t="str">
            <v>03M062</v>
          </cell>
          <cell r="B425" t="str">
            <v>Epistaxis, niveau 2</v>
          </cell>
          <cell r="E425" t="str">
            <v>D10</v>
          </cell>
          <cell r="F425" t="str">
            <v>ORL, Stomatologie</v>
          </cell>
        </row>
        <row r="426">
          <cell r="A426" t="str">
            <v>03M063</v>
          </cell>
          <cell r="B426" t="str">
            <v>Epistaxis, niveau 3</v>
          </cell>
          <cell r="E426" t="str">
            <v>D10</v>
          </cell>
          <cell r="F426" t="str">
            <v>ORL, Stomatologie</v>
          </cell>
        </row>
        <row r="427">
          <cell r="A427" t="str">
            <v>03M064</v>
          </cell>
          <cell r="B427" t="str">
            <v>Epistaxis, niveau 4</v>
          </cell>
          <cell r="E427" t="str">
            <v>D10</v>
          </cell>
          <cell r="F427" t="str">
            <v>ORL, Stomatologie</v>
          </cell>
        </row>
        <row r="428">
          <cell r="A428" t="str">
            <v>03M06T</v>
          </cell>
          <cell r="B428" t="str">
            <v>Epistaxis, très courte durée</v>
          </cell>
          <cell r="E428" t="str">
            <v>D10</v>
          </cell>
          <cell r="F428" t="str">
            <v>ORL, Stomatologie</v>
          </cell>
        </row>
        <row r="429">
          <cell r="A429" t="str">
            <v>03M071</v>
          </cell>
          <cell r="B429" t="str">
            <v>Tumeurs malignes des oreilles, du nez, de la gorge ou de la bouche, niveau 1</v>
          </cell>
          <cell r="E429" t="str">
            <v>D10</v>
          </cell>
          <cell r="F429" t="str">
            <v>ORL, Stomatologie</v>
          </cell>
        </row>
        <row r="430">
          <cell r="A430" t="str">
            <v>03M072</v>
          </cell>
          <cell r="B430" t="str">
            <v>Tumeurs malignes des oreilles, du nez, de la gorge ou de la bouche, niveau 2</v>
          </cell>
          <cell r="E430" t="str">
            <v>D10</v>
          </cell>
          <cell r="F430" t="str">
            <v>ORL, Stomatologie</v>
          </cell>
        </row>
        <row r="431">
          <cell r="A431" t="str">
            <v>03M073</v>
          </cell>
          <cell r="B431" t="str">
            <v>Tumeurs malignes des oreilles, du nez, de la gorge ou de la bouche, niveau 3</v>
          </cell>
          <cell r="E431" t="str">
            <v>D10</v>
          </cell>
          <cell r="F431" t="str">
            <v>ORL, Stomatologie</v>
          </cell>
        </row>
        <row r="432">
          <cell r="A432" t="str">
            <v>03M074</v>
          </cell>
          <cell r="B432" t="str">
            <v>Tumeurs malignes des oreilles, du nez, de la gorge ou de la bouche, niveau 4</v>
          </cell>
          <cell r="E432" t="str">
            <v>D10</v>
          </cell>
          <cell r="F432" t="str">
            <v>ORL, Stomatologie</v>
          </cell>
        </row>
        <row r="433">
          <cell r="A433" t="str">
            <v>03M07T</v>
          </cell>
          <cell r="B433" t="str">
            <v>Tumeurs malignes des oreilles, du nez, de la gorge ou de la bouche, très courte durée</v>
          </cell>
          <cell r="E433" t="str">
            <v>D10</v>
          </cell>
          <cell r="F433" t="str">
            <v>ORL, Stomatologie</v>
          </cell>
        </row>
        <row r="434">
          <cell r="A434" t="str">
            <v>03M081</v>
          </cell>
          <cell r="B434" t="str">
            <v>Autres diagnostics portant sur les oreilles, le nez, la gorge ou la bouche, âge inférieur à 18 ans, niveau 1</v>
          </cell>
          <cell r="E434" t="str">
            <v>D10</v>
          </cell>
          <cell r="F434" t="str">
            <v>ORL, Stomatologie</v>
          </cell>
        </row>
        <row r="435">
          <cell r="A435" t="str">
            <v>03M082</v>
          </cell>
          <cell r="B435" t="str">
            <v>Autres diagnostics portant sur les oreilles, le nez, la gorge ou la bouche, âge inférieur à 18 ans, niveau 2</v>
          </cell>
          <cell r="E435" t="str">
            <v>D10</v>
          </cell>
          <cell r="F435" t="str">
            <v>ORL, Stomatologie</v>
          </cell>
        </row>
        <row r="436">
          <cell r="A436" t="str">
            <v>03M083</v>
          </cell>
          <cell r="B436" t="str">
            <v>Autres diagnostics portant sur les oreilles, le nez, la gorge ou la bouche, âge inférieur à 18 ans, niveau 3</v>
          </cell>
          <cell r="E436" t="str">
            <v>D10</v>
          </cell>
          <cell r="F436" t="str">
            <v>ORL, Stomatologie</v>
          </cell>
        </row>
        <row r="437">
          <cell r="A437" t="str">
            <v>03M084</v>
          </cell>
          <cell r="B437" t="str">
            <v>Autres diagnostics portant sur les oreilles, le nez, la gorge ou la bouche, âge inférieur à 18 ans, niveau 4</v>
          </cell>
          <cell r="E437" t="str">
            <v>D10</v>
          </cell>
          <cell r="F437" t="str">
            <v>ORL, Stomatologie</v>
          </cell>
        </row>
        <row r="438">
          <cell r="A438" t="str">
            <v>03M08T</v>
          </cell>
          <cell r="B438" t="str">
            <v>Autres diagnostics portant sur les oreilles, le nez, la gorge ou la bouche, âge inférieur à 18 ans, très courte durée</v>
          </cell>
          <cell r="E438" t="str">
            <v>D10</v>
          </cell>
          <cell r="F438" t="str">
            <v>ORL, Stomatologie</v>
          </cell>
        </row>
        <row r="439">
          <cell r="A439" t="str">
            <v>03M091</v>
          </cell>
          <cell r="B439" t="str">
            <v>Autres diagnostics portant sur les oreilles, le nez, la gorge ou la bouche, âge supérieur à 17 ans, niveau 1</v>
          </cell>
          <cell r="E439" t="str">
            <v>D10</v>
          </cell>
          <cell r="F439" t="str">
            <v>ORL, Stomatologie</v>
          </cell>
        </row>
        <row r="440">
          <cell r="A440" t="str">
            <v>03M092</v>
          </cell>
          <cell r="B440" t="str">
            <v>Autres diagnostics portant sur les oreilles, le nez, la gorge ou la bouche, âge supérieur à 17 ans, niveau 2</v>
          </cell>
          <cell r="E440" t="str">
            <v>D10</v>
          </cell>
          <cell r="F440" t="str">
            <v>ORL, Stomatologie</v>
          </cell>
        </row>
        <row r="441">
          <cell r="A441" t="str">
            <v>03M093</v>
          </cell>
          <cell r="B441" t="str">
            <v>Autres diagnostics portant sur les oreilles, le nez, la gorge ou la bouche, âge supérieur à 17 ans, niveau 3</v>
          </cell>
          <cell r="E441" t="str">
            <v>D10</v>
          </cell>
          <cell r="F441" t="str">
            <v>ORL, Stomatologie</v>
          </cell>
        </row>
        <row r="442">
          <cell r="A442" t="str">
            <v>03M094</v>
          </cell>
          <cell r="B442" t="str">
            <v>Autres diagnostics portant sur les oreilles, le nez, la gorge ou la bouche, âge supérieur à 17 ans, niveau 4</v>
          </cell>
          <cell r="E442" t="str">
            <v>D10</v>
          </cell>
          <cell r="F442" t="str">
            <v>ORL, Stomatologie</v>
          </cell>
        </row>
        <row r="443">
          <cell r="A443" t="str">
            <v>03M09T</v>
          </cell>
          <cell r="B443" t="str">
            <v>Autres diagnostics portant sur les oreilles, le nez, la gorge ou la bouche, âge supérieur à 17 ans, très courte durée</v>
          </cell>
          <cell r="E443" t="str">
            <v>D10</v>
          </cell>
          <cell r="F443" t="str">
            <v>ORL, Stomatologie</v>
          </cell>
        </row>
        <row r="444">
          <cell r="A444" t="str">
            <v>03M101</v>
          </cell>
          <cell r="B444" t="str">
            <v>Affections de la bouche et des dents sans certaines extractions, réparations ou prothèses dentaires, âge inférieur à 18 ans, niveau 1</v>
          </cell>
          <cell r="E444" t="str">
            <v>D10</v>
          </cell>
          <cell r="F444" t="str">
            <v>ORL, Stomatologie</v>
          </cell>
        </row>
        <row r="445">
          <cell r="A445" t="str">
            <v>03M102</v>
          </cell>
          <cell r="B445" t="str">
            <v>Affections de la bouche et des dents sans certaines extractions, réparations ou prothèses dentaires, âge inférieur à 18 ans, niveau 2</v>
          </cell>
          <cell r="E445" t="str">
            <v>D10</v>
          </cell>
          <cell r="F445" t="str">
            <v>ORL, Stomatologie</v>
          </cell>
        </row>
        <row r="446">
          <cell r="A446" t="str">
            <v>03M103</v>
          </cell>
          <cell r="B446" t="str">
            <v>Affections de la bouche et des dents sans certaines extractions, réparations ou prothèses dentaires, âge inférieur à 18 ans, niveau 3</v>
          </cell>
          <cell r="E446" t="str">
            <v>D10</v>
          </cell>
          <cell r="F446" t="str">
            <v>ORL, Stomatologie</v>
          </cell>
        </row>
        <row r="447">
          <cell r="A447" t="str">
            <v>03M104</v>
          </cell>
          <cell r="B447" t="str">
            <v>Affections de la bouche et des dents sans certaines extractions, réparations ou prothèses dentaires, âge inférieur à 18 ans, niveau 4</v>
          </cell>
          <cell r="E447" t="str">
            <v>D10</v>
          </cell>
          <cell r="F447" t="str">
            <v>ORL, Stomatologie</v>
          </cell>
        </row>
        <row r="448">
          <cell r="A448" t="str">
            <v>03M10T</v>
          </cell>
          <cell r="B448" t="str">
            <v>Affections de la bouche et des dents sans certaines extractions, réparations ou prothèses dentaires, âge inférieur à 18 ans, très courte durée</v>
          </cell>
          <cell r="E448" t="str">
            <v>D10</v>
          </cell>
          <cell r="F448" t="str">
            <v>ORL, Stomatologie</v>
          </cell>
        </row>
        <row r="449">
          <cell r="A449" t="str">
            <v>03M111</v>
          </cell>
          <cell r="B449" t="str">
            <v>Affections de la bouche et des dents sans certaines extractions, réparations ou prothèses dentaires, âge supérieur à 17 ans, niveau 1</v>
          </cell>
          <cell r="E449" t="str">
            <v>D10</v>
          </cell>
          <cell r="F449" t="str">
            <v>ORL, Stomatologie</v>
          </cell>
        </row>
        <row r="450">
          <cell r="A450" t="str">
            <v>03M112</v>
          </cell>
          <cell r="B450" t="str">
            <v>Affections de la bouche et des dents sans certaines extractions, réparations ou prothèses dentaires, âge supérieur à 17 ans, niveau 2</v>
          </cell>
          <cell r="E450" t="str">
            <v>D10</v>
          </cell>
          <cell r="F450" t="str">
            <v>ORL, Stomatologie</v>
          </cell>
        </row>
        <row r="451">
          <cell r="A451" t="str">
            <v>03M113</v>
          </cell>
          <cell r="B451" t="str">
            <v>Affections de la bouche et des dents sans certaines extractions, réparations ou prothèses dentaires, âge supérieur à 17 ans, niveau 3</v>
          </cell>
          <cell r="E451" t="str">
            <v>D10</v>
          </cell>
          <cell r="F451" t="str">
            <v>ORL, Stomatologie</v>
          </cell>
        </row>
        <row r="452">
          <cell r="A452" t="str">
            <v>03M114</v>
          </cell>
          <cell r="B452" t="str">
            <v>Affections de la bouche et des dents sans certaines extractions, réparations ou prothèses dentaires, âge supérieur à 17 ans, niveau 4</v>
          </cell>
          <cell r="E452" t="str">
            <v>D10</v>
          </cell>
          <cell r="F452" t="str">
            <v>ORL, Stomatologie</v>
          </cell>
        </row>
        <row r="453">
          <cell r="A453" t="str">
            <v>03M11T</v>
          </cell>
          <cell r="B453" t="str">
            <v>Affections de la bouche et des dents sans certaines extractions, réparations ou prothèses dentaires, âge supérieur à 17 ans, très courte durée</v>
          </cell>
          <cell r="E453" t="str">
            <v>D10</v>
          </cell>
          <cell r="F453" t="str">
            <v>ORL, Stomatologie</v>
          </cell>
        </row>
        <row r="454">
          <cell r="A454" t="str">
            <v>03M121</v>
          </cell>
          <cell r="B454" t="str">
            <v>Infections aigües sévères des voies aériennes supérieures, âge inférieur à 18 ans, niveau 1</v>
          </cell>
          <cell r="E454" t="str">
            <v>D10</v>
          </cell>
          <cell r="F454" t="str">
            <v>ORL, Stomatologie</v>
          </cell>
        </row>
        <row r="455">
          <cell r="A455" t="str">
            <v>03M122</v>
          </cell>
          <cell r="B455" t="str">
            <v>Infections aigües sévères des voies aériennes supérieures, âge inférieur à 18 ans, niveau 2</v>
          </cell>
          <cell r="E455" t="str">
            <v>D10</v>
          </cell>
          <cell r="F455" t="str">
            <v>ORL, Stomatologie</v>
          </cell>
        </row>
        <row r="456">
          <cell r="A456" t="str">
            <v>03M123</v>
          </cell>
          <cell r="B456" t="str">
            <v>Infections aigües sévères des voies aériennes supérieures, âge inférieur à 18 ans, niveau 3</v>
          </cell>
          <cell r="E456" t="str">
            <v>D10</v>
          </cell>
          <cell r="F456" t="str">
            <v>ORL, Stomatologie</v>
          </cell>
        </row>
        <row r="457">
          <cell r="A457" t="str">
            <v>03M124</v>
          </cell>
          <cell r="B457" t="str">
            <v>Infections aigües sévères des voies aériennes supérieures, âge inférieur à 18 ans, niveau 4</v>
          </cell>
          <cell r="E457" t="str">
            <v>D10</v>
          </cell>
          <cell r="F457" t="str">
            <v>ORL, Stomatologie</v>
          </cell>
        </row>
        <row r="458">
          <cell r="A458" t="str">
            <v>03M131</v>
          </cell>
          <cell r="B458" t="str">
            <v>Infections aigües sévères des voies aériennes supérieures, âge supérieur à 17 ans, niveau 1</v>
          </cell>
          <cell r="E458" t="str">
            <v>D10</v>
          </cell>
          <cell r="F458" t="str">
            <v>ORL, Stomatologie</v>
          </cell>
        </row>
        <row r="459">
          <cell r="A459" t="str">
            <v>03M132</v>
          </cell>
          <cell r="B459" t="str">
            <v>Infections aigües sévères des voies aériennes supérieures, âge supérieur à 17 ans, niveau 2</v>
          </cell>
          <cell r="E459" t="str">
            <v>D10</v>
          </cell>
          <cell r="F459" t="str">
            <v>ORL, Stomatologie</v>
          </cell>
        </row>
        <row r="460">
          <cell r="A460" t="str">
            <v>03M133</v>
          </cell>
          <cell r="B460" t="str">
            <v>Infections aigües sévères des voies aériennes supérieures, âge supérieur à 17 ans, niveau 3</v>
          </cell>
          <cell r="E460" t="str">
            <v>D10</v>
          </cell>
          <cell r="F460" t="str">
            <v>ORL, Stomatologie</v>
          </cell>
        </row>
        <row r="461">
          <cell r="A461" t="str">
            <v>03M134</v>
          </cell>
          <cell r="B461" t="str">
            <v>Infections aigües sévères des voies aériennes supérieures, âge supérieur à 17 ans, niveau 4</v>
          </cell>
          <cell r="E461" t="str">
            <v>D10</v>
          </cell>
          <cell r="F461" t="str">
            <v>ORL, Stomatologie</v>
          </cell>
        </row>
        <row r="462">
          <cell r="A462" t="str">
            <v>03M14Z</v>
          </cell>
          <cell r="B462" t="str">
            <v>Explorations et surveillance pour affections ORL</v>
          </cell>
          <cell r="E462" t="str">
            <v>D10</v>
          </cell>
          <cell r="F462" t="str">
            <v>ORL, Stomatologie</v>
          </cell>
        </row>
        <row r="463">
          <cell r="A463" t="str">
            <v>03M15T</v>
          </cell>
          <cell r="B463" t="str">
            <v>Symptômes et autres recours aux soins de la CMD 03, très courte durée</v>
          </cell>
          <cell r="E463" t="str">
            <v>D10</v>
          </cell>
          <cell r="F463" t="str">
            <v>ORL, Stomatologie</v>
          </cell>
        </row>
        <row r="464">
          <cell r="A464" t="str">
            <v>03M15Z</v>
          </cell>
          <cell r="B464" t="str">
            <v>Symptômes et autres recours aux soins de la CMD 03</v>
          </cell>
          <cell r="E464" t="str">
            <v>D10</v>
          </cell>
          <cell r="F464" t="str">
            <v>ORL, Stomatologie</v>
          </cell>
        </row>
        <row r="465">
          <cell r="A465" t="str">
            <v>04C021</v>
          </cell>
          <cell r="B465" t="str">
            <v>Interventions majeures sur le thorax, niveau 1</v>
          </cell>
          <cell r="E465" t="str">
            <v>D09</v>
          </cell>
          <cell r="F465" t="str">
            <v>Pneumologie</v>
          </cell>
        </row>
        <row r="466">
          <cell r="A466" t="str">
            <v>04C022</v>
          </cell>
          <cell r="B466" t="str">
            <v>Interventions majeures sur le thorax, niveau 2</v>
          </cell>
          <cell r="E466" t="str">
            <v>D09</v>
          </cell>
          <cell r="F466" t="str">
            <v>Pneumologie</v>
          </cell>
        </row>
        <row r="467">
          <cell r="A467" t="str">
            <v>04C023</v>
          </cell>
          <cell r="B467" t="str">
            <v>Interventions majeures sur le thorax, niveau 3</v>
          </cell>
          <cell r="E467" t="str">
            <v>D09</v>
          </cell>
          <cell r="F467" t="str">
            <v>Pneumologie</v>
          </cell>
        </row>
        <row r="468">
          <cell r="A468" t="str">
            <v>04C024</v>
          </cell>
          <cell r="B468" t="str">
            <v>Interventions majeures sur le thorax, niveau 4</v>
          </cell>
          <cell r="E468" t="str">
            <v>D09</v>
          </cell>
          <cell r="F468" t="str">
            <v>Pneumologie</v>
          </cell>
        </row>
        <row r="469">
          <cell r="A469" t="str">
            <v>04C031</v>
          </cell>
          <cell r="B469" t="str">
            <v>Autres interventions chirurgicales sur le système respiratoire, niveau 1</v>
          </cell>
          <cell r="E469" t="str">
            <v>D09</v>
          </cell>
          <cell r="F469" t="str">
            <v>Pneumologie</v>
          </cell>
        </row>
        <row r="470">
          <cell r="A470" t="str">
            <v>04C032</v>
          </cell>
          <cell r="B470" t="str">
            <v>Autres interventions chirurgicales sur le système respiratoire, niveau 2</v>
          </cell>
          <cell r="E470" t="str">
            <v>D09</v>
          </cell>
          <cell r="F470" t="str">
            <v>Pneumologie</v>
          </cell>
        </row>
        <row r="471">
          <cell r="A471" t="str">
            <v>04C033</v>
          </cell>
          <cell r="B471" t="str">
            <v>Autres interventions chirurgicales sur le système respiratoire, niveau 3</v>
          </cell>
          <cell r="E471" t="str">
            <v>D09</v>
          </cell>
          <cell r="F471" t="str">
            <v>Pneumologie</v>
          </cell>
        </row>
        <row r="472">
          <cell r="A472" t="str">
            <v>04C034</v>
          </cell>
          <cell r="B472" t="str">
            <v>Autres interventions chirurgicales sur le système respiratoire, niveau 4</v>
          </cell>
          <cell r="E472" t="str">
            <v>D09</v>
          </cell>
          <cell r="F472" t="str">
            <v>Pneumologie</v>
          </cell>
        </row>
        <row r="473">
          <cell r="A473" t="str">
            <v>04C041</v>
          </cell>
          <cell r="B473" t="str">
            <v>Interventions sous thoracoscopie, niveau 1</v>
          </cell>
          <cell r="E473" t="str">
            <v>D09</v>
          </cell>
          <cell r="F473" t="str">
            <v>Pneumologie</v>
          </cell>
        </row>
        <row r="474">
          <cell r="A474" t="str">
            <v>04C042</v>
          </cell>
          <cell r="B474" t="str">
            <v>Interventions sous thoracoscopie, niveau 2</v>
          </cell>
          <cell r="E474" t="str">
            <v>D09</v>
          </cell>
          <cell r="F474" t="str">
            <v>Pneumologie</v>
          </cell>
        </row>
        <row r="475">
          <cell r="A475" t="str">
            <v>04C043</v>
          </cell>
          <cell r="B475" t="str">
            <v>Interventions sous thoracoscopie, niveau 3</v>
          </cell>
          <cell r="E475" t="str">
            <v>D09</v>
          </cell>
          <cell r="F475" t="str">
            <v>Pneumologie</v>
          </cell>
        </row>
        <row r="476">
          <cell r="A476" t="str">
            <v>04C044</v>
          </cell>
          <cell r="B476" t="str">
            <v>Interventions sous thoracoscopie, niveau 4</v>
          </cell>
          <cell r="E476" t="str">
            <v>D09</v>
          </cell>
          <cell r="F476" t="str">
            <v>Pneumologie</v>
          </cell>
        </row>
        <row r="477">
          <cell r="A477" t="str">
            <v>04K02J</v>
          </cell>
          <cell r="B477" t="str">
            <v>Séjours comprenant une endoscopie bronchique, en ambulatoire</v>
          </cell>
          <cell r="E477" t="str">
            <v>D09</v>
          </cell>
          <cell r="F477" t="str">
            <v>Pneumologie</v>
          </cell>
        </row>
        <row r="478">
          <cell r="A478" t="str">
            <v>04M021</v>
          </cell>
          <cell r="B478" t="str">
            <v>Bronchites et asthme, âge inférieur à 18 ans, niveau 1</v>
          </cell>
          <cell r="E478" t="str">
            <v>D09</v>
          </cell>
          <cell r="F478" t="str">
            <v>Pneumologie</v>
          </cell>
        </row>
        <row r="479">
          <cell r="A479" t="str">
            <v>04M022</v>
          </cell>
          <cell r="B479" t="str">
            <v>Bronchites et asthme, âge inférieur à 18 ans, niveau 2</v>
          </cell>
          <cell r="E479" t="str">
            <v>D09</v>
          </cell>
          <cell r="F479" t="str">
            <v>Pneumologie</v>
          </cell>
        </row>
        <row r="480">
          <cell r="A480" t="str">
            <v>04M023</v>
          </cell>
          <cell r="B480" t="str">
            <v>Bronchites et asthme, âge inférieur à 18 ans, niveau 3</v>
          </cell>
          <cell r="E480" t="str">
            <v>D09</v>
          </cell>
          <cell r="F480" t="str">
            <v>Pneumologie</v>
          </cell>
        </row>
        <row r="481">
          <cell r="A481" t="str">
            <v>04M024</v>
          </cell>
          <cell r="B481" t="str">
            <v>Bronchites et asthme, âge inférieur à 18 ans, niveau 4</v>
          </cell>
          <cell r="E481" t="str">
            <v>D09</v>
          </cell>
          <cell r="F481" t="str">
            <v>Pneumologie</v>
          </cell>
        </row>
        <row r="482">
          <cell r="A482" t="str">
            <v>04M02T</v>
          </cell>
          <cell r="B482" t="str">
            <v>Bronchites et asthme, âge inférieur à 18 ans, très courte durée</v>
          </cell>
          <cell r="E482" t="str">
            <v>D09</v>
          </cell>
          <cell r="F482" t="str">
            <v>Pneumologie</v>
          </cell>
        </row>
        <row r="483">
          <cell r="A483" t="str">
            <v>04M031</v>
          </cell>
          <cell r="B483" t="str">
            <v>Bronchites et asthme, âge supérieur à 17 ans, niveau 1</v>
          </cell>
          <cell r="E483" t="str">
            <v>D09</v>
          </cell>
          <cell r="F483" t="str">
            <v>Pneumologie</v>
          </cell>
        </row>
        <row r="484">
          <cell r="A484" t="str">
            <v>04M032</v>
          </cell>
          <cell r="B484" t="str">
            <v>Bronchites et asthme, âge supérieur à 17 ans, niveau 2</v>
          </cell>
          <cell r="E484" t="str">
            <v>D09</v>
          </cell>
          <cell r="F484" t="str">
            <v>Pneumologie</v>
          </cell>
        </row>
        <row r="485">
          <cell r="A485" t="str">
            <v>04M033</v>
          </cell>
          <cell r="B485" t="str">
            <v>Bronchites et asthme, âge supérieur à 17 ans, niveau 3</v>
          </cell>
          <cell r="E485" t="str">
            <v>D09</v>
          </cell>
          <cell r="F485" t="str">
            <v>Pneumologie</v>
          </cell>
        </row>
        <row r="486">
          <cell r="A486" t="str">
            <v>04M034</v>
          </cell>
          <cell r="B486" t="str">
            <v>Bronchites et asthme, âge supérieur à 17 ans, niveau 4</v>
          </cell>
          <cell r="E486" t="str">
            <v>D09</v>
          </cell>
          <cell r="F486" t="str">
            <v>Pneumologie</v>
          </cell>
        </row>
        <row r="487">
          <cell r="A487" t="str">
            <v>04M03T</v>
          </cell>
          <cell r="B487" t="str">
            <v>Bronchites et asthme, âge supérieur à 17 ans, très courte durée</v>
          </cell>
          <cell r="E487" t="str">
            <v>D09</v>
          </cell>
          <cell r="F487" t="str">
            <v>Pneumologie</v>
          </cell>
        </row>
        <row r="488">
          <cell r="A488" t="str">
            <v>04M041</v>
          </cell>
          <cell r="B488" t="str">
            <v>Pneumonies et pleurésies banales, âge inférieur à 18 ans, niveau 1</v>
          </cell>
          <cell r="E488" t="str">
            <v>D09</v>
          </cell>
          <cell r="F488" t="str">
            <v>Pneumologie</v>
          </cell>
        </row>
        <row r="489">
          <cell r="A489" t="str">
            <v>04M042</v>
          </cell>
          <cell r="B489" t="str">
            <v>Pneumonies et pleurésies banales, âge inférieur à 18 ans, niveau 2</v>
          </cell>
          <cell r="E489" t="str">
            <v>D09</v>
          </cell>
          <cell r="F489" t="str">
            <v>Pneumologie</v>
          </cell>
        </row>
        <row r="490">
          <cell r="A490" t="str">
            <v>04M043</v>
          </cell>
          <cell r="B490" t="str">
            <v>Pneumonies et pleurésies banales, âge inférieur à 18 ans, niveau 3</v>
          </cell>
          <cell r="E490" t="str">
            <v>D09</v>
          </cell>
          <cell r="F490" t="str">
            <v>Pneumologie</v>
          </cell>
        </row>
        <row r="491">
          <cell r="A491" t="str">
            <v>04M044</v>
          </cell>
          <cell r="B491" t="str">
            <v>Pneumonies et pleurésies banales, âge inférieur à 18 ans, niveau 4</v>
          </cell>
          <cell r="E491" t="str">
            <v>D09</v>
          </cell>
          <cell r="F491" t="str">
            <v>Pneumologie</v>
          </cell>
        </row>
        <row r="492">
          <cell r="A492" t="str">
            <v>04M051</v>
          </cell>
          <cell r="B492" t="str">
            <v>Pneumonies et pleurésies banales, âge supérieur à 17 ans, niveau 1</v>
          </cell>
          <cell r="E492" t="str">
            <v>D09</v>
          </cell>
          <cell r="F492" t="str">
            <v>Pneumologie</v>
          </cell>
        </row>
        <row r="493">
          <cell r="A493" t="str">
            <v>04M052</v>
          </cell>
          <cell r="B493" t="str">
            <v>Pneumonies et pleurésies banales, âge supérieur à 17 ans, niveau 2</v>
          </cell>
          <cell r="E493" t="str">
            <v>D09</v>
          </cell>
          <cell r="F493" t="str">
            <v>Pneumologie</v>
          </cell>
        </row>
        <row r="494">
          <cell r="A494" t="str">
            <v>04M053</v>
          </cell>
          <cell r="B494" t="str">
            <v>Pneumonies et pleurésies banales, âge supérieur à 17 ans, niveau 3</v>
          </cell>
          <cell r="E494" t="str">
            <v>D09</v>
          </cell>
          <cell r="F494" t="str">
            <v>Pneumologie</v>
          </cell>
        </row>
        <row r="495">
          <cell r="A495" t="str">
            <v>04M054</v>
          </cell>
          <cell r="B495" t="str">
            <v>Pneumonies et pleurésies banales, âge supérieur à 17 ans, niveau 4</v>
          </cell>
          <cell r="E495" t="str">
            <v>D09</v>
          </cell>
          <cell r="F495" t="str">
            <v>Pneumologie</v>
          </cell>
        </row>
        <row r="496">
          <cell r="A496" t="str">
            <v>04M05T</v>
          </cell>
          <cell r="B496" t="str">
            <v>Transferts et autres séjours pour pneumonies et pleurésies banales, âge supérieur à 17 ans</v>
          </cell>
          <cell r="E496" t="str">
            <v>D09</v>
          </cell>
          <cell r="F496" t="str">
            <v>Pneumologie</v>
          </cell>
        </row>
        <row r="497">
          <cell r="A497" t="str">
            <v>04M061</v>
          </cell>
          <cell r="B497" t="str">
            <v>Infections et inflammations respiratoires, âge inférieur à 18 ans, niveau 1</v>
          </cell>
          <cell r="E497" t="str">
            <v>D09</v>
          </cell>
          <cell r="F497" t="str">
            <v>Pneumologie</v>
          </cell>
        </row>
        <row r="498">
          <cell r="A498" t="str">
            <v>04M062</v>
          </cell>
          <cell r="B498" t="str">
            <v>Infections et inflammations respiratoires, âge inférieur à 18 ans, niveau 2</v>
          </cell>
          <cell r="E498" t="str">
            <v>D09</v>
          </cell>
          <cell r="F498" t="str">
            <v>Pneumologie</v>
          </cell>
        </row>
        <row r="499">
          <cell r="A499" t="str">
            <v>04M063</v>
          </cell>
          <cell r="B499" t="str">
            <v>Infections et inflammations respiratoires, âge inférieur à 18 ans, niveau 3</v>
          </cell>
          <cell r="E499" t="str">
            <v>D09</v>
          </cell>
          <cell r="F499" t="str">
            <v>Pneumologie</v>
          </cell>
        </row>
        <row r="500">
          <cell r="A500" t="str">
            <v>04M064</v>
          </cell>
          <cell r="B500" t="str">
            <v>Infections et inflammations respiratoires, âge inférieur à 18 ans, niveau 4</v>
          </cell>
          <cell r="E500" t="str">
            <v>D09</v>
          </cell>
          <cell r="F500" t="str">
            <v>Pneumologie</v>
          </cell>
        </row>
        <row r="501">
          <cell r="A501" t="str">
            <v>04M06T</v>
          </cell>
          <cell r="B501" t="str">
            <v>Transferts et autres séjours courts pour infections et inflammations respiratoires, âge inférieur à 18 ans</v>
          </cell>
          <cell r="E501" t="str">
            <v>D09</v>
          </cell>
          <cell r="F501" t="str">
            <v>Pneumologie</v>
          </cell>
        </row>
        <row r="502">
          <cell r="A502" t="str">
            <v>04M071</v>
          </cell>
          <cell r="B502" t="str">
            <v>Infections et inflammations respiratoires, âge supérieur à 17 ans, niveau 1</v>
          </cell>
          <cell r="E502" t="str">
            <v>D09</v>
          </cell>
          <cell r="F502" t="str">
            <v>Pneumologie</v>
          </cell>
        </row>
        <row r="503">
          <cell r="A503" t="str">
            <v>04M072</v>
          </cell>
          <cell r="B503" t="str">
            <v>Infections et inflammations respiratoires, âge supérieur à 17 ans, niveau 2</v>
          </cell>
          <cell r="E503" t="str">
            <v>D09</v>
          </cell>
          <cell r="F503" t="str">
            <v>Pneumologie</v>
          </cell>
        </row>
        <row r="504">
          <cell r="A504" t="str">
            <v>04M073</v>
          </cell>
          <cell r="B504" t="str">
            <v>Infections et inflammations respiratoires, âge supérieur à 17 ans, niveau 3</v>
          </cell>
          <cell r="E504" t="str">
            <v>D09</v>
          </cell>
          <cell r="F504" t="str">
            <v>Pneumologie</v>
          </cell>
        </row>
        <row r="505">
          <cell r="A505" t="str">
            <v>04M074</v>
          </cell>
          <cell r="B505" t="str">
            <v>Infections et inflammations respiratoires, âge supérieur à 17 ans, niveau 4</v>
          </cell>
          <cell r="E505" t="str">
            <v>D09</v>
          </cell>
          <cell r="F505" t="str">
            <v>Pneumologie</v>
          </cell>
        </row>
        <row r="506">
          <cell r="A506" t="str">
            <v>04M07T</v>
          </cell>
          <cell r="B506" t="str">
            <v>Transferts et autres séjours courts pour infections et inflammations respiratoires, âge supérieur à 17 ans</v>
          </cell>
          <cell r="E506" t="str">
            <v>D09</v>
          </cell>
          <cell r="F506" t="str">
            <v>Pneumologie</v>
          </cell>
        </row>
        <row r="507">
          <cell r="A507" t="str">
            <v>04M081</v>
          </cell>
          <cell r="B507" t="str">
            <v>Bronchopneumopathies chroniques, niveau 1</v>
          </cell>
          <cell r="E507" t="str">
            <v>D09</v>
          </cell>
          <cell r="F507" t="str">
            <v>Pneumologie</v>
          </cell>
        </row>
        <row r="508">
          <cell r="A508" t="str">
            <v>04M082</v>
          </cell>
          <cell r="B508" t="str">
            <v>Bronchopneumopathies chroniques, niveau 2</v>
          </cell>
          <cell r="E508" t="str">
            <v>D09</v>
          </cell>
          <cell r="F508" t="str">
            <v>Pneumologie</v>
          </cell>
        </row>
        <row r="509">
          <cell r="A509" t="str">
            <v>04M083</v>
          </cell>
          <cell r="B509" t="str">
            <v>Bronchopneumopathies chroniques, niveau 3</v>
          </cell>
          <cell r="E509" t="str">
            <v>D09</v>
          </cell>
          <cell r="F509" t="str">
            <v>Pneumologie</v>
          </cell>
        </row>
        <row r="510">
          <cell r="A510" t="str">
            <v>04M084</v>
          </cell>
          <cell r="B510" t="str">
            <v>Bronchopneumopathies chroniques, niveau 4</v>
          </cell>
          <cell r="E510" t="str">
            <v>D09</v>
          </cell>
          <cell r="F510" t="str">
            <v>Pneumologie</v>
          </cell>
        </row>
        <row r="511">
          <cell r="A511" t="str">
            <v>04M08T</v>
          </cell>
          <cell r="B511" t="str">
            <v>Bronchopneumopathies chroniques, très courte durée</v>
          </cell>
          <cell r="E511" t="str">
            <v>D09</v>
          </cell>
          <cell r="F511" t="str">
            <v>Pneumologie</v>
          </cell>
        </row>
        <row r="512">
          <cell r="A512" t="str">
            <v>04M091</v>
          </cell>
          <cell r="B512" t="str">
            <v>Tumeurs de l'appareil respiratoire, niveau 1</v>
          </cell>
          <cell r="E512" t="str">
            <v>D09</v>
          </cell>
          <cell r="F512" t="str">
            <v>Pneumologie</v>
          </cell>
        </row>
        <row r="513">
          <cell r="A513" t="str">
            <v>04M092</v>
          </cell>
          <cell r="B513" t="str">
            <v>Tumeurs de l'appareil respiratoire, niveau 2</v>
          </cell>
          <cell r="E513" t="str">
            <v>D09</v>
          </cell>
          <cell r="F513" t="str">
            <v>Pneumologie</v>
          </cell>
        </row>
        <row r="514">
          <cell r="A514" t="str">
            <v>04M093</v>
          </cell>
          <cell r="B514" t="str">
            <v>Tumeurs de l'appareil respiratoire, niveau 3</v>
          </cell>
          <cell r="E514" t="str">
            <v>D09</v>
          </cell>
          <cell r="F514" t="str">
            <v>Pneumologie</v>
          </cell>
        </row>
        <row r="515">
          <cell r="A515" t="str">
            <v>04M094</v>
          </cell>
          <cell r="B515" t="str">
            <v>Tumeurs de l'appareil respiratoire, niveau 4</v>
          </cell>
          <cell r="E515" t="str">
            <v>D09</v>
          </cell>
          <cell r="F515" t="str">
            <v>Pneumologie</v>
          </cell>
        </row>
        <row r="516">
          <cell r="A516" t="str">
            <v>04M09T</v>
          </cell>
          <cell r="B516" t="str">
            <v>Tumeurs de l'appareil respiratoire, très courte durée</v>
          </cell>
          <cell r="E516" t="str">
            <v>D09</v>
          </cell>
          <cell r="F516" t="str">
            <v>Pneumologie</v>
          </cell>
        </row>
        <row r="517">
          <cell r="A517" t="str">
            <v>04M101</v>
          </cell>
          <cell r="B517" t="str">
            <v>Embolies pulmonaires, niveau 1</v>
          </cell>
          <cell r="E517" t="str">
            <v>D09</v>
          </cell>
          <cell r="F517" t="str">
            <v>Pneumologie</v>
          </cell>
        </row>
        <row r="518">
          <cell r="A518" t="str">
            <v>04M102</v>
          </cell>
          <cell r="B518" t="str">
            <v>Embolies pulmonaires, niveau 2</v>
          </cell>
          <cell r="E518" t="str">
            <v>D09</v>
          </cell>
          <cell r="F518" t="str">
            <v>Pneumologie</v>
          </cell>
        </row>
        <row r="519">
          <cell r="A519" t="str">
            <v>04M103</v>
          </cell>
          <cell r="B519" t="str">
            <v>Embolies pulmonaires, niveau 3</v>
          </cell>
          <cell r="E519" t="str">
            <v>D09</v>
          </cell>
          <cell r="F519" t="str">
            <v>Pneumologie</v>
          </cell>
        </row>
        <row r="520">
          <cell r="A520" t="str">
            <v>04M104</v>
          </cell>
          <cell r="B520" t="str">
            <v>Embolies pulmonaires, niveau 4</v>
          </cell>
          <cell r="E520" t="str">
            <v>D09</v>
          </cell>
          <cell r="F520" t="str">
            <v>Pneumologie</v>
          </cell>
        </row>
        <row r="521">
          <cell r="A521" t="str">
            <v>04M10T</v>
          </cell>
          <cell r="B521" t="str">
            <v>Embolies pulmonaires, très courte durée</v>
          </cell>
          <cell r="E521" t="str">
            <v>D09</v>
          </cell>
          <cell r="F521" t="str">
            <v>Pneumologie</v>
          </cell>
        </row>
        <row r="522">
          <cell r="A522" t="str">
            <v>04M111</v>
          </cell>
          <cell r="B522" t="str">
            <v>Signes et symptômes respiratoires, niveau 1</v>
          </cell>
          <cell r="E522" t="str">
            <v>D09</v>
          </cell>
          <cell r="F522" t="str">
            <v>Pneumologie</v>
          </cell>
        </row>
        <row r="523">
          <cell r="A523" t="str">
            <v>04M112</v>
          </cell>
          <cell r="B523" t="str">
            <v>Signes et symptômes respiratoires, niveau 2</v>
          </cell>
          <cell r="E523" t="str">
            <v>D09</v>
          </cell>
          <cell r="F523" t="str">
            <v>Pneumologie</v>
          </cell>
        </row>
        <row r="524">
          <cell r="A524" t="str">
            <v>04M113</v>
          </cell>
          <cell r="B524" t="str">
            <v>Signes et symptômes respiratoires, niveau 3</v>
          </cell>
          <cell r="E524" t="str">
            <v>D09</v>
          </cell>
          <cell r="F524" t="str">
            <v>Pneumologie</v>
          </cell>
        </row>
        <row r="525">
          <cell r="A525" t="str">
            <v>04M114</v>
          </cell>
          <cell r="B525" t="str">
            <v>Signes et symptômes respiratoires, niveau 4</v>
          </cell>
          <cell r="E525" t="str">
            <v>D09</v>
          </cell>
          <cell r="F525" t="str">
            <v>Pneumologie</v>
          </cell>
        </row>
        <row r="526">
          <cell r="A526" t="str">
            <v>04M121</v>
          </cell>
          <cell r="B526" t="str">
            <v>Pneumothorax, niveau 1</v>
          </cell>
          <cell r="E526" t="str">
            <v>D09</v>
          </cell>
          <cell r="F526" t="str">
            <v>Pneumologie</v>
          </cell>
        </row>
        <row r="527">
          <cell r="A527" t="str">
            <v>04M122</v>
          </cell>
          <cell r="B527" t="str">
            <v>Pneumothorax, niveau 2</v>
          </cell>
          <cell r="E527" t="str">
            <v>D09</v>
          </cell>
          <cell r="F527" t="str">
            <v>Pneumologie</v>
          </cell>
        </row>
        <row r="528">
          <cell r="A528" t="str">
            <v>04M123</v>
          </cell>
          <cell r="B528" t="str">
            <v>Pneumothorax, niveau 3</v>
          </cell>
          <cell r="E528" t="str">
            <v>D09</v>
          </cell>
          <cell r="F528" t="str">
            <v>Pneumologie</v>
          </cell>
        </row>
        <row r="529">
          <cell r="A529" t="str">
            <v>04M124</v>
          </cell>
          <cell r="B529" t="str">
            <v>Pneumothorax, niveau 4</v>
          </cell>
          <cell r="E529" t="str">
            <v>D09</v>
          </cell>
          <cell r="F529" t="str">
            <v>Pneumologie</v>
          </cell>
        </row>
        <row r="530">
          <cell r="A530" t="str">
            <v>04M12T</v>
          </cell>
          <cell r="B530" t="str">
            <v>Pneumothorax, très courte durée</v>
          </cell>
          <cell r="E530" t="str">
            <v>D09</v>
          </cell>
          <cell r="F530" t="str">
            <v>Pneumologie</v>
          </cell>
        </row>
        <row r="531">
          <cell r="A531" t="str">
            <v>04M131</v>
          </cell>
          <cell r="B531" t="str">
            <v>Oedème pulmonaire et détresse respiratoire, niveau 1</v>
          </cell>
          <cell r="E531" t="str">
            <v>D09</v>
          </cell>
          <cell r="F531" t="str">
            <v>Pneumologie</v>
          </cell>
        </row>
        <row r="532">
          <cell r="A532" t="str">
            <v>04M132</v>
          </cell>
          <cell r="B532" t="str">
            <v>Oedème pulmonaire et détresse respiratoire, niveau 2</v>
          </cell>
          <cell r="E532" t="str">
            <v>D09</v>
          </cell>
          <cell r="F532" t="str">
            <v>Pneumologie</v>
          </cell>
        </row>
        <row r="533">
          <cell r="A533" t="str">
            <v>04M133</v>
          </cell>
          <cell r="B533" t="str">
            <v>Oedème pulmonaire et détresse respiratoire, niveau 3</v>
          </cell>
          <cell r="E533" t="str">
            <v>D09</v>
          </cell>
          <cell r="F533" t="str">
            <v>Pneumologie</v>
          </cell>
        </row>
        <row r="534">
          <cell r="A534" t="str">
            <v>04M134</v>
          </cell>
          <cell r="B534" t="str">
            <v>Oedème pulmonaire et détresse respiratoire, niveau 4</v>
          </cell>
          <cell r="E534" t="str">
            <v>D09</v>
          </cell>
          <cell r="F534" t="str">
            <v>Pneumologie</v>
          </cell>
        </row>
        <row r="535">
          <cell r="A535" t="str">
            <v>04M13T</v>
          </cell>
          <cell r="B535" t="str">
            <v>Oedème pulmonaire et détresse respiratoire, très courte durée</v>
          </cell>
          <cell r="E535" t="str">
            <v>D09</v>
          </cell>
          <cell r="F535" t="str">
            <v>Pneumologie</v>
          </cell>
        </row>
        <row r="536">
          <cell r="A536" t="str">
            <v>04M141</v>
          </cell>
          <cell r="B536" t="str">
            <v>Maladies pulmonaires interstitielles, niveau 1</v>
          </cell>
          <cell r="E536" t="str">
            <v>D09</v>
          </cell>
          <cell r="F536" t="str">
            <v>Pneumologie</v>
          </cell>
        </row>
        <row r="537">
          <cell r="A537" t="str">
            <v>04M142</v>
          </cell>
          <cell r="B537" t="str">
            <v>Maladies pulmonaires interstitielles, niveau 2</v>
          </cell>
          <cell r="E537" t="str">
            <v>D09</v>
          </cell>
          <cell r="F537" t="str">
            <v>Pneumologie</v>
          </cell>
        </row>
        <row r="538">
          <cell r="A538" t="str">
            <v>04M143</v>
          </cell>
          <cell r="B538" t="str">
            <v>Maladies pulmonaires interstitielles, niveau 3</v>
          </cell>
          <cell r="E538" t="str">
            <v>D09</v>
          </cell>
          <cell r="F538" t="str">
            <v>Pneumologie</v>
          </cell>
        </row>
        <row r="539">
          <cell r="A539" t="str">
            <v>04M144</v>
          </cell>
          <cell r="B539" t="str">
            <v>Maladies pulmonaires interstitielles, niveau 4</v>
          </cell>
          <cell r="E539" t="str">
            <v>D09</v>
          </cell>
          <cell r="F539" t="str">
            <v>Pneumologie</v>
          </cell>
        </row>
        <row r="540">
          <cell r="A540" t="str">
            <v>04M14T</v>
          </cell>
          <cell r="B540" t="str">
            <v>Maladies pulmonaires interstitielles, très courte durée</v>
          </cell>
          <cell r="E540" t="str">
            <v>D09</v>
          </cell>
          <cell r="F540" t="str">
            <v>Pneumologie</v>
          </cell>
        </row>
        <row r="541">
          <cell r="A541" t="str">
            <v>04M151</v>
          </cell>
          <cell r="B541" t="str">
            <v>Autres diagnostics portant sur le système respiratoire, niveau 1</v>
          </cell>
          <cell r="E541" t="str">
            <v>D09</v>
          </cell>
          <cell r="F541" t="str">
            <v>Pneumologie</v>
          </cell>
        </row>
        <row r="542">
          <cell r="A542" t="str">
            <v>04M152</v>
          </cell>
          <cell r="B542" t="str">
            <v>Autres diagnostics portant sur le système respiratoire, niveau 2</v>
          </cell>
          <cell r="E542" t="str">
            <v>D09</v>
          </cell>
          <cell r="F542" t="str">
            <v>Pneumologie</v>
          </cell>
        </row>
        <row r="543">
          <cell r="A543" t="str">
            <v>04M153</v>
          </cell>
          <cell r="B543" t="str">
            <v>Autres diagnostics portant sur le système respiratoire, niveau 3</v>
          </cell>
          <cell r="E543" t="str">
            <v>D09</v>
          </cell>
          <cell r="F543" t="str">
            <v>Pneumologie</v>
          </cell>
        </row>
        <row r="544">
          <cell r="A544" t="str">
            <v>04M154</v>
          </cell>
          <cell r="B544" t="str">
            <v>Autres diagnostics portant sur le système respiratoire, niveau 4</v>
          </cell>
          <cell r="E544" t="str">
            <v>D09</v>
          </cell>
          <cell r="F544" t="str">
            <v>Pneumologie</v>
          </cell>
        </row>
        <row r="545">
          <cell r="A545" t="str">
            <v>04M15T</v>
          </cell>
          <cell r="B545" t="str">
            <v>Autres diagnostics portant sur le système respiratoire, très courte durée</v>
          </cell>
          <cell r="E545" t="str">
            <v>D09</v>
          </cell>
          <cell r="F545" t="str">
            <v>Pneumologie</v>
          </cell>
        </row>
        <row r="546">
          <cell r="A546" t="str">
            <v>04M161</v>
          </cell>
          <cell r="B546" t="str">
            <v>Traumatismes thoraciques, niveau 1</v>
          </cell>
          <cell r="E546" t="str">
            <v>D09</v>
          </cell>
          <cell r="F546" t="str">
            <v>Pneumologie</v>
          </cell>
        </row>
        <row r="547">
          <cell r="A547" t="str">
            <v>04M162</v>
          </cell>
          <cell r="B547" t="str">
            <v>Traumatismes thoraciques, niveau 2</v>
          </cell>
          <cell r="E547" t="str">
            <v>D09</v>
          </cell>
          <cell r="F547" t="str">
            <v>Pneumologie</v>
          </cell>
        </row>
        <row r="548">
          <cell r="A548" t="str">
            <v>04M163</v>
          </cell>
          <cell r="B548" t="str">
            <v>Traumatismes thoraciques, niveau 3</v>
          </cell>
          <cell r="E548" t="str">
            <v>D09</v>
          </cell>
          <cell r="F548" t="str">
            <v>Pneumologie</v>
          </cell>
        </row>
        <row r="549">
          <cell r="A549" t="str">
            <v>04M164</v>
          </cell>
          <cell r="B549" t="str">
            <v>Traumatismes thoraciques, niveau 4</v>
          </cell>
          <cell r="E549" t="str">
            <v>D09</v>
          </cell>
          <cell r="F549" t="str">
            <v>Pneumologie</v>
          </cell>
        </row>
        <row r="550">
          <cell r="A550" t="str">
            <v>04M16T</v>
          </cell>
          <cell r="B550" t="str">
            <v>Traumatismes thoraciques, très courte durée</v>
          </cell>
          <cell r="E550" t="str">
            <v>D09</v>
          </cell>
          <cell r="F550" t="str">
            <v>Pneumologie</v>
          </cell>
        </row>
        <row r="551">
          <cell r="A551" t="str">
            <v>04M171</v>
          </cell>
          <cell r="B551" t="str">
            <v>Epanchements pleuraux, niveau 1</v>
          </cell>
          <cell r="E551" t="str">
            <v>D09</v>
          </cell>
          <cell r="F551" t="str">
            <v>Pneumologie</v>
          </cell>
        </row>
        <row r="552">
          <cell r="A552" t="str">
            <v>04M172</v>
          </cell>
          <cell r="B552" t="str">
            <v>Epanchements pleuraux, niveau 2</v>
          </cell>
          <cell r="E552" t="str">
            <v>D09</v>
          </cell>
          <cell r="F552" t="str">
            <v>Pneumologie</v>
          </cell>
        </row>
        <row r="553">
          <cell r="A553" t="str">
            <v>04M173</v>
          </cell>
          <cell r="B553" t="str">
            <v>Epanchements pleuraux, niveau 3</v>
          </cell>
          <cell r="E553" t="str">
            <v>D09</v>
          </cell>
          <cell r="F553" t="str">
            <v>Pneumologie</v>
          </cell>
        </row>
        <row r="554">
          <cell r="A554" t="str">
            <v>04M174</v>
          </cell>
          <cell r="B554" t="str">
            <v>Epanchements pleuraux, niveau 4</v>
          </cell>
          <cell r="E554" t="str">
            <v>D09</v>
          </cell>
          <cell r="F554" t="str">
            <v>Pneumologie</v>
          </cell>
        </row>
        <row r="555">
          <cell r="A555" t="str">
            <v>04M17T</v>
          </cell>
          <cell r="B555" t="str">
            <v>Epanchements pleuraux, très courte durée</v>
          </cell>
          <cell r="E555" t="str">
            <v>D09</v>
          </cell>
          <cell r="F555" t="str">
            <v>Pneumologie</v>
          </cell>
        </row>
        <row r="556">
          <cell r="A556" t="str">
            <v>04M181</v>
          </cell>
          <cell r="B556" t="str">
            <v>Bronchiolites, niveau 1</v>
          </cell>
          <cell r="E556" t="str">
            <v>D09</v>
          </cell>
          <cell r="F556" t="str">
            <v>Pneumologie</v>
          </cell>
        </row>
        <row r="557">
          <cell r="A557" t="str">
            <v>04M182</v>
          </cell>
          <cell r="B557" t="str">
            <v>Bronchiolites, niveau 2</v>
          </cell>
          <cell r="E557" t="str">
            <v>D09</v>
          </cell>
          <cell r="F557" t="str">
            <v>Pneumologie</v>
          </cell>
        </row>
        <row r="558">
          <cell r="A558" t="str">
            <v>04M183</v>
          </cell>
          <cell r="B558" t="str">
            <v>Bronchiolites, niveau 3</v>
          </cell>
          <cell r="E558" t="str">
            <v>D09</v>
          </cell>
          <cell r="F558" t="str">
            <v>Pneumologie</v>
          </cell>
        </row>
        <row r="559">
          <cell r="A559" t="str">
            <v>04M184</v>
          </cell>
          <cell r="B559" t="str">
            <v>Bronchiolites, niveau 4</v>
          </cell>
          <cell r="E559" t="str">
            <v>D09</v>
          </cell>
          <cell r="F559" t="str">
            <v>Pneumologie</v>
          </cell>
        </row>
        <row r="560">
          <cell r="A560" t="str">
            <v>04M18T</v>
          </cell>
          <cell r="B560" t="str">
            <v>Bronchiolites, très courte durée</v>
          </cell>
          <cell r="E560" t="str">
            <v>D09</v>
          </cell>
          <cell r="F560" t="str">
            <v>Pneumologie</v>
          </cell>
        </row>
        <row r="561">
          <cell r="A561" t="str">
            <v>04M191</v>
          </cell>
          <cell r="B561" t="str">
            <v>Tuberculoses, niveau 1</v>
          </cell>
          <cell r="E561" t="str">
            <v>D09</v>
          </cell>
          <cell r="F561" t="str">
            <v>Pneumologie</v>
          </cell>
        </row>
        <row r="562">
          <cell r="A562" t="str">
            <v>04M192</v>
          </cell>
          <cell r="B562" t="str">
            <v>Tuberculoses, niveau 2</v>
          </cell>
          <cell r="E562" t="str">
            <v>D09</v>
          </cell>
          <cell r="F562" t="str">
            <v>Pneumologie</v>
          </cell>
        </row>
        <row r="563">
          <cell r="A563" t="str">
            <v>04M193</v>
          </cell>
          <cell r="B563" t="str">
            <v>Tuberculoses, niveau 3</v>
          </cell>
          <cell r="E563" t="str">
            <v>D09</v>
          </cell>
          <cell r="F563" t="str">
            <v>Pneumologie</v>
          </cell>
        </row>
        <row r="564">
          <cell r="A564" t="str">
            <v>04M194</v>
          </cell>
          <cell r="B564" t="str">
            <v>Tuberculoses, niveau 4</v>
          </cell>
          <cell r="E564" t="str">
            <v>D09</v>
          </cell>
          <cell r="F564" t="str">
            <v>Pneumologie</v>
          </cell>
        </row>
        <row r="565">
          <cell r="A565" t="str">
            <v>04M19T</v>
          </cell>
          <cell r="B565" t="str">
            <v>Tuberculoses, très courte durée</v>
          </cell>
          <cell r="E565" t="str">
            <v>D09</v>
          </cell>
          <cell r="F565" t="str">
            <v>Pneumologie</v>
          </cell>
        </row>
        <row r="566">
          <cell r="A566" t="str">
            <v>04M201</v>
          </cell>
          <cell r="B566" t="str">
            <v>Bronchopneumopathies chroniques surinfectées, niveau 1</v>
          </cell>
          <cell r="E566" t="str">
            <v>D09</v>
          </cell>
          <cell r="F566" t="str">
            <v>Pneumologie</v>
          </cell>
        </row>
        <row r="567">
          <cell r="A567" t="str">
            <v>04M202</v>
          </cell>
          <cell r="B567" t="str">
            <v>Bronchopneumopathies chroniques surinfectées, niveau 2</v>
          </cell>
          <cell r="E567" t="str">
            <v>D09</v>
          </cell>
          <cell r="F567" t="str">
            <v>Pneumologie</v>
          </cell>
        </row>
        <row r="568">
          <cell r="A568" t="str">
            <v>04M203</v>
          </cell>
          <cell r="B568" t="str">
            <v>Bronchopneumopathies chroniques surinfectées, niveau 3</v>
          </cell>
          <cell r="E568" t="str">
            <v>D09</v>
          </cell>
          <cell r="F568" t="str">
            <v>Pneumologie</v>
          </cell>
        </row>
        <row r="569">
          <cell r="A569" t="str">
            <v>04M204</v>
          </cell>
          <cell r="B569" t="str">
            <v>Bronchopneumopathies chroniques surinfectées, niveau 4</v>
          </cell>
          <cell r="E569" t="str">
            <v>D09</v>
          </cell>
          <cell r="F569" t="str">
            <v>Pneumologie</v>
          </cell>
        </row>
        <row r="570">
          <cell r="A570" t="str">
            <v>04M20T</v>
          </cell>
          <cell r="B570" t="str">
            <v>Bronchopneumopathies chroniques surinfectées, très courte durée</v>
          </cell>
          <cell r="E570" t="str">
            <v>D09</v>
          </cell>
          <cell r="F570" t="str">
            <v>Pneumologie</v>
          </cell>
        </row>
        <row r="571">
          <cell r="A571" t="str">
            <v>04M211</v>
          </cell>
          <cell r="B571" t="str">
            <v>Suivis de greffe pulmonaire, niveau 1</v>
          </cell>
          <cell r="E571" t="str">
            <v>D09</v>
          </cell>
          <cell r="F571" t="str">
            <v>Pneumologie</v>
          </cell>
        </row>
        <row r="572">
          <cell r="A572" t="str">
            <v>04M212</v>
          </cell>
          <cell r="B572" t="str">
            <v>Suivis de greffe pulmonaire, niveau 2</v>
          </cell>
          <cell r="E572" t="str">
            <v>D09</v>
          </cell>
          <cell r="F572" t="str">
            <v>Pneumologie</v>
          </cell>
        </row>
        <row r="573">
          <cell r="A573" t="str">
            <v>04M213</v>
          </cell>
          <cell r="B573" t="str">
            <v>Suivis de greffe pulmonaire, niveau 3</v>
          </cell>
          <cell r="E573" t="str">
            <v>D09</v>
          </cell>
          <cell r="F573" t="str">
            <v>Pneumologie</v>
          </cell>
        </row>
        <row r="574">
          <cell r="A574" t="str">
            <v>04M214</v>
          </cell>
          <cell r="B574" t="str">
            <v>Suivis de greffe pulmonaire, niveau 4</v>
          </cell>
          <cell r="E574" t="str">
            <v>D09</v>
          </cell>
          <cell r="F574" t="str">
            <v>Pneumologie</v>
          </cell>
        </row>
        <row r="575">
          <cell r="A575" t="str">
            <v>04M22Z</v>
          </cell>
          <cell r="B575" t="str">
            <v>Explorations et surveillance pour affections de l'appareil respiratoire</v>
          </cell>
          <cell r="E575" t="str">
            <v>D09</v>
          </cell>
          <cell r="F575" t="str">
            <v>Pneumologie</v>
          </cell>
        </row>
        <row r="576">
          <cell r="A576" t="str">
            <v>04M23T</v>
          </cell>
          <cell r="B576" t="str">
            <v>Autres symptômes et recours aux soins de la CMD 04, très courte durée</v>
          </cell>
          <cell r="E576" t="str">
            <v>D09</v>
          </cell>
          <cell r="F576" t="str">
            <v>Pneumologie</v>
          </cell>
        </row>
        <row r="577">
          <cell r="A577" t="str">
            <v>04M23Z</v>
          </cell>
          <cell r="B577" t="str">
            <v>Autres symptômes et recours aux soins de la CMD 04</v>
          </cell>
          <cell r="E577" t="str">
            <v>D09</v>
          </cell>
          <cell r="F577" t="str">
            <v>Pneumologie</v>
          </cell>
        </row>
        <row r="578">
          <cell r="A578" t="str">
            <v>04M24E</v>
          </cell>
          <cell r="B578" t="str">
            <v>Affections de la CMD 04 avec décès : séjours de moins de 2 jours</v>
          </cell>
          <cell r="E578" t="str">
            <v>D09</v>
          </cell>
          <cell r="F578" t="str">
            <v>Pneumologie</v>
          </cell>
        </row>
        <row r="579">
          <cell r="A579" t="str">
            <v>04M251</v>
          </cell>
          <cell r="B579" t="str">
            <v>Grippes, niveau 1</v>
          </cell>
          <cell r="E579" t="str">
            <v>D09</v>
          </cell>
          <cell r="F579" t="str">
            <v>Pneumologie</v>
          </cell>
        </row>
        <row r="580">
          <cell r="A580" t="str">
            <v>04M252</v>
          </cell>
          <cell r="B580" t="str">
            <v>Grippes, niveau 2</v>
          </cell>
          <cell r="E580" t="str">
            <v>D09</v>
          </cell>
          <cell r="F580" t="str">
            <v>Pneumologie</v>
          </cell>
        </row>
        <row r="581">
          <cell r="A581" t="str">
            <v>04M253</v>
          </cell>
          <cell r="B581" t="str">
            <v>Grippes, niveau 3</v>
          </cell>
          <cell r="E581" t="str">
            <v>D09</v>
          </cell>
          <cell r="F581" t="str">
            <v>Pneumologie</v>
          </cell>
        </row>
        <row r="582">
          <cell r="A582" t="str">
            <v>04M254</v>
          </cell>
          <cell r="B582" t="str">
            <v>Grippes, niveau 4</v>
          </cell>
          <cell r="E582" t="str">
            <v>D09</v>
          </cell>
          <cell r="F582" t="str">
            <v>Pneumologie</v>
          </cell>
        </row>
        <row r="583">
          <cell r="A583" t="str">
            <v>04M25T</v>
          </cell>
          <cell r="B583" t="str">
            <v>Grippes, très courte durée</v>
          </cell>
          <cell r="E583" t="str">
            <v>D09</v>
          </cell>
          <cell r="F583" t="str">
            <v>Pneumologie</v>
          </cell>
        </row>
        <row r="584">
          <cell r="A584" t="str">
            <v>04M261</v>
          </cell>
          <cell r="B584" t="str">
            <v>Fibroses kystiques avec manifestations pulmonaires, niveau 1</v>
          </cell>
          <cell r="E584" t="str">
            <v>D09</v>
          </cell>
          <cell r="F584" t="str">
            <v>Pneumologie</v>
          </cell>
        </row>
        <row r="585">
          <cell r="A585" t="str">
            <v>04M262</v>
          </cell>
          <cell r="B585" t="str">
            <v>Fibroses kystiques avec manifestations pulmonaires, niveau 2</v>
          </cell>
          <cell r="E585" t="str">
            <v>D09</v>
          </cell>
          <cell r="F585" t="str">
            <v>Pneumologie</v>
          </cell>
        </row>
        <row r="586">
          <cell r="A586" t="str">
            <v>04M263</v>
          </cell>
          <cell r="B586" t="str">
            <v>Fibroses kystiques avec manifestations pulmonaires, niveau 3</v>
          </cell>
          <cell r="E586" t="str">
            <v>D09</v>
          </cell>
          <cell r="F586" t="str">
            <v>Pneumologie</v>
          </cell>
        </row>
        <row r="587">
          <cell r="A587" t="str">
            <v>04M264</v>
          </cell>
          <cell r="B587" t="str">
            <v>Fibroses kystiques avec manifestations pulmonaires, niveau 4</v>
          </cell>
          <cell r="E587" t="str">
            <v>D09</v>
          </cell>
          <cell r="F587" t="str">
            <v>Pneumologie</v>
          </cell>
        </row>
        <row r="588">
          <cell r="A588" t="str">
            <v>04M26T</v>
          </cell>
          <cell r="B588" t="str">
            <v>Fibroses kystiques avec manifestations pulmonaires, très courte durée</v>
          </cell>
          <cell r="E588" t="str">
            <v>D09</v>
          </cell>
          <cell r="F588" t="str">
            <v>Pneumologie</v>
          </cell>
        </row>
        <row r="589">
          <cell r="A589" t="str">
            <v>04M271</v>
          </cell>
          <cell r="B589" t="str">
            <v>Autres affections respiratoires concernant majoritairement la petite enfance, niveau 1</v>
          </cell>
          <cell r="E589" t="str">
            <v>D09</v>
          </cell>
          <cell r="F589" t="str">
            <v>Pneumologie</v>
          </cell>
        </row>
        <row r="590">
          <cell r="A590" t="str">
            <v>04M272</v>
          </cell>
          <cell r="B590" t="str">
            <v>Autres affections respiratoires concernant majoritairement la petite enfance, niveau 2</v>
          </cell>
          <cell r="E590" t="str">
            <v>D09</v>
          </cell>
          <cell r="F590" t="str">
            <v>Pneumologie</v>
          </cell>
        </row>
        <row r="591">
          <cell r="A591" t="str">
            <v>04M273</v>
          </cell>
          <cell r="B591" t="str">
            <v>Autres affections respiratoires concernant majoritairement la petite enfance, niveau 3</v>
          </cell>
          <cell r="E591" t="str">
            <v>D09</v>
          </cell>
          <cell r="F591" t="str">
            <v>Pneumologie</v>
          </cell>
        </row>
        <row r="592">
          <cell r="A592" t="str">
            <v>04M274</v>
          </cell>
          <cell r="B592" t="str">
            <v>Autres affections respiratoires concernant majoritairement la petite enfance, niveau 4</v>
          </cell>
          <cell r="E592" t="str">
            <v>D09</v>
          </cell>
          <cell r="F592" t="str">
            <v>Pneumologie</v>
          </cell>
        </row>
        <row r="593">
          <cell r="A593" t="str">
            <v>05C021</v>
          </cell>
          <cell r="B593" t="str">
            <v>Chirurgie de remplacement valvulaire avec circulation extracorporelle et avec cathétérisme cardiaque ou coronarographie, niveau 1</v>
          </cell>
          <cell r="E593" t="str">
            <v>D07</v>
          </cell>
          <cell r="F593" t="str">
            <v>Cardio-vasculaire (hors cathétérismes vasculaires diagnostiques et interventionnels)</v>
          </cell>
        </row>
        <row r="594">
          <cell r="A594" t="str">
            <v>05C022</v>
          </cell>
          <cell r="B594" t="str">
            <v>Chirurgie de remplacement valvulaire avec circulation extracorporelle et avec cathétérisme cardiaque ou coronarographie, niveau 2</v>
          </cell>
          <cell r="E594" t="str">
            <v>D07</v>
          </cell>
          <cell r="F594" t="str">
            <v>Cardio-vasculaire (hors cathétérismes vasculaires diagnostiques et interventionnels)</v>
          </cell>
        </row>
        <row r="595">
          <cell r="A595" t="str">
            <v>05C023</v>
          </cell>
          <cell r="B595" t="str">
            <v>Chirurgie de remplacement valvulaire avec circulation extracorporelle et avec cathétérisme cardiaque ou coronarographie, niveau 3</v>
          </cell>
          <cell r="E595" t="str">
            <v>D07</v>
          </cell>
          <cell r="F595" t="str">
            <v>Cardio-vasculaire (hors cathétérismes vasculaires diagnostiques et interventionnels)</v>
          </cell>
        </row>
        <row r="596">
          <cell r="A596" t="str">
            <v>05C024</v>
          </cell>
          <cell r="B596" t="str">
            <v>Chirurgie de remplacement valvulaire avec circulation extracorporelle et avec cathétérisme cardiaque ou coronarographie, niveau 4</v>
          </cell>
          <cell r="E596" t="str">
            <v>D07</v>
          </cell>
          <cell r="F596" t="str">
            <v>Cardio-vasculaire (hors cathétérismes vasculaires diagnostiques et interventionnels)</v>
          </cell>
        </row>
        <row r="597">
          <cell r="A597" t="str">
            <v>05C031</v>
          </cell>
          <cell r="B597" t="str">
            <v>Chirurgie de remplacement valvulaire avec circulation extracorporelle, sans cathétérisme cardiaque, ni coronarographie, niveau 1</v>
          </cell>
          <cell r="E597" t="str">
            <v>D07</v>
          </cell>
          <cell r="F597" t="str">
            <v>Cardio-vasculaire (hors cathétérismes vasculaires diagnostiques et interventionnels)</v>
          </cell>
        </row>
        <row r="598">
          <cell r="A598" t="str">
            <v>05C032</v>
          </cell>
          <cell r="B598" t="str">
            <v>Chirurgie de remplacement valvulaire avec circulation extracorporelle, sans cathétérisme cardiaque, ni coronarographie, niveau 2</v>
          </cell>
          <cell r="E598" t="str">
            <v>D07</v>
          </cell>
          <cell r="F598" t="str">
            <v>Cardio-vasculaire (hors cathétérismes vasculaires diagnostiques et interventionnels)</v>
          </cell>
        </row>
        <row r="599">
          <cell r="A599" t="str">
            <v>05C033</v>
          </cell>
          <cell r="B599" t="str">
            <v>Chirurgie de remplacement valvulaire avec circulation extracorporelle, sans cathétérisme cardiaque, ni coronarographie, niveau 3</v>
          </cell>
          <cell r="E599" t="str">
            <v>D07</v>
          </cell>
          <cell r="F599" t="str">
            <v>Cardio-vasculaire (hors cathétérismes vasculaires diagnostiques et interventionnels)</v>
          </cell>
        </row>
        <row r="600">
          <cell r="A600" t="str">
            <v>05C034</v>
          </cell>
          <cell r="B600" t="str">
            <v>Chirurgie de remplacement valvulaire avec circulation extracorporelle, sans cathétérisme cardiaque, ni coronarographie, niveau 4</v>
          </cell>
          <cell r="E600" t="str">
            <v>D07</v>
          </cell>
          <cell r="F600" t="str">
            <v>Cardio-vasculaire (hors cathétérismes vasculaires diagnostiques et interventionnels)</v>
          </cell>
        </row>
        <row r="601">
          <cell r="A601" t="str">
            <v>05C041</v>
          </cell>
          <cell r="B601" t="str">
            <v>Pontages aortocoronariens avec cathétérisme cardiaque ou coronarographie, niveau 1</v>
          </cell>
          <cell r="E601" t="str">
            <v>D07</v>
          </cell>
          <cell r="F601" t="str">
            <v>Cardio-vasculaire (hors cathétérismes vasculaires diagnostiques et interventionnels)</v>
          </cell>
        </row>
        <row r="602">
          <cell r="A602" t="str">
            <v>05C042</v>
          </cell>
          <cell r="B602" t="str">
            <v>Pontages aortocoronariens avec cathétérisme cardiaque ou coronarographie, niveau 2</v>
          </cell>
          <cell r="E602" t="str">
            <v>D07</v>
          </cell>
          <cell r="F602" t="str">
            <v>Cardio-vasculaire (hors cathétérismes vasculaires diagnostiques et interventionnels)</v>
          </cell>
        </row>
        <row r="603">
          <cell r="A603" t="str">
            <v>05C043</v>
          </cell>
          <cell r="B603" t="str">
            <v>Pontages aortocoronariens avec cathétérisme cardiaque ou coronarographie, niveau 3</v>
          </cell>
          <cell r="E603" t="str">
            <v>D07</v>
          </cell>
          <cell r="F603" t="str">
            <v>Cardio-vasculaire (hors cathétérismes vasculaires diagnostiques et interventionnels)</v>
          </cell>
        </row>
        <row r="604">
          <cell r="A604" t="str">
            <v>05C044</v>
          </cell>
          <cell r="B604" t="str">
            <v>Pontages aortocoronariens avec cathétérisme cardiaque ou coronarographie, niveau 4</v>
          </cell>
          <cell r="E604" t="str">
            <v>D07</v>
          </cell>
          <cell r="F604" t="str">
            <v>Cardio-vasculaire (hors cathétérismes vasculaires diagnostiques et interventionnels)</v>
          </cell>
        </row>
        <row r="605">
          <cell r="A605" t="str">
            <v>05C051</v>
          </cell>
          <cell r="B605" t="str">
            <v>Pontages aortocoronariens sans cathétérisme cardiaque, ni coronarographie, niveau 1</v>
          </cell>
          <cell r="E605" t="str">
            <v>D07</v>
          </cell>
          <cell r="F605" t="str">
            <v>Cardio-vasculaire (hors cathétérismes vasculaires diagnostiques et interventionnels)</v>
          </cell>
        </row>
        <row r="606">
          <cell r="A606" t="str">
            <v>05C052</v>
          </cell>
          <cell r="B606" t="str">
            <v>Pontages aortocoronariens sans cathétérisme cardiaque, ni coronarographie, niveau 2</v>
          </cell>
          <cell r="E606" t="str">
            <v>D07</v>
          </cell>
          <cell r="F606" t="str">
            <v>Cardio-vasculaire (hors cathétérismes vasculaires diagnostiques et interventionnels)</v>
          </cell>
        </row>
        <row r="607">
          <cell r="A607" t="str">
            <v>05C053</v>
          </cell>
          <cell r="B607" t="str">
            <v>Pontages aortocoronariens sans cathétérisme cardiaque, ni coronarographie, niveau 3</v>
          </cell>
          <cell r="E607" t="str">
            <v>D07</v>
          </cell>
          <cell r="F607" t="str">
            <v>Cardio-vasculaire (hors cathétérismes vasculaires diagnostiques et interventionnels)</v>
          </cell>
        </row>
        <row r="608">
          <cell r="A608" t="str">
            <v>05C054</v>
          </cell>
          <cell r="B608" t="str">
            <v>Pontages aortocoronariens sans cathétérisme cardiaque, ni coronarographie, niveau 4</v>
          </cell>
          <cell r="E608" t="str">
            <v>D07</v>
          </cell>
          <cell r="F608" t="str">
            <v>Cardio-vasculaire (hors cathétérismes vasculaires diagnostiques et interventionnels)</v>
          </cell>
        </row>
        <row r="609">
          <cell r="A609" t="str">
            <v>05C061</v>
          </cell>
          <cell r="B609" t="str">
            <v>Autres interventions cardiothoraciques, âge supérieur à 1 an, ou vasculaires quel que soit l'âge, avec circulation extracorporelle, niveau 1</v>
          </cell>
          <cell r="E609" t="str">
            <v>D07</v>
          </cell>
          <cell r="F609" t="str">
            <v>Cardio-vasculaire (hors cathétérismes vasculaires diagnostiques et interventionnels)</v>
          </cell>
        </row>
        <row r="610">
          <cell r="A610" t="str">
            <v>05C062</v>
          </cell>
          <cell r="B610" t="str">
            <v>Autres interventions cardiothoraciques, âge supérieur à 1 an, ou vasculaires quel que soit l'âge, avec circulation extracorporelle, niveau 2</v>
          </cell>
          <cell r="E610" t="str">
            <v>D07</v>
          </cell>
          <cell r="F610" t="str">
            <v>Cardio-vasculaire (hors cathétérismes vasculaires diagnostiques et interventionnels)</v>
          </cell>
        </row>
        <row r="611">
          <cell r="A611" t="str">
            <v>05C063</v>
          </cell>
          <cell r="B611" t="str">
            <v>Autres interventions cardiothoraciques, âge supérieur à 1 an, ou vasculaires quel que soit l'âge, avec circulation extracorporelle, niveau 3</v>
          </cell>
          <cell r="E611" t="str">
            <v>D07</v>
          </cell>
          <cell r="F611" t="str">
            <v>Cardio-vasculaire (hors cathétérismes vasculaires diagnostiques et interventionnels)</v>
          </cell>
        </row>
        <row r="612">
          <cell r="A612" t="str">
            <v>05C064</v>
          </cell>
          <cell r="B612" t="str">
            <v>Autres interventions cardiothoraciques, âge supérieur à 1 an, ou vasculaires quel que soit l'âge, avec circulation extracorporelle, niveau 4</v>
          </cell>
          <cell r="E612" t="str">
            <v>D07</v>
          </cell>
          <cell r="F612" t="str">
            <v>Cardio-vasculaire (hors cathétérismes vasculaires diagnostiques et interventionnels)</v>
          </cell>
        </row>
        <row r="613">
          <cell r="A613" t="str">
            <v>05C071</v>
          </cell>
          <cell r="B613" t="str">
            <v>Autres interventions cardiothoraciques, âge inférieur à 2 ans, avec circulation extracorporelle, niveau 1</v>
          </cell>
          <cell r="E613" t="str">
            <v>D07</v>
          </cell>
          <cell r="F613" t="str">
            <v>Cardio-vasculaire (hors cathétérismes vasculaires diagnostiques et interventionnels)</v>
          </cell>
        </row>
        <row r="614">
          <cell r="A614" t="str">
            <v>05C072</v>
          </cell>
          <cell r="B614" t="str">
            <v>Autres interventions cardiothoraciques, âge inférieur à 2 ans, avec circulation extracorporelle, niveau 2</v>
          </cell>
          <cell r="E614" t="str">
            <v>D07</v>
          </cell>
          <cell r="F614" t="str">
            <v>Cardio-vasculaire (hors cathétérismes vasculaires diagnostiques et interventionnels)</v>
          </cell>
        </row>
        <row r="615">
          <cell r="A615" t="str">
            <v>05C073</v>
          </cell>
          <cell r="B615" t="str">
            <v>Autres interventions cardiothoraciques, âge inférieur à 2 ans, avec circulation extracorporelle, niveau 3</v>
          </cell>
          <cell r="E615" t="str">
            <v>D07</v>
          </cell>
          <cell r="F615" t="str">
            <v>Cardio-vasculaire (hors cathétérismes vasculaires diagnostiques et interventionnels)</v>
          </cell>
        </row>
        <row r="616">
          <cell r="A616" t="str">
            <v>05C074</v>
          </cell>
          <cell r="B616" t="str">
            <v>Autres interventions cardiothoraciques, âge inférieur à 2 ans, avec circulation extracorporelle, niveau 4</v>
          </cell>
          <cell r="E616" t="str">
            <v>D07</v>
          </cell>
          <cell r="F616" t="str">
            <v>Cardio-vasculaire (hors cathétérismes vasculaires diagnostiques et interventionnels)</v>
          </cell>
        </row>
        <row r="617">
          <cell r="A617" t="str">
            <v>05C081</v>
          </cell>
          <cell r="B617" t="str">
            <v>Autres interventions cardiothoraciques, âge supérieur à 1 an, ou vasculaires quel que soit l'âge, sans circulation extracorporelle, niveau 1</v>
          </cell>
          <cell r="E617" t="str">
            <v>D07</v>
          </cell>
          <cell r="F617" t="str">
            <v>Cardio-vasculaire (hors cathétérismes vasculaires diagnostiques et interventionnels)</v>
          </cell>
        </row>
        <row r="618">
          <cell r="A618" t="str">
            <v>05C082</v>
          </cell>
          <cell r="B618" t="str">
            <v>Autres interventions cardiothoraciques, âge supérieur à 1 an, ou vasculaires quel que soit l'âge, sans circulation extracorporelle, niveau 2</v>
          </cell>
          <cell r="E618" t="str">
            <v>D07</v>
          </cell>
          <cell r="F618" t="str">
            <v>Cardio-vasculaire (hors cathétérismes vasculaires diagnostiques et interventionnels)</v>
          </cell>
        </row>
        <row r="619">
          <cell r="A619" t="str">
            <v>05C083</v>
          </cell>
          <cell r="B619" t="str">
            <v>Autres interventions cardiothoraciques, âge supérieur à 1 an, ou vasculaires quel que soit l'âge, sans circulation extracorporelle, niveau 3</v>
          </cell>
          <cell r="E619" t="str">
            <v>D07</v>
          </cell>
          <cell r="F619" t="str">
            <v>Cardio-vasculaire (hors cathétérismes vasculaires diagnostiques et interventionnels)</v>
          </cell>
        </row>
        <row r="620">
          <cell r="A620" t="str">
            <v>05C084</v>
          </cell>
          <cell r="B620" t="str">
            <v>Autres interventions cardiothoraciques, âge supérieur à 1 an, ou vasculaires quel que soit l'âge, sans circulation extracorporelle, niveau 4</v>
          </cell>
          <cell r="E620" t="str">
            <v>D07</v>
          </cell>
          <cell r="F620" t="str">
            <v>Cardio-vasculaire (hors cathétérismes vasculaires diagnostiques et interventionnels)</v>
          </cell>
        </row>
        <row r="621">
          <cell r="A621" t="str">
            <v>05C08T</v>
          </cell>
          <cell r="B621" t="str">
            <v>Transferts et autres séjours courts pour autres interventions cardiothoraciques, âge supérieur à 1 an, ou vasculaires quel que soit l'âge, sans circulation extracorporelle</v>
          </cell>
          <cell r="E621" t="str">
            <v>D07</v>
          </cell>
          <cell r="F621" t="str">
            <v>Cardio-vasculaire (hors cathétérismes vasculaires diagnostiques et interventionnels)</v>
          </cell>
        </row>
        <row r="622">
          <cell r="A622" t="str">
            <v>05C091</v>
          </cell>
          <cell r="B622" t="str">
            <v>Autres interventions cardiothoraciques, âge inférieur à 2 ans, sans circulation extracorporelle, niveau 1</v>
          </cell>
          <cell r="E622" t="str">
            <v>D07</v>
          </cell>
          <cell r="F622" t="str">
            <v>Cardio-vasculaire (hors cathétérismes vasculaires diagnostiques et interventionnels)</v>
          </cell>
        </row>
        <row r="623">
          <cell r="A623" t="str">
            <v>05C092</v>
          </cell>
          <cell r="B623" t="str">
            <v>Autres interventions cardiothoraciques, âge inférieur à 2 ans, sans circulation extracorporelle, niveau 2</v>
          </cell>
          <cell r="E623" t="str">
            <v>D07</v>
          </cell>
          <cell r="F623" t="str">
            <v>Cardio-vasculaire (hors cathétérismes vasculaires diagnostiques et interventionnels)</v>
          </cell>
        </row>
        <row r="624">
          <cell r="A624" t="str">
            <v>05C093</v>
          </cell>
          <cell r="B624" t="str">
            <v>Autres interventions cardiothoraciques, âge inférieur à 2 ans, sans circulation extracorporelle, niveau 3</v>
          </cell>
          <cell r="E624" t="str">
            <v>D07</v>
          </cell>
          <cell r="F624" t="str">
            <v>Cardio-vasculaire (hors cathétérismes vasculaires diagnostiques et interventionnels)</v>
          </cell>
        </row>
        <row r="625">
          <cell r="A625" t="str">
            <v>05C094</v>
          </cell>
          <cell r="B625" t="str">
            <v>Autres interventions cardiothoraciques, âge inférieur à 2 ans, sans circulation extracorporelle, niveau 4</v>
          </cell>
          <cell r="E625" t="str">
            <v>D07</v>
          </cell>
          <cell r="F625" t="str">
            <v>Cardio-vasculaire (hors cathétérismes vasculaires diagnostiques et interventionnels)</v>
          </cell>
        </row>
        <row r="626">
          <cell r="A626" t="str">
            <v>05C101</v>
          </cell>
          <cell r="B626" t="str">
            <v>Chirurgie majeure de revascularisation, niveau 1</v>
          </cell>
          <cell r="E626" t="str">
            <v>D07</v>
          </cell>
          <cell r="F626" t="str">
            <v>Cardio-vasculaire (hors cathétérismes vasculaires diagnostiques et interventionnels)</v>
          </cell>
        </row>
        <row r="627">
          <cell r="A627" t="str">
            <v>05C102</v>
          </cell>
          <cell r="B627" t="str">
            <v>Chirurgie majeure de revascularisation, niveau 2</v>
          </cell>
          <cell r="E627" t="str">
            <v>D07</v>
          </cell>
          <cell r="F627" t="str">
            <v>Cardio-vasculaire (hors cathétérismes vasculaires diagnostiques et interventionnels)</v>
          </cell>
        </row>
        <row r="628">
          <cell r="A628" t="str">
            <v>05C103</v>
          </cell>
          <cell r="B628" t="str">
            <v>Chirurgie majeure de revascularisation, niveau 3</v>
          </cell>
          <cell r="E628" t="str">
            <v>D07</v>
          </cell>
          <cell r="F628" t="str">
            <v>Cardio-vasculaire (hors cathétérismes vasculaires diagnostiques et interventionnels)</v>
          </cell>
        </row>
        <row r="629">
          <cell r="A629" t="str">
            <v>05C104</v>
          </cell>
          <cell r="B629" t="str">
            <v>Chirurgie majeure de revascularisation, niveau 4</v>
          </cell>
          <cell r="E629" t="str">
            <v>D07</v>
          </cell>
          <cell r="F629" t="str">
            <v>Cardio-vasculaire (hors cathétérismes vasculaires diagnostiques et interventionnels)</v>
          </cell>
        </row>
        <row r="630">
          <cell r="A630" t="str">
            <v>05C111</v>
          </cell>
          <cell r="B630" t="str">
            <v>Autres interventions de chirurgie vasculaire, niveau 1</v>
          </cell>
          <cell r="E630" t="str">
            <v>D07</v>
          </cell>
          <cell r="F630" t="str">
            <v>Cardio-vasculaire (hors cathétérismes vasculaires diagnostiques et interventionnels)</v>
          </cell>
        </row>
        <row r="631">
          <cell r="A631" t="str">
            <v>05C112</v>
          </cell>
          <cell r="B631" t="str">
            <v>Autres interventions de chirurgie vasculaire, niveau 2</v>
          </cell>
          <cell r="E631" t="str">
            <v>D07</v>
          </cell>
          <cell r="F631" t="str">
            <v>Cardio-vasculaire (hors cathétérismes vasculaires diagnostiques et interventionnels)</v>
          </cell>
        </row>
        <row r="632">
          <cell r="A632" t="str">
            <v>05C113</v>
          </cell>
          <cell r="B632" t="str">
            <v>Autres interventions de chirurgie vasculaire, niveau 3</v>
          </cell>
          <cell r="E632" t="str">
            <v>D07</v>
          </cell>
          <cell r="F632" t="str">
            <v>Cardio-vasculaire (hors cathétérismes vasculaires diagnostiques et interventionnels)</v>
          </cell>
        </row>
        <row r="633">
          <cell r="A633" t="str">
            <v>05C114</v>
          </cell>
          <cell r="B633" t="str">
            <v>Autres interventions de chirurgie vasculaire, niveau 4</v>
          </cell>
          <cell r="E633" t="str">
            <v>D07</v>
          </cell>
          <cell r="F633" t="str">
            <v>Cardio-vasculaire (hors cathétérismes vasculaires diagnostiques et interventionnels)</v>
          </cell>
        </row>
        <row r="634">
          <cell r="A634" t="str">
            <v>05C11J</v>
          </cell>
          <cell r="B634" t="str">
            <v>Autres interventions de chirurgie vasculaire, en ambulatoire</v>
          </cell>
          <cell r="E634" t="str">
            <v>D07</v>
          </cell>
          <cell r="F634" t="str">
            <v>Cardio-vasculaire (hors cathétérismes vasculaires diagnostiques et interventionnels)</v>
          </cell>
        </row>
        <row r="635">
          <cell r="A635" t="str">
            <v>05C121</v>
          </cell>
          <cell r="B635" t="str">
            <v>Amputations du membre inférieur, sauf des orteils, pour troubles circulatoires, niveau 1</v>
          </cell>
          <cell r="E635" t="str">
            <v>D02</v>
          </cell>
          <cell r="F635" t="str">
            <v>Orthopédie traumatologie</v>
          </cell>
        </row>
        <row r="636">
          <cell r="A636" t="str">
            <v>05C122</v>
          </cell>
          <cell r="B636" t="str">
            <v>Amputations du membre inférieur, sauf des orteils, pour troubles circulatoires, niveau 2</v>
          </cell>
          <cell r="E636" t="str">
            <v>D02</v>
          </cell>
          <cell r="F636" t="str">
            <v>Orthopédie traumatologie</v>
          </cell>
        </row>
        <row r="637">
          <cell r="A637" t="str">
            <v>05C123</v>
          </cell>
          <cell r="B637" t="str">
            <v>Amputations du membre inférieur, sauf des orteils, pour troubles circulatoires, niveau 3</v>
          </cell>
          <cell r="E637" t="str">
            <v>D02</v>
          </cell>
          <cell r="F637" t="str">
            <v>Orthopédie traumatologie</v>
          </cell>
        </row>
        <row r="638">
          <cell r="A638" t="str">
            <v>05C124</v>
          </cell>
          <cell r="B638" t="str">
            <v>Amputations du membre inférieur, sauf des orteils, pour troubles circulatoires, niveau 4</v>
          </cell>
          <cell r="E638" t="str">
            <v>D02</v>
          </cell>
          <cell r="F638" t="str">
            <v>Orthopédie traumatologie</v>
          </cell>
        </row>
        <row r="639">
          <cell r="A639" t="str">
            <v>05C131</v>
          </cell>
          <cell r="B639" t="str">
            <v>Amputations pour troubles circulatoires portant sur le membre supérieur ou les orteils, niveau 1</v>
          </cell>
          <cell r="E639" t="str">
            <v>D02</v>
          </cell>
          <cell r="F639" t="str">
            <v>Orthopédie traumatologie</v>
          </cell>
        </row>
        <row r="640">
          <cell r="A640" t="str">
            <v>05C132</v>
          </cell>
          <cell r="B640" t="str">
            <v>Amputations pour troubles circulatoires portant sur le membre supérieur ou les orteils, niveau 2</v>
          </cell>
          <cell r="E640" t="str">
            <v>D02</v>
          </cell>
          <cell r="F640" t="str">
            <v>Orthopédie traumatologie</v>
          </cell>
        </row>
        <row r="641">
          <cell r="A641" t="str">
            <v>05C133</v>
          </cell>
          <cell r="B641" t="str">
            <v>Amputations pour troubles circulatoires portant sur le membre supérieur ou les orteils, niveau 3</v>
          </cell>
          <cell r="E641" t="str">
            <v>D02</v>
          </cell>
          <cell r="F641" t="str">
            <v>Orthopédie traumatologie</v>
          </cell>
        </row>
        <row r="642">
          <cell r="A642" t="str">
            <v>05C134</v>
          </cell>
          <cell r="B642" t="str">
            <v>Amputations pour troubles circulatoires portant sur le membre supérieur ou les orteils, niveau 4</v>
          </cell>
          <cell r="E642" t="str">
            <v>D02</v>
          </cell>
          <cell r="F642" t="str">
            <v>Orthopédie traumatologie</v>
          </cell>
        </row>
        <row r="643">
          <cell r="A643" t="str">
            <v>05C13J</v>
          </cell>
          <cell r="B643" t="str">
            <v>Amputations pour troubles circulatoires portant sur le membre supérieur ou les orteils, en ambulatoire</v>
          </cell>
          <cell r="E643" t="str">
            <v>D02</v>
          </cell>
          <cell r="F643" t="str">
            <v>Orthopédie traumatologie</v>
          </cell>
        </row>
        <row r="644">
          <cell r="A644" t="str">
            <v>05C141</v>
          </cell>
          <cell r="B644" t="str">
            <v>Poses d'un stimulateur cardiaque permanent avec infarctus aigu du myocarde ou insuffisance cardiaque congestive ou état de choc, niveau 1</v>
          </cell>
          <cell r="E644" t="str">
            <v>D07</v>
          </cell>
          <cell r="F644" t="str">
            <v>Cardio-vasculaire (hors cathétérismes vasculaires diagnostiques et interventionnels)</v>
          </cell>
        </row>
        <row r="645">
          <cell r="A645" t="str">
            <v>05C142</v>
          </cell>
          <cell r="B645" t="str">
            <v>Poses d'un stimulateur cardiaque permanent avec infarctus aigu du myocarde ou insuffisance cardiaque congestive ou état de choc, niveau 2</v>
          </cell>
          <cell r="E645" t="str">
            <v>D07</v>
          </cell>
          <cell r="F645" t="str">
            <v>Cardio-vasculaire (hors cathétérismes vasculaires diagnostiques et interventionnels)</v>
          </cell>
        </row>
        <row r="646">
          <cell r="A646" t="str">
            <v>05C143</v>
          </cell>
          <cell r="B646" t="str">
            <v>Poses d'un stimulateur cardiaque permanent avec infarctus aigu du myocarde ou insuffisance cardiaque congestive ou état de choc, niveau 3</v>
          </cell>
          <cell r="E646" t="str">
            <v>D07</v>
          </cell>
          <cell r="F646" t="str">
            <v>Cardio-vasculaire (hors cathétérismes vasculaires diagnostiques et interventionnels)</v>
          </cell>
        </row>
        <row r="647">
          <cell r="A647" t="str">
            <v>05C144</v>
          </cell>
          <cell r="B647" t="str">
            <v>Poses d'un stimulateur cardiaque permanent avec infarctus aigu du myocarde ou insuffisance cardiaque congestive ou état de choc, niveau 4</v>
          </cell>
          <cell r="E647" t="str">
            <v>D07</v>
          </cell>
          <cell r="F647" t="str">
            <v>Cardio-vasculaire (hors cathétérismes vasculaires diagnostiques et interventionnels)</v>
          </cell>
        </row>
        <row r="648">
          <cell r="A648" t="str">
            <v>05C151</v>
          </cell>
          <cell r="B648" t="str">
            <v>Poses d'un stimulateur cardiaque permanent sans infarctus aigu du myocarde, ni insuffisance cardiaque congestive, ni état de choc, niveau 1</v>
          </cell>
          <cell r="E648" t="str">
            <v>D07</v>
          </cell>
          <cell r="F648" t="str">
            <v>Cardio-vasculaire (hors cathétérismes vasculaires diagnostiques et interventionnels)</v>
          </cell>
        </row>
        <row r="649">
          <cell r="A649" t="str">
            <v>05C152</v>
          </cell>
          <cell r="B649" t="str">
            <v>Poses d'un stimulateur cardiaque permanent sans infarctus aigu du myocarde, ni insuffisance cardiaque congestive, ni état de choc, niveau 2</v>
          </cell>
          <cell r="E649" t="str">
            <v>D07</v>
          </cell>
          <cell r="F649" t="str">
            <v>Cardio-vasculaire (hors cathétérismes vasculaires diagnostiques et interventionnels)</v>
          </cell>
        </row>
        <row r="650">
          <cell r="A650" t="str">
            <v>05C153</v>
          </cell>
          <cell r="B650" t="str">
            <v>Poses d'un stimulateur cardiaque permanent sans infarctus aigu du myocarde, ni insuffisance cardiaque congestive, ni état de choc, niveau 3</v>
          </cell>
          <cell r="E650" t="str">
            <v>D07</v>
          </cell>
          <cell r="F650" t="str">
            <v>Cardio-vasculaire (hors cathétérismes vasculaires diagnostiques et interventionnels)</v>
          </cell>
        </row>
        <row r="651">
          <cell r="A651" t="str">
            <v>05C154</v>
          </cell>
          <cell r="B651" t="str">
            <v>Poses d'un stimulateur cardiaque permanent sans infarctus aigu du myocarde, ni insuffisance cardiaque congestive, ni état de choc, niveau 4</v>
          </cell>
          <cell r="E651" t="str">
            <v>D07</v>
          </cell>
          <cell r="F651" t="str">
            <v>Cardio-vasculaire (hors cathétérismes vasculaires diagnostiques et interventionnels)</v>
          </cell>
        </row>
        <row r="652">
          <cell r="A652" t="str">
            <v>05C15T</v>
          </cell>
          <cell r="B652" t="str">
            <v>Poses d'un stimulateur cardiaque permanent sans infarctus aigu du myocarde, ni insuffisance cardiaque congestive, ni état de choc, très courte durée</v>
          </cell>
          <cell r="E652" t="str">
            <v>D07</v>
          </cell>
          <cell r="F652" t="str">
            <v>Cardio-vasculaire (hors cathétérismes vasculaires diagnostiques et interventionnels)</v>
          </cell>
        </row>
        <row r="653">
          <cell r="A653" t="str">
            <v>05C171</v>
          </cell>
          <cell r="B653" t="str">
            <v>Ligatures de veines et éveinages, niveau 1</v>
          </cell>
          <cell r="E653" t="str">
            <v>D07</v>
          </cell>
          <cell r="F653" t="str">
            <v>Cardio-vasculaire (hors cathétérismes vasculaires diagnostiques et interventionnels)</v>
          </cell>
        </row>
        <row r="654">
          <cell r="A654" t="str">
            <v>05C172</v>
          </cell>
          <cell r="B654" t="str">
            <v>Ligatures de veines et éveinages, niveau 2</v>
          </cell>
          <cell r="E654" t="str">
            <v>D07</v>
          </cell>
          <cell r="F654" t="str">
            <v>Cardio-vasculaire (hors cathétérismes vasculaires diagnostiques et interventionnels)</v>
          </cell>
        </row>
        <row r="655">
          <cell r="A655" t="str">
            <v>05C173</v>
          </cell>
          <cell r="B655" t="str">
            <v>Ligatures de veines et éveinages, niveau 3</v>
          </cell>
          <cell r="E655" t="str">
            <v>D07</v>
          </cell>
          <cell r="F655" t="str">
            <v>Cardio-vasculaire (hors cathétérismes vasculaires diagnostiques et interventionnels)</v>
          </cell>
        </row>
        <row r="656">
          <cell r="A656" t="str">
            <v>05C174</v>
          </cell>
          <cell r="B656" t="str">
            <v>Ligatures de veines et éveinages, niveau 4</v>
          </cell>
          <cell r="E656" t="str">
            <v>D07</v>
          </cell>
          <cell r="F656" t="str">
            <v>Cardio-vasculaire (hors cathétérismes vasculaires diagnostiques et interventionnels)</v>
          </cell>
        </row>
        <row r="657">
          <cell r="A657" t="str">
            <v>05C17J</v>
          </cell>
          <cell r="B657" t="str">
            <v>Ligatures de veines et éveinages, en ambulatoire</v>
          </cell>
          <cell r="E657" t="str">
            <v>D07</v>
          </cell>
          <cell r="F657" t="str">
            <v>Cardio-vasculaire (hors cathétérismes vasculaires diagnostiques et interventionnels)</v>
          </cell>
        </row>
        <row r="658">
          <cell r="A658" t="str">
            <v>05C181</v>
          </cell>
          <cell r="B658" t="str">
            <v>Autres interventions sur le système circulatoire, niveau 1</v>
          </cell>
          <cell r="E658" t="str">
            <v>D26</v>
          </cell>
          <cell r="F658" t="str">
            <v>Activités inter spécialités, suivi thérapeutique d'affections connues</v>
          </cell>
        </row>
        <row r="659">
          <cell r="A659" t="str">
            <v>05C182</v>
          </cell>
          <cell r="B659" t="str">
            <v>Autres interventions sur le système circulatoire, niveau 2</v>
          </cell>
          <cell r="E659" t="str">
            <v>D26</v>
          </cell>
          <cell r="F659" t="str">
            <v>Activités inter spécialités, suivi thérapeutique d'affections connues</v>
          </cell>
        </row>
        <row r="660">
          <cell r="A660" t="str">
            <v>05C183</v>
          </cell>
          <cell r="B660" t="str">
            <v>Autres interventions sur le système circulatoire, niveau 3</v>
          </cell>
          <cell r="E660" t="str">
            <v>D26</v>
          </cell>
          <cell r="F660" t="str">
            <v>Activités inter spécialités, suivi thérapeutique d'affections connues</v>
          </cell>
        </row>
        <row r="661">
          <cell r="A661" t="str">
            <v>05C184</v>
          </cell>
          <cell r="B661" t="str">
            <v>Autres interventions sur le système circulatoire, niveau 4</v>
          </cell>
          <cell r="E661" t="str">
            <v>D26</v>
          </cell>
          <cell r="F661" t="str">
            <v>Activités inter spécialités, suivi thérapeutique d'affections connues</v>
          </cell>
        </row>
        <row r="662">
          <cell r="A662" t="str">
            <v>05C18J</v>
          </cell>
          <cell r="B662" t="str">
            <v>Autres interventions sur le système circulatoire, en ambulatoire</v>
          </cell>
          <cell r="E662" t="str">
            <v>D26</v>
          </cell>
          <cell r="F662" t="str">
            <v>Activités inter spécialités, suivi thérapeutique d'affections connues</v>
          </cell>
        </row>
        <row r="663">
          <cell r="A663" t="str">
            <v>05C191</v>
          </cell>
          <cell r="B663" t="str">
            <v>Poses d'un défibrillateur cardiaque, niveau 1</v>
          </cell>
          <cell r="E663" t="str">
            <v>D07</v>
          </cell>
          <cell r="F663" t="str">
            <v>Cardio-vasculaire (hors cathétérismes vasculaires diagnostiques et interventionnels)</v>
          </cell>
        </row>
        <row r="664">
          <cell r="A664" t="str">
            <v>05C192</v>
          </cell>
          <cell r="B664" t="str">
            <v>Poses d'un défibrillateur cardiaque, niveau 2</v>
          </cell>
          <cell r="E664" t="str">
            <v>D07</v>
          </cell>
          <cell r="F664" t="str">
            <v>Cardio-vasculaire (hors cathétérismes vasculaires diagnostiques et interventionnels)</v>
          </cell>
        </row>
        <row r="665">
          <cell r="A665" t="str">
            <v>05C193</v>
          </cell>
          <cell r="B665" t="str">
            <v>Poses d'un défibrillateur cardiaque, niveau 3</v>
          </cell>
          <cell r="E665" t="str">
            <v>D07</v>
          </cell>
          <cell r="F665" t="str">
            <v>Cardio-vasculaire (hors cathétérismes vasculaires diagnostiques et interventionnels)</v>
          </cell>
        </row>
        <row r="666">
          <cell r="A666" t="str">
            <v>05C194</v>
          </cell>
          <cell r="B666" t="str">
            <v>Poses d'un défibrillateur cardiaque, niveau 4</v>
          </cell>
          <cell r="E666" t="str">
            <v>D07</v>
          </cell>
          <cell r="F666" t="str">
            <v>Cardio-vasculaire (hors cathétérismes vasculaires diagnostiques et interventionnels)</v>
          </cell>
        </row>
        <row r="667">
          <cell r="A667" t="str">
            <v>05C19T</v>
          </cell>
          <cell r="B667" t="str">
            <v>Poses d'un défibrillateur cardiaque, très courte durée</v>
          </cell>
          <cell r="E667" t="str">
            <v>D07</v>
          </cell>
          <cell r="F667" t="str">
            <v>Cardio-vasculaire (hors cathétérismes vasculaires diagnostiques et interventionnels)</v>
          </cell>
        </row>
        <row r="668">
          <cell r="A668" t="str">
            <v>05C201</v>
          </cell>
          <cell r="B668" t="str">
            <v>Remplacements ou ablations chirurgicale d'électrodes ou repositionnements de boîtier de stimulation cardiaque permanente, niveau 1</v>
          </cell>
          <cell r="E668" t="str">
            <v>D07</v>
          </cell>
          <cell r="F668" t="str">
            <v>Cardio-vasculaire (hors cathétérismes vasculaires diagnostiques et interventionnels)</v>
          </cell>
        </row>
        <row r="669">
          <cell r="A669" t="str">
            <v>05C202</v>
          </cell>
          <cell r="B669" t="str">
            <v>Remplacements ou ablations chirurgicale d'électrodes ou repositionnements de boîtier de stimulation cardiaque permanente, niveau 2</v>
          </cell>
          <cell r="E669" t="str">
            <v>D07</v>
          </cell>
          <cell r="F669" t="str">
            <v>Cardio-vasculaire (hors cathétérismes vasculaires diagnostiques et interventionnels)</v>
          </cell>
        </row>
        <row r="670">
          <cell r="A670" t="str">
            <v>05C203</v>
          </cell>
          <cell r="B670" t="str">
            <v>Remplacements ou ablations chirurgicale d'électrodes ou repositionnements de boîtier de stimulation cardiaque permanente, niveau 3</v>
          </cell>
          <cell r="E670" t="str">
            <v>D07</v>
          </cell>
          <cell r="F670" t="str">
            <v>Cardio-vasculaire (hors cathétérismes vasculaires diagnostiques et interventionnels)</v>
          </cell>
        </row>
        <row r="671">
          <cell r="A671" t="str">
            <v>05C204</v>
          </cell>
          <cell r="B671" t="str">
            <v>Remplacements ou ablations chirurgicale d'électrodes ou repositionnements de boîtier de stimulation cardiaque permanente, niveau 4</v>
          </cell>
          <cell r="E671" t="str">
            <v>D07</v>
          </cell>
          <cell r="F671" t="str">
            <v>Cardio-vasculaire (hors cathétérismes vasculaires diagnostiques et interventionnels)</v>
          </cell>
        </row>
        <row r="672">
          <cell r="A672" t="str">
            <v>05C211</v>
          </cell>
          <cell r="B672" t="str">
            <v>Créations et réfections de fistules artérioveineuses pour affections de la CMD 05, niveau 1</v>
          </cell>
          <cell r="E672" t="str">
            <v>D07</v>
          </cell>
          <cell r="F672" t="str">
            <v>Cardio-vasculaire (hors cathétérismes vasculaires diagnostiques et interventionnels)</v>
          </cell>
        </row>
        <row r="673">
          <cell r="A673" t="str">
            <v>05C212</v>
          </cell>
          <cell r="B673" t="str">
            <v>Créations et réfections de fistules artérioveineuses pour affections de la CMD 05, niveau 2</v>
          </cell>
          <cell r="E673" t="str">
            <v>D07</v>
          </cell>
          <cell r="F673" t="str">
            <v>Cardio-vasculaire (hors cathétérismes vasculaires diagnostiques et interventionnels)</v>
          </cell>
        </row>
        <row r="674">
          <cell r="A674" t="str">
            <v>05C213</v>
          </cell>
          <cell r="B674" t="str">
            <v>Créations et réfections de fistules artérioveineuses pour affections de la CMD 05, niveau 3</v>
          </cell>
          <cell r="E674" t="str">
            <v>D07</v>
          </cell>
          <cell r="F674" t="str">
            <v>Cardio-vasculaire (hors cathétérismes vasculaires diagnostiques et interventionnels)</v>
          </cell>
        </row>
        <row r="675">
          <cell r="A675" t="str">
            <v>05C214</v>
          </cell>
          <cell r="B675" t="str">
            <v>Créations et réfections de fistules artérioveineuses pour affections de la CMD 05, niveau 4</v>
          </cell>
          <cell r="E675" t="str">
            <v>D07</v>
          </cell>
          <cell r="F675" t="str">
            <v>Cardio-vasculaire (hors cathétérismes vasculaires diagnostiques et interventionnels)</v>
          </cell>
        </row>
        <row r="676">
          <cell r="A676" t="str">
            <v>05C21J</v>
          </cell>
          <cell r="B676" t="str">
            <v>Créations et réfections de fistules artérioveineuses pour affections de la CMD 05, en ambulatoire</v>
          </cell>
          <cell r="E676" t="str">
            <v>D07</v>
          </cell>
          <cell r="F676" t="str">
            <v>Cardio-vasculaire (hors cathétérismes vasculaires diagnostiques et interventionnels)</v>
          </cell>
        </row>
        <row r="677">
          <cell r="A677" t="str">
            <v>05C221</v>
          </cell>
          <cell r="B677" t="str">
            <v>Remplacements de stimulateurs cardiaques permanents, niveau 1</v>
          </cell>
          <cell r="E677" t="str">
            <v>D07</v>
          </cell>
          <cell r="F677" t="str">
            <v>Cardio-vasculaire (hors cathétérismes vasculaires diagnostiques et interventionnels)</v>
          </cell>
        </row>
        <row r="678">
          <cell r="A678" t="str">
            <v>05C222</v>
          </cell>
          <cell r="B678" t="str">
            <v>Remplacements de stimulateurs cardiaques permanents, niveau 2</v>
          </cell>
          <cell r="E678" t="str">
            <v>D07</v>
          </cell>
          <cell r="F678" t="str">
            <v>Cardio-vasculaire (hors cathétérismes vasculaires diagnostiques et interventionnels)</v>
          </cell>
        </row>
        <row r="679">
          <cell r="A679" t="str">
            <v>05C223</v>
          </cell>
          <cell r="B679" t="str">
            <v>Remplacements de stimulateurs cardiaques permanents, niveau 3</v>
          </cell>
          <cell r="E679" t="str">
            <v>D07</v>
          </cell>
          <cell r="F679" t="str">
            <v>Cardio-vasculaire (hors cathétérismes vasculaires diagnostiques et interventionnels)</v>
          </cell>
        </row>
        <row r="680">
          <cell r="A680" t="str">
            <v>05C224</v>
          </cell>
          <cell r="B680" t="str">
            <v>Remplacements de stimulateurs cardiaques permanents, niveau 4</v>
          </cell>
          <cell r="E680" t="str">
            <v>D07</v>
          </cell>
          <cell r="F680" t="str">
            <v>Cardio-vasculaire (hors cathétérismes vasculaires diagnostiques et interventionnels)</v>
          </cell>
        </row>
        <row r="681">
          <cell r="A681" t="str">
            <v>05C22T</v>
          </cell>
          <cell r="B681" t="str">
            <v>Remplacements de stimulateurs cardiaques permanents, très courte durée</v>
          </cell>
          <cell r="E681" t="str">
            <v>D07</v>
          </cell>
          <cell r="F681" t="str">
            <v>Cardio-vasculaire (hors cathétérismes vasculaires diagnostiques et interventionnels)</v>
          </cell>
        </row>
        <row r="682">
          <cell r="A682" t="str">
            <v>05K051</v>
          </cell>
          <cell r="B682" t="str">
            <v>Endoprothèses vasculaires avec infarctus du myocarde, niveau 1</v>
          </cell>
          <cell r="E682" t="str">
            <v>D06</v>
          </cell>
          <cell r="F682" t="str">
            <v>Cathétérismes vasculaires diagnostiques et interventionnels</v>
          </cell>
        </row>
        <row r="683">
          <cell r="A683" t="str">
            <v>05K052</v>
          </cell>
          <cell r="B683" t="str">
            <v>Endoprothèses vasculaires avec infarctus du myocarde, niveau 2</v>
          </cell>
          <cell r="E683" t="str">
            <v>D06</v>
          </cell>
          <cell r="F683" t="str">
            <v>Cathétérismes vasculaires diagnostiques et interventionnels</v>
          </cell>
        </row>
        <row r="684">
          <cell r="A684" t="str">
            <v>05K053</v>
          </cell>
          <cell r="B684" t="str">
            <v>Endoprothèses vasculaires avec infarctus du myocarde, niveau 3</v>
          </cell>
          <cell r="E684" t="str">
            <v>D06</v>
          </cell>
          <cell r="F684" t="str">
            <v>Cathétérismes vasculaires diagnostiques et interventionnels</v>
          </cell>
        </row>
        <row r="685">
          <cell r="A685" t="str">
            <v>05K054</v>
          </cell>
          <cell r="B685" t="str">
            <v>Endoprothèses vasculaires avec infarctus du myocarde, niveau 4</v>
          </cell>
          <cell r="E685" t="str">
            <v>D06</v>
          </cell>
          <cell r="F685" t="str">
            <v>Cathétérismes vasculaires diagnostiques et interventionnels</v>
          </cell>
        </row>
        <row r="686">
          <cell r="A686" t="str">
            <v>05K061</v>
          </cell>
          <cell r="B686" t="str">
            <v>Endoprothèses vasculaires sans infarctus du myocarde, niveau 1</v>
          </cell>
          <cell r="E686" t="str">
            <v>D06</v>
          </cell>
          <cell r="F686" t="str">
            <v>Cathétérismes vasculaires diagnostiques et interventionnels</v>
          </cell>
        </row>
        <row r="687">
          <cell r="A687" t="str">
            <v>05K062</v>
          </cell>
          <cell r="B687" t="str">
            <v>Endoprothèses vasculaires sans infarctus du myocarde, niveau 2</v>
          </cell>
          <cell r="E687" t="str">
            <v>D06</v>
          </cell>
          <cell r="F687" t="str">
            <v>Cathétérismes vasculaires diagnostiques et interventionnels</v>
          </cell>
        </row>
        <row r="688">
          <cell r="A688" t="str">
            <v>05K063</v>
          </cell>
          <cell r="B688" t="str">
            <v>Endoprothèses vasculaires sans infarctus du myocarde, niveau 3</v>
          </cell>
          <cell r="E688" t="str">
            <v>D06</v>
          </cell>
          <cell r="F688" t="str">
            <v>Cathétérismes vasculaires diagnostiques et interventionnels</v>
          </cell>
        </row>
        <row r="689">
          <cell r="A689" t="str">
            <v>05K064</v>
          </cell>
          <cell r="B689" t="str">
            <v>Endoprothèses vasculaires sans infarctus du myocarde, niveau 4</v>
          </cell>
          <cell r="E689" t="str">
            <v>D06</v>
          </cell>
          <cell r="F689" t="str">
            <v>Cathétérismes vasculaires diagnostiques et interventionnels</v>
          </cell>
        </row>
        <row r="690">
          <cell r="A690" t="str">
            <v>05K06T</v>
          </cell>
          <cell r="B690" t="str">
            <v>Endoprothèses vasculaires sans infarctus du myocarde, très courte durée</v>
          </cell>
          <cell r="E690" t="str">
            <v>D06</v>
          </cell>
          <cell r="F690" t="str">
            <v>Cathétérismes vasculaires diagnostiques et interventionnels</v>
          </cell>
        </row>
        <row r="691">
          <cell r="A691" t="str">
            <v>05K101</v>
          </cell>
          <cell r="B691" t="str">
            <v>Actes diagnostiques par voie vasculaire, niveau 1</v>
          </cell>
          <cell r="E691" t="str">
            <v>D06</v>
          </cell>
          <cell r="F691" t="str">
            <v>Cathétérismes vasculaires diagnostiques et interventionnels</v>
          </cell>
        </row>
        <row r="692">
          <cell r="A692" t="str">
            <v>05K102</v>
          </cell>
          <cell r="B692" t="str">
            <v>Actes diagnostiques par voie vasculaire, niveau 2</v>
          </cell>
          <cell r="E692" t="str">
            <v>D06</v>
          </cell>
          <cell r="F692" t="str">
            <v>Cathétérismes vasculaires diagnostiques et interventionnels</v>
          </cell>
        </row>
        <row r="693">
          <cell r="A693" t="str">
            <v>05K103</v>
          </cell>
          <cell r="B693" t="str">
            <v>Actes diagnostiques par voie vasculaire, niveau 3</v>
          </cell>
          <cell r="E693" t="str">
            <v>D06</v>
          </cell>
          <cell r="F693" t="str">
            <v>Cathétérismes vasculaires diagnostiques et interventionnels</v>
          </cell>
        </row>
        <row r="694">
          <cell r="A694" t="str">
            <v>05K104</v>
          </cell>
          <cell r="B694" t="str">
            <v>Actes diagnostiques par voie vasculaire, niveau 4</v>
          </cell>
          <cell r="E694" t="str">
            <v>D06</v>
          </cell>
          <cell r="F694" t="str">
            <v>Cathétérismes vasculaires diagnostiques et interventionnels</v>
          </cell>
        </row>
        <row r="695">
          <cell r="A695" t="str">
            <v>05K10J</v>
          </cell>
          <cell r="B695" t="str">
            <v>Actes diagnostiques par voie vasculaire, en ambulatoire</v>
          </cell>
          <cell r="E695" t="str">
            <v>D06</v>
          </cell>
          <cell r="F695" t="str">
            <v>Cathétérismes vasculaires diagnostiques et interventionnels</v>
          </cell>
        </row>
        <row r="696">
          <cell r="A696" t="str">
            <v>05K121</v>
          </cell>
          <cell r="B696" t="str">
            <v>Actes thérapeutiques par voie vasculaire sauf endoprothèses, âge inférieur à 18 ans, niveau 1</v>
          </cell>
          <cell r="E696" t="str">
            <v>D06</v>
          </cell>
          <cell r="F696" t="str">
            <v>Cathétérismes vasculaires diagnostiques et interventionnels</v>
          </cell>
        </row>
        <row r="697">
          <cell r="A697" t="str">
            <v>05K122</v>
          </cell>
          <cell r="B697" t="str">
            <v>Actes thérapeutiques par voie vasculaire sauf endoprothèses, âge inférieur à 18 ans, niveau 2</v>
          </cell>
          <cell r="E697" t="str">
            <v>D06</v>
          </cell>
          <cell r="F697" t="str">
            <v>Cathétérismes vasculaires diagnostiques et interventionnels</v>
          </cell>
        </row>
        <row r="698">
          <cell r="A698" t="str">
            <v>05K123</v>
          </cell>
          <cell r="B698" t="str">
            <v>Actes thérapeutiques par voie vasculaire sauf endoprothèses, âge inférieur à 18 ans, niveau 3</v>
          </cell>
          <cell r="E698" t="str">
            <v>D06</v>
          </cell>
          <cell r="F698" t="str">
            <v>Cathétérismes vasculaires diagnostiques et interventionnels</v>
          </cell>
        </row>
        <row r="699">
          <cell r="A699" t="str">
            <v>05K124</v>
          </cell>
          <cell r="B699" t="str">
            <v>Actes thérapeutiques par voie vasculaire sauf endoprothèses, âge inférieur à 18 ans, niveau 4</v>
          </cell>
          <cell r="E699" t="str">
            <v>D06</v>
          </cell>
          <cell r="F699" t="str">
            <v>Cathétérismes vasculaires diagnostiques et interventionnels</v>
          </cell>
        </row>
        <row r="700">
          <cell r="A700" t="str">
            <v>05K14Z</v>
          </cell>
          <cell r="B700" t="str">
            <v>Mise en place de certains accès vasculaires pour des affections de la CMD 05, séjours de moins de 2 jours</v>
          </cell>
          <cell r="E700" t="str">
            <v>D07</v>
          </cell>
          <cell r="F700" t="str">
            <v>Cardio-vasculaire (hors cathétérismes vasculaires diagnostiques et interventionnels)</v>
          </cell>
        </row>
        <row r="701">
          <cell r="A701" t="str">
            <v>05K151</v>
          </cell>
          <cell r="B701" t="str">
            <v>Surveillances de greffes de coeur avec acte diagnostique par voie vasculaire, niveau 1</v>
          </cell>
          <cell r="E701" t="str">
            <v>D06</v>
          </cell>
          <cell r="F701" t="str">
            <v>Cathétérismes vasculaires diagnostiques et interventionnels</v>
          </cell>
        </row>
        <row r="702">
          <cell r="A702" t="str">
            <v>05K152</v>
          </cell>
          <cell r="B702" t="str">
            <v>Surveillances de greffes de coeur avec acte diagnostique par voie vasculaire, niveau 2</v>
          </cell>
          <cell r="E702" t="str">
            <v>D06</v>
          </cell>
          <cell r="F702" t="str">
            <v>Cathétérismes vasculaires diagnostiques et interventionnels</v>
          </cell>
        </row>
        <row r="703">
          <cell r="A703" t="str">
            <v>05K153</v>
          </cell>
          <cell r="B703" t="str">
            <v>Surveillances de greffes de coeur avec acte diagnostique par voie vasculaire, niveau 3</v>
          </cell>
          <cell r="E703" t="str">
            <v>D06</v>
          </cell>
          <cell r="F703" t="str">
            <v>Cathétérismes vasculaires diagnostiques et interventionnels</v>
          </cell>
        </row>
        <row r="704">
          <cell r="A704" t="str">
            <v>05K154</v>
          </cell>
          <cell r="B704" t="str">
            <v>Surveillances de greffes de coeur avec acte diagnostique par voie vasculaire, niveau 4</v>
          </cell>
          <cell r="E704" t="str">
            <v>D06</v>
          </cell>
          <cell r="F704" t="str">
            <v>Cathétérismes vasculaires diagnostiques et interventionnels</v>
          </cell>
        </row>
        <row r="705">
          <cell r="A705" t="str">
            <v>05K15J</v>
          </cell>
          <cell r="B705" t="str">
            <v>Surveillances de greffes de coeur avec acte diagnostique par voie vasculaire, en ambulatoire</v>
          </cell>
          <cell r="E705" t="str">
            <v>D06</v>
          </cell>
          <cell r="F705" t="str">
            <v>Cathétérismes vasculaires diagnostiques et interventionnels</v>
          </cell>
        </row>
        <row r="706">
          <cell r="A706" t="str">
            <v>05K17J</v>
          </cell>
          <cell r="B706" t="str">
            <v>Affections cardiovasculaires sans acte opératoire de la CMD 05, avec anesthésie, en ambulatoire</v>
          </cell>
          <cell r="E706" t="str">
            <v>D07</v>
          </cell>
          <cell r="F706" t="str">
            <v>Cardio-vasculaire (hors cathétérismes vasculaires diagnostiques et interventionnels)</v>
          </cell>
        </row>
        <row r="707">
          <cell r="A707" t="str">
            <v>05K18J</v>
          </cell>
          <cell r="B707" t="str">
            <v>Varices avec acte autre que ligature et éveinage, en ambulatoire</v>
          </cell>
          <cell r="E707" t="str">
            <v>D07</v>
          </cell>
          <cell r="F707" t="str">
            <v>Cardio-vasculaire (hors cathétérismes vasculaires diagnostiques et interventionnels)</v>
          </cell>
        </row>
        <row r="708">
          <cell r="A708" t="str">
            <v>05K191</v>
          </cell>
          <cell r="B708" t="str">
            <v>Traitements majeurs de troubles du rythme par voie vasculaire, niveau 1</v>
          </cell>
          <cell r="E708" t="str">
            <v>D06</v>
          </cell>
          <cell r="F708" t="str">
            <v>Cathétérismes vasculaires diagnostiques et interventionnels</v>
          </cell>
        </row>
        <row r="709">
          <cell r="A709" t="str">
            <v>05K192</v>
          </cell>
          <cell r="B709" t="str">
            <v>Traitements majeurs de troubles du rythme par voie vasculaire, niveau 2</v>
          </cell>
          <cell r="E709" t="str">
            <v>D06</v>
          </cell>
          <cell r="F709" t="str">
            <v>Cathétérismes vasculaires diagnostiques et interventionnels</v>
          </cell>
        </row>
        <row r="710">
          <cell r="A710" t="str">
            <v>05K193</v>
          </cell>
          <cell r="B710" t="str">
            <v>Traitements majeurs de troubles du rythme par voie vasculaire, niveau 3</v>
          </cell>
          <cell r="E710" t="str">
            <v>D06</v>
          </cell>
          <cell r="F710" t="str">
            <v>Cathétérismes vasculaires diagnostiques et interventionnels</v>
          </cell>
        </row>
        <row r="711">
          <cell r="A711" t="str">
            <v>05K194</v>
          </cell>
          <cell r="B711" t="str">
            <v>Traitements majeurs de troubles du rythme par voie vasculaire, niveau 4</v>
          </cell>
          <cell r="E711" t="str">
            <v>D06</v>
          </cell>
          <cell r="F711" t="str">
            <v>Cathétérismes vasculaires diagnostiques et interventionnels</v>
          </cell>
        </row>
        <row r="712">
          <cell r="A712" t="str">
            <v>05K201</v>
          </cell>
          <cell r="B712" t="str">
            <v>Autres traitements de troubles du rythme par voie vasculaire, niveau 1</v>
          </cell>
          <cell r="E712" t="str">
            <v>D06</v>
          </cell>
          <cell r="F712" t="str">
            <v>Cathétérismes vasculaires diagnostiques et interventionnels</v>
          </cell>
        </row>
        <row r="713">
          <cell r="A713" t="str">
            <v>05K202</v>
          </cell>
          <cell r="B713" t="str">
            <v>Autres traitements de troubles du rythme par voie vasculaire, niveau 2</v>
          </cell>
          <cell r="E713" t="str">
            <v>D06</v>
          </cell>
          <cell r="F713" t="str">
            <v>Cathétérismes vasculaires diagnostiques et interventionnels</v>
          </cell>
        </row>
        <row r="714">
          <cell r="A714" t="str">
            <v>05K203</v>
          </cell>
          <cell r="B714" t="str">
            <v>Autres traitements de troubles du rythme par voie vasculaire, niveau 3</v>
          </cell>
          <cell r="E714" t="str">
            <v>D06</v>
          </cell>
          <cell r="F714" t="str">
            <v>Cathétérismes vasculaires diagnostiques et interventionnels</v>
          </cell>
        </row>
        <row r="715">
          <cell r="A715" t="str">
            <v>05K204</v>
          </cell>
          <cell r="B715" t="str">
            <v>Autres traitements de troubles du rythme par voie vasculaire, niveau 4</v>
          </cell>
          <cell r="E715" t="str">
            <v>D06</v>
          </cell>
          <cell r="F715" t="str">
            <v>Cathétérismes vasculaires diagnostiques et interventionnels</v>
          </cell>
        </row>
        <row r="716">
          <cell r="A716" t="str">
            <v>05K20T</v>
          </cell>
          <cell r="B716" t="str">
            <v>Autres traitements de troubles du rythme par voie vasculaire, très courte durée</v>
          </cell>
          <cell r="E716" t="str">
            <v>D06</v>
          </cell>
          <cell r="F716" t="str">
            <v>Cathétérismes vasculaires diagnostiques et interventionnels</v>
          </cell>
        </row>
        <row r="717">
          <cell r="A717" t="str">
            <v>05K211</v>
          </cell>
          <cell r="B717" t="str">
            <v>Poses de bioprothèses de valves cardiaques par voie vasculaire, niveau 1</v>
          </cell>
          <cell r="E717" t="str">
            <v>D06</v>
          </cell>
          <cell r="F717" t="str">
            <v>Cathétérismes vasculaires diagnostiques et interventionnels</v>
          </cell>
        </row>
        <row r="718">
          <cell r="A718" t="str">
            <v>05K212</v>
          </cell>
          <cell r="B718" t="str">
            <v>Poses de bioprothèses de valves cardiaques par voie vasculaire, niveau 2</v>
          </cell>
          <cell r="E718" t="str">
            <v>D06</v>
          </cell>
          <cell r="F718" t="str">
            <v>Cathétérismes vasculaires diagnostiques et interventionnels</v>
          </cell>
        </row>
        <row r="719">
          <cell r="A719" t="str">
            <v>05K213</v>
          </cell>
          <cell r="B719" t="str">
            <v>Poses de bioprothèses de valves cardiaques par voie vasculaire, niveau 3</v>
          </cell>
          <cell r="E719" t="str">
            <v>D06</v>
          </cell>
          <cell r="F719" t="str">
            <v>Cathétérismes vasculaires diagnostiques et interventionnels</v>
          </cell>
        </row>
        <row r="720">
          <cell r="A720" t="str">
            <v>05K214</v>
          </cell>
          <cell r="B720" t="str">
            <v>Poses de bioprothèses de valves cardiaques par voie vasculaire, niveau 4</v>
          </cell>
          <cell r="E720" t="str">
            <v>D06</v>
          </cell>
          <cell r="F720" t="str">
            <v>Cathétérismes vasculaires diagnostiques et interventionnels</v>
          </cell>
        </row>
        <row r="721">
          <cell r="A721" t="str">
            <v>05K221</v>
          </cell>
          <cell r="B721" t="str">
            <v>Actes thérapeutiques par voie vasculaire sur les orifices du coeur, âge supérieur à 17 ans, niveau 1</v>
          </cell>
          <cell r="E721" t="str">
            <v>D06</v>
          </cell>
          <cell r="F721" t="str">
            <v>Cathétérismes vasculaires diagnostiques et interventionnels</v>
          </cell>
        </row>
        <row r="722">
          <cell r="A722" t="str">
            <v>05K222</v>
          </cell>
          <cell r="B722" t="str">
            <v>Actes thérapeutiques par voie vasculaire sur les orifices du coeur, âge supérieur à 17 ans, niveau 2</v>
          </cell>
          <cell r="E722" t="str">
            <v>D06</v>
          </cell>
          <cell r="F722" t="str">
            <v>Cathétérismes vasculaires diagnostiques et interventionnels</v>
          </cell>
        </row>
        <row r="723">
          <cell r="A723" t="str">
            <v>05K223</v>
          </cell>
          <cell r="B723" t="str">
            <v>Actes thérapeutiques par voie vasculaire sur les orifices du coeur, âge supérieur à 17 ans, niveau 3</v>
          </cell>
          <cell r="E723" t="str">
            <v>D06</v>
          </cell>
          <cell r="F723" t="str">
            <v>Cathétérismes vasculaires diagnostiques et interventionnels</v>
          </cell>
        </row>
        <row r="724">
          <cell r="A724" t="str">
            <v>05K224</v>
          </cell>
          <cell r="B724" t="str">
            <v>Actes thérapeutiques par voie vasculaire sur les orifices du coeur, âge supérieur à 17 ans, niveau 4</v>
          </cell>
          <cell r="E724" t="str">
            <v>D06</v>
          </cell>
          <cell r="F724" t="str">
            <v>Cathétérismes vasculaires diagnostiques et interventionnels</v>
          </cell>
        </row>
        <row r="725">
          <cell r="A725" t="str">
            <v>05K231</v>
          </cell>
          <cell r="B725" t="str">
            <v>Ablations, repositionnements et poses de sondes cardiaques supplémentaires par voie vasculaire, âge supérieur à 17 ans, niveau 1</v>
          </cell>
          <cell r="E725" t="str">
            <v>D06</v>
          </cell>
          <cell r="F725" t="str">
            <v>Cathétérismes vasculaires diagnostiques et interventionnels</v>
          </cell>
        </row>
        <row r="726">
          <cell r="A726" t="str">
            <v>05K232</v>
          </cell>
          <cell r="B726" t="str">
            <v>Ablations, repositionnements et poses de sondes cardiaques supplémentaires par voie vasculaire, âge supérieur à 17 ans, niveau 2</v>
          </cell>
          <cell r="E726" t="str">
            <v>D06</v>
          </cell>
          <cell r="F726" t="str">
            <v>Cathétérismes vasculaires diagnostiques et interventionnels</v>
          </cell>
        </row>
        <row r="727">
          <cell r="A727" t="str">
            <v>05K233</v>
          </cell>
          <cell r="B727" t="str">
            <v>Ablations, repositionnements et poses de sondes cardiaques supplémentaires par voie vasculaire, âge supérieur à 17 ans, niveau 3</v>
          </cell>
          <cell r="E727" t="str">
            <v>D06</v>
          </cell>
          <cell r="F727" t="str">
            <v>Cathétérismes vasculaires diagnostiques et interventionnels</v>
          </cell>
        </row>
        <row r="728">
          <cell r="A728" t="str">
            <v>05K234</v>
          </cell>
          <cell r="B728" t="str">
            <v>Ablations, repositionnements et poses de sondes cardiaques supplémentaires par voie vasculaire, âge supérieur à 17 ans, niveau 4</v>
          </cell>
          <cell r="E728" t="str">
            <v>D06</v>
          </cell>
          <cell r="F728" t="str">
            <v>Cathétérismes vasculaires diagnostiques et interventionnels</v>
          </cell>
        </row>
        <row r="729">
          <cell r="A729" t="str">
            <v>05K23J</v>
          </cell>
          <cell r="B729" t="str">
            <v>Ablations, repositionnements et poses de sondes cardiaques supplémentaires par voie vasculaire, âge supérieur à 17 ans, en ambulatoire</v>
          </cell>
          <cell r="E729" t="str">
            <v>D06</v>
          </cell>
          <cell r="F729" t="str">
            <v>Cathétérismes vasculaires diagnostiques et interventionnels</v>
          </cell>
        </row>
        <row r="730">
          <cell r="A730" t="str">
            <v>05K241</v>
          </cell>
          <cell r="B730" t="str">
            <v>Dilatations coronaires et autres actes thérapeutiques sur le coeur par voie vasculaire, âge supérieur à 17 ans, niveau 1</v>
          </cell>
          <cell r="E730" t="str">
            <v>D06</v>
          </cell>
          <cell r="F730" t="str">
            <v>Cathétérismes vasculaires diagnostiques et interventionnels</v>
          </cell>
        </row>
        <row r="731">
          <cell r="A731" t="str">
            <v>05K242</v>
          </cell>
          <cell r="B731" t="str">
            <v>Dilatations coronaires et autres actes thérapeutiques sur le coeur par voie vasculaire, âge supérieur à 17 ans, niveau 2</v>
          </cell>
          <cell r="E731" t="str">
            <v>D06</v>
          </cell>
          <cell r="F731" t="str">
            <v>Cathétérismes vasculaires diagnostiques et interventionnels</v>
          </cell>
        </row>
        <row r="732">
          <cell r="A732" t="str">
            <v>05K243</v>
          </cell>
          <cell r="B732" t="str">
            <v>Dilatations coronaires et autres actes thérapeutiques sur le coeur par voie vasculaire, âge supérieur à 17 ans, niveau 3</v>
          </cell>
          <cell r="E732" t="str">
            <v>D06</v>
          </cell>
          <cell r="F732" t="str">
            <v>Cathétérismes vasculaires diagnostiques et interventionnels</v>
          </cell>
        </row>
        <row r="733">
          <cell r="A733" t="str">
            <v>05K244</v>
          </cell>
          <cell r="B733" t="str">
            <v>Dilatations coronaires et autres actes thérapeutiques sur le coeur par voie vasculaire, âge supérieur à 17 ans, niveau 4</v>
          </cell>
          <cell r="E733" t="str">
            <v>D06</v>
          </cell>
          <cell r="F733" t="str">
            <v>Cathétérismes vasculaires diagnostiques et interventionnels</v>
          </cell>
        </row>
        <row r="734">
          <cell r="A734" t="str">
            <v>05K24J</v>
          </cell>
          <cell r="B734" t="str">
            <v>Dilatations coronaires et autres actes thérapeutiques sur le coeur par voie vasculaire, âge supérieur à 17 ans, en ambulatoire</v>
          </cell>
          <cell r="E734" t="str">
            <v>D06</v>
          </cell>
          <cell r="F734" t="str">
            <v>Cathétérismes vasculaires diagnostiques et interventionnels</v>
          </cell>
        </row>
        <row r="735">
          <cell r="A735" t="str">
            <v>05K251</v>
          </cell>
          <cell r="B735" t="str">
            <v>Actes thérapeutiques sur les artères par voie vasculaire, âge supérieur à 17 ans, niveau 1</v>
          </cell>
          <cell r="E735" t="str">
            <v>D06</v>
          </cell>
          <cell r="F735" t="str">
            <v>Cathétérismes vasculaires diagnostiques et interventionnels</v>
          </cell>
        </row>
        <row r="736">
          <cell r="A736" t="str">
            <v>05K252</v>
          </cell>
          <cell r="B736" t="str">
            <v>Actes thérapeutiques sur les artères par voie vasculaire, âge supérieur à 17 ans, niveau 2</v>
          </cell>
          <cell r="E736" t="str">
            <v>D06</v>
          </cell>
          <cell r="F736" t="str">
            <v>Cathétérismes vasculaires diagnostiques et interventionnels</v>
          </cell>
        </row>
        <row r="737">
          <cell r="A737" t="str">
            <v>05K253</v>
          </cell>
          <cell r="B737" t="str">
            <v>Actes thérapeutiques sur les artères par voie vasculaire, âge supérieur à 17 ans, niveau 3</v>
          </cell>
          <cell r="E737" t="str">
            <v>D06</v>
          </cell>
          <cell r="F737" t="str">
            <v>Cathétérismes vasculaires diagnostiques et interventionnels</v>
          </cell>
        </row>
        <row r="738">
          <cell r="A738" t="str">
            <v>05K254</v>
          </cell>
          <cell r="B738" t="str">
            <v>Actes thérapeutiques sur les artères par voie vasculaire, âge supérieur à 17 ans, niveau 4</v>
          </cell>
          <cell r="E738" t="str">
            <v>D06</v>
          </cell>
          <cell r="F738" t="str">
            <v>Cathétérismes vasculaires diagnostiques et interventionnels</v>
          </cell>
        </row>
        <row r="739">
          <cell r="A739" t="str">
            <v>05K25J</v>
          </cell>
          <cell r="B739" t="str">
            <v>Actes thérapeutiques sur les artères par voie vasculaire, âge supérieur à 17 ans, en ambulatoire</v>
          </cell>
          <cell r="E739" t="str">
            <v>D06</v>
          </cell>
          <cell r="F739" t="str">
            <v>Cathétérismes vasculaires diagnostiques et interventionnels</v>
          </cell>
        </row>
        <row r="740">
          <cell r="A740" t="str">
            <v>05K261</v>
          </cell>
          <cell r="B740" t="str">
            <v>Actes thérapeutiques sur les accès vasculaires ou les veines par voie vasculaire, âge supérieur à 17 ans, niveau 1</v>
          </cell>
          <cell r="E740" t="str">
            <v>D06</v>
          </cell>
          <cell r="F740" t="str">
            <v>Cathétérismes vasculaires diagnostiques et interventionnels</v>
          </cell>
        </row>
        <row r="741">
          <cell r="A741" t="str">
            <v>05K262</v>
          </cell>
          <cell r="B741" t="str">
            <v>Actes thérapeutiques sur les accès vasculaires ou les veines par voie vasculaire, âge supérieur à 17 ans, niveau 2</v>
          </cell>
          <cell r="E741" t="str">
            <v>D06</v>
          </cell>
          <cell r="F741" t="str">
            <v>Cathétérismes vasculaires diagnostiques et interventionnels</v>
          </cell>
        </row>
        <row r="742">
          <cell r="A742" t="str">
            <v>05K263</v>
          </cell>
          <cell r="B742" t="str">
            <v>Actes thérapeutiques sur les accès vasculaires ou les veines par voie vasculaire, âge supérieur à 17 ans, niveau 3</v>
          </cell>
          <cell r="E742" t="str">
            <v>D06</v>
          </cell>
          <cell r="F742" t="str">
            <v>Cathétérismes vasculaires diagnostiques et interventionnels</v>
          </cell>
        </row>
        <row r="743">
          <cell r="A743" t="str">
            <v>05K264</v>
          </cell>
          <cell r="B743" t="str">
            <v>Actes thérapeutiques sur les accès vasculaires ou les veines par voie vasculaire, âge supérieur à 17 ans, niveau 4</v>
          </cell>
          <cell r="E743" t="str">
            <v>D06</v>
          </cell>
          <cell r="F743" t="str">
            <v>Cathétérismes vasculaires diagnostiques et interventionnels</v>
          </cell>
        </row>
        <row r="744">
          <cell r="A744" t="str">
            <v>05K26J</v>
          </cell>
          <cell r="B744" t="str">
            <v>Actes thérapeutiques sur les accès vasculaires ou les veines par voie vasculaire, âge supérieur à 17 ans, en ambulatoire</v>
          </cell>
          <cell r="E744" t="str">
            <v>D06</v>
          </cell>
          <cell r="F744" t="str">
            <v>Cathétérismes vasculaires diagnostiques et interventionnels</v>
          </cell>
        </row>
        <row r="745">
          <cell r="A745" t="str">
            <v>05M041</v>
          </cell>
          <cell r="B745" t="str">
            <v>Infarctus aigu du myocarde, niveau 1</v>
          </cell>
          <cell r="E745" t="str">
            <v>D07</v>
          </cell>
          <cell r="F745" t="str">
            <v>Cardio-vasculaire (hors cathétérismes vasculaires diagnostiques et interventionnels)</v>
          </cell>
        </row>
        <row r="746">
          <cell r="A746" t="str">
            <v>05M042</v>
          </cell>
          <cell r="B746" t="str">
            <v>Infarctus aigu du myocarde, niveau 2</v>
          </cell>
          <cell r="E746" t="str">
            <v>D07</v>
          </cell>
          <cell r="F746" t="str">
            <v>Cardio-vasculaire (hors cathétérismes vasculaires diagnostiques et interventionnels)</v>
          </cell>
        </row>
        <row r="747">
          <cell r="A747" t="str">
            <v>05M043</v>
          </cell>
          <cell r="B747" t="str">
            <v>Infarctus aigu du myocarde, niveau 3</v>
          </cell>
          <cell r="E747" t="str">
            <v>D07</v>
          </cell>
          <cell r="F747" t="str">
            <v>Cardio-vasculaire (hors cathétérismes vasculaires diagnostiques et interventionnels)</v>
          </cell>
        </row>
        <row r="748">
          <cell r="A748" t="str">
            <v>05M044</v>
          </cell>
          <cell r="B748" t="str">
            <v>Infarctus aigu du myocarde, niveau 4</v>
          </cell>
          <cell r="E748" t="str">
            <v>D07</v>
          </cell>
          <cell r="F748" t="str">
            <v>Cardio-vasculaire (hors cathétérismes vasculaires diagnostiques et interventionnels)</v>
          </cell>
        </row>
        <row r="749">
          <cell r="A749" t="str">
            <v>05M04T</v>
          </cell>
          <cell r="B749" t="str">
            <v>Infarctus aigu du myocarde, très courte durée</v>
          </cell>
          <cell r="E749" t="str">
            <v>D07</v>
          </cell>
          <cell r="F749" t="str">
            <v>Cardio-vasculaire (hors cathétérismes vasculaires diagnostiques et interventionnels)</v>
          </cell>
        </row>
        <row r="750">
          <cell r="A750" t="str">
            <v>05M051</v>
          </cell>
          <cell r="B750" t="str">
            <v>Syncopes et lipothymies, niveau 1</v>
          </cell>
          <cell r="E750" t="str">
            <v>D07</v>
          </cell>
          <cell r="F750" t="str">
            <v>Cardio-vasculaire (hors cathétérismes vasculaires diagnostiques et interventionnels)</v>
          </cell>
        </row>
        <row r="751">
          <cell r="A751" t="str">
            <v>05M052</v>
          </cell>
          <cell r="B751" t="str">
            <v>Syncopes et lipothymies, niveau 2</v>
          </cell>
          <cell r="E751" t="str">
            <v>D07</v>
          </cell>
          <cell r="F751" t="str">
            <v>Cardio-vasculaire (hors cathétérismes vasculaires diagnostiques et interventionnels)</v>
          </cell>
        </row>
        <row r="752">
          <cell r="A752" t="str">
            <v>05M053</v>
          </cell>
          <cell r="B752" t="str">
            <v>Syncopes et lipothymies, niveau 3</v>
          </cell>
          <cell r="E752" t="str">
            <v>D07</v>
          </cell>
          <cell r="F752" t="str">
            <v>Cardio-vasculaire (hors cathétérismes vasculaires diagnostiques et interventionnels)</v>
          </cell>
        </row>
        <row r="753">
          <cell r="A753" t="str">
            <v>05M054</v>
          </cell>
          <cell r="B753" t="str">
            <v>Syncopes et lipothymies, niveau 4</v>
          </cell>
          <cell r="E753" t="str">
            <v>D07</v>
          </cell>
          <cell r="F753" t="str">
            <v>Cardio-vasculaire (hors cathétérismes vasculaires diagnostiques et interventionnels)</v>
          </cell>
        </row>
        <row r="754">
          <cell r="A754" t="str">
            <v>05M05T</v>
          </cell>
          <cell r="B754" t="str">
            <v>Syncopes et lipothymies, très courte durée</v>
          </cell>
          <cell r="E754" t="str">
            <v>D07</v>
          </cell>
          <cell r="F754" t="str">
            <v>Cardio-vasculaire (hors cathétérismes vasculaires diagnostiques et interventionnels)</v>
          </cell>
        </row>
        <row r="755">
          <cell r="A755" t="str">
            <v>05M061</v>
          </cell>
          <cell r="B755" t="str">
            <v>Angine de poitrine, niveau 1</v>
          </cell>
          <cell r="E755" t="str">
            <v>D07</v>
          </cell>
          <cell r="F755" t="str">
            <v>Cardio-vasculaire (hors cathétérismes vasculaires diagnostiques et interventionnels)</v>
          </cell>
        </row>
        <row r="756">
          <cell r="A756" t="str">
            <v>05M062</v>
          </cell>
          <cell r="B756" t="str">
            <v>Angine de poitrine, niveau 2</v>
          </cell>
          <cell r="E756" t="str">
            <v>D07</v>
          </cell>
          <cell r="F756" t="str">
            <v>Cardio-vasculaire (hors cathétérismes vasculaires diagnostiques et interventionnels)</v>
          </cell>
        </row>
        <row r="757">
          <cell r="A757" t="str">
            <v>05M063</v>
          </cell>
          <cell r="B757" t="str">
            <v>Angine de poitrine, niveau 3</v>
          </cell>
          <cell r="E757" t="str">
            <v>D07</v>
          </cell>
          <cell r="F757" t="str">
            <v>Cardio-vasculaire (hors cathétérismes vasculaires diagnostiques et interventionnels)</v>
          </cell>
        </row>
        <row r="758">
          <cell r="A758" t="str">
            <v>05M064</v>
          </cell>
          <cell r="B758" t="str">
            <v>Angine de poitrine, niveau 4</v>
          </cell>
          <cell r="E758" t="str">
            <v>D07</v>
          </cell>
          <cell r="F758" t="str">
            <v>Cardio-vasculaire (hors cathétérismes vasculaires diagnostiques et interventionnels)</v>
          </cell>
        </row>
        <row r="759">
          <cell r="A759" t="str">
            <v>05M06T</v>
          </cell>
          <cell r="B759" t="str">
            <v>Angine de poitrine, très courte durée</v>
          </cell>
          <cell r="E759" t="str">
            <v>D07</v>
          </cell>
          <cell r="F759" t="str">
            <v>Cardio-vasculaire (hors cathétérismes vasculaires diagnostiques et interventionnels)</v>
          </cell>
        </row>
        <row r="760">
          <cell r="A760" t="str">
            <v>05M071</v>
          </cell>
          <cell r="B760" t="str">
            <v>Thrombophlébites veineuses profondes, niveau 1</v>
          </cell>
          <cell r="E760" t="str">
            <v>D07</v>
          </cell>
          <cell r="F760" t="str">
            <v>Cardio-vasculaire (hors cathétérismes vasculaires diagnostiques et interventionnels)</v>
          </cell>
        </row>
        <row r="761">
          <cell r="A761" t="str">
            <v>05M072</v>
          </cell>
          <cell r="B761" t="str">
            <v>Thrombophlébites veineuses profondes, niveau 2</v>
          </cell>
          <cell r="E761" t="str">
            <v>D07</v>
          </cell>
          <cell r="F761" t="str">
            <v>Cardio-vasculaire (hors cathétérismes vasculaires diagnostiques et interventionnels)</v>
          </cell>
        </row>
        <row r="762">
          <cell r="A762" t="str">
            <v>05M073</v>
          </cell>
          <cell r="B762" t="str">
            <v>Thrombophlébites veineuses profondes, niveau 3</v>
          </cell>
          <cell r="E762" t="str">
            <v>D07</v>
          </cell>
          <cell r="F762" t="str">
            <v>Cardio-vasculaire (hors cathétérismes vasculaires diagnostiques et interventionnels)</v>
          </cell>
        </row>
        <row r="763">
          <cell r="A763" t="str">
            <v>05M074</v>
          </cell>
          <cell r="B763" t="str">
            <v>Thrombophlébites veineuses profondes, niveau 4</v>
          </cell>
          <cell r="E763" t="str">
            <v>D07</v>
          </cell>
          <cell r="F763" t="str">
            <v>Cardio-vasculaire (hors cathétérismes vasculaires diagnostiques et interventionnels)</v>
          </cell>
        </row>
        <row r="764">
          <cell r="A764" t="str">
            <v>05M07T</v>
          </cell>
          <cell r="B764" t="str">
            <v>Thrombophlébites veineuses profondes, très courte durée</v>
          </cell>
          <cell r="E764" t="str">
            <v>D07</v>
          </cell>
          <cell r="F764" t="str">
            <v>Cardio-vasculaire (hors cathétérismes vasculaires diagnostiques et interventionnels)</v>
          </cell>
        </row>
        <row r="765">
          <cell r="A765" t="str">
            <v>05M081</v>
          </cell>
          <cell r="B765" t="str">
            <v>Arythmies et troubles de la conduction cardiaque, niveau 1</v>
          </cell>
          <cell r="E765" t="str">
            <v>D07</v>
          </cell>
          <cell r="F765" t="str">
            <v>Cardio-vasculaire (hors cathétérismes vasculaires diagnostiques et interventionnels)</v>
          </cell>
        </row>
        <row r="766">
          <cell r="A766" t="str">
            <v>05M082</v>
          </cell>
          <cell r="B766" t="str">
            <v>Arythmies et troubles de la conduction cardiaque, niveau 2</v>
          </cell>
          <cell r="E766" t="str">
            <v>D07</v>
          </cell>
          <cell r="F766" t="str">
            <v>Cardio-vasculaire (hors cathétérismes vasculaires diagnostiques et interventionnels)</v>
          </cell>
        </row>
        <row r="767">
          <cell r="A767" t="str">
            <v>05M083</v>
          </cell>
          <cell r="B767" t="str">
            <v>Arythmies et troubles de la conduction cardiaque, niveau 3</v>
          </cell>
          <cell r="E767" t="str">
            <v>D07</v>
          </cell>
          <cell r="F767" t="str">
            <v>Cardio-vasculaire (hors cathétérismes vasculaires diagnostiques et interventionnels)</v>
          </cell>
        </row>
        <row r="768">
          <cell r="A768" t="str">
            <v>05M084</v>
          </cell>
          <cell r="B768" t="str">
            <v>Arythmies et troubles de la conduction cardiaque, niveau 4</v>
          </cell>
          <cell r="E768" t="str">
            <v>D07</v>
          </cell>
          <cell r="F768" t="str">
            <v>Cardio-vasculaire (hors cathétérismes vasculaires diagnostiques et interventionnels)</v>
          </cell>
        </row>
        <row r="769">
          <cell r="A769" t="str">
            <v>05M08T</v>
          </cell>
          <cell r="B769" t="str">
            <v>Arythmies et troubles de la conduction cardiaque, très courte durée</v>
          </cell>
          <cell r="E769" t="str">
            <v>D07</v>
          </cell>
          <cell r="F769" t="str">
            <v>Cardio-vasculaire (hors cathétérismes vasculaires diagnostiques et interventionnels)</v>
          </cell>
        </row>
        <row r="770">
          <cell r="A770" t="str">
            <v>05M091</v>
          </cell>
          <cell r="B770" t="str">
            <v>Insuffisances cardiaques et états de choc circulatoire, niveau 1</v>
          </cell>
          <cell r="E770" t="str">
            <v>D07</v>
          </cell>
          <cell r="F770" t="str">
            <v>Cardio-vasculaire (hors cathétérismes vasculaires diagnostiques et interventionnels)</v>
          </cell>
        </row>
        <row r="771">
          <cell r="A771" t="str">
            <v>05M092</v>
          </cell>
          <cell r="B771" t="str">
            <v>Insuffisances cardiaques et états de choc circulatoire, niveau 2</v>
          </cell>
          <cell r="E771" t="str">
            <v>D07</v>
          </cell>
          <cell r="F771" t="str">
            <v>Cardio-vasculaire (hors cathétérismes vasculaires diagnostiques et interventionnels)</v>
          </cell>
        </row>
        <row r="772">
          <cell r="A772" t="str">
            <v>05M093</v>
          </cell>
          <cell r="B772" t="str">
            <v>Insuffisances cardiaques et états de choc circulatoire, niveau 3</v>
          </cell>
          <cell r="E772" t="str">
            <v>D07</v>
          </cell>
          <cell r="F772" t="str">
            <v>Cardio-vasculaire (hors cathétérismes vasculaires diagnostiques et interventionnels)</v>
          </cell>
        </row>
        <row r="773">
          <cell r="A773" t="str">
            <v>05M094</v>
          </cell>
          <cell r="B773" t="str">
            <v>Insuffisances cardiaques et états de choc circulatoire, niveau 4</v>
          </cell>
          <cell r="E773" t="str">
            <v>D07</v>
          </cell>
          <cell r="F773" t="str">
            <v>Cardio-vasculaire (hors cathétérismes vasculaires diagnostiques et interventionnels)</v>
          </cell>
        </row>
        <row r="774">
          <cell r="A774" t="str">
            <v>05M09T</v>
          </cell>
          <cell r="B774" t="str">
            <v>Insuffisances cardiaques et états de choc circulatoire, très courte durée</v>
          </cell>
          <cell r="E774" t="str">
            <v>D07</v>
          </cell>
          <cell r="F774" t="str">
            <v>Cardio-vasculaire (hors cathétérismes vasculaires diagnostiques et interventionnels)</v>
          </cell>
        </row>
        <row r="775">
          <cell r="A775" t="str">
            <v>05M101</v>
          </cell>
          <cell r="B775" t="str">
            <v>Cardiopathies congénitales et valvulopathies, âge inférieur à 18 ans, niveau 1</v>
          </cell>
          <cell r="E775" t="str">
            <v>D07</v>
          </cell>
          <cell r="F775" t="str">
            <v>Cardio-vasculaire (hors cathétérismes vasculaires diagnostiques et interventionnels)</v>
          </cell>
        </row>
        <row r="776">
          <cell r="A776" t="str">
            <v>05M102</v>
          </cell>
          <cell r="B776" t="str">
            <v>Cardiopathies congénitales et valvulopathies, âge inférieur à 18 ans, niveau 2</v>
          </cell>
          <cell r="E776" t="str">
            <v>D07</v>
          </cell>
          <cell r="F776" t="str">
            <v>Cardio-vasculaire (hors cathétérismes vasculaires diagnostiques et interventionnels)</v>
          </cell>
        </row>
        <row r="777">
          <cell r="A777" t="str">
            <v>05M103</v>
          </cell>
          <cell r="B777" t="str">
            <v>Cardiopathies congénitales et valvulopathies, âge inférieur à 18 ans, niveau 3</v>
          </cell>
          <cell r="E777" t="str">
            <v>D07</v>
          </cell>
          <cell r="F777" t="str">
            <v>Cardio-vasculaire (hors cathétérismes vasculaires diagnostiques et interventionnels)</v>
          </cell>
        </row>
        <row r="778">
          <cell r="A778" t="str">
            <v>05M104</v>
          </cell>
          <cell r="B778" t="str">
            <v>Cardiopathies congénitales et valvulopathies, âge inférieur à 18 ans, niveau 4</v>
          </cell>
          <cell r="E778" t="str">
            <v>D07</v>
          </cell>
          <cell r="F778" t="str">
            <v>Cardio-vasculaire (hors cathétérismes vasculaires diagnostiques et interventionnels)</v>
          </cell>
        </row>
        <row r="779">
          <cell r="A779" t="str">
            <v>05M10T</v>
          </cell>
          <cell r="B779" t="str">
            <v>Cardiopathies congénitales et valvulopathies, âge inférieur à 18 ans, très courte durée</v>
          </cell>
          <cell r="E779" t="str">
            <v>D07</v>
          </cell>
          <cell r="F779" t="str">
            <v>Cardio-vasculaire (hors cathétérismes vasculaires diagnostiques et interventionnels)</v>
          </cell>
        </row>
        <row r="780">
          <cell r="A780" t="str">
            <v>05M111</v>
          </cell>
          <cell r="B780" t="str">
            <v>Cardiopathies congénitales et valvulopathies, âge supérieur à 17 ans, niveau 1</v>
          </cell>
          <cell r="E780" t="str">
            <v>D07</v>
          </cell>
          <cell r="F780" t="str">
            <v>Cardio-vasculaire (hors cathétérismes vasculaires diagnostiques et interventionnels)</v>
          </cell>
        </row>
        <row r="781">
          <cell r="A781" t="str">
            <v>05M112</v>
          </cell>
          <cell r="B781" t="str">
            <v>Cardiopathies congénitales et valvulopathies, âge supérieur à 17 ans, niveau 2</v>
          </cell>
          <cell r="E781" t="str">
            <v>D07</v>
          </cell>
          <cell r="F781" t="str">
            <v>Cardio-vasculaire (hors cathétérismes vasculaires diagnostiques et interventionnels)</v>
          </cell>
        </row>
        <row r="782">
          <cell r="A782" t="str">
            <v>05M113</v>
          </cell>
          <cell r="B782" t="str">
            <v>Cardiopathies congénitales et valvulopathies, âge supérieur à 17 ans, niveau 3</v>
          </cell>
          <cell r="E782" t="str">
            <v>D07</v>
          </cell>
          <cell r="F782" t="str">
            <v>Cardio-vasculaire (hors cathétérismes vasculaires diagnostiques et interventionnels)</v>
          </cell>
        </row>
        <row r="783">
          <cell r="A783" t="str">
            <v>05M114</v>
          </cell>
          <cell r="B783" t="str">
            <v>Cardiopathies congénitales et valvulopathies, âge supérieur à 17 ans, niveau 4</v>
          </cell>
          <cell r="E783" t="str">
            <v>D07</v>
          </cell>
          <cell r="F783" t="str">
            <v>Cardio-vasculaire (hors cathétérismes vasculaires diagnostiques et interventionnels)</v>
          </cell>
        </row>
        <row r="784">
          <cell r="A784" t="str">
            <v>05M11T</v>
          </cell>
          <cell r="B784" t="str">
            <v>Cardiopathies congénitales et valvulopathies, âge supérieur à 17 ans, très courte durée</v>
          </cell>
          <cell r="E784" t="str">
            <v>D07</v>
          </cell>
          <cell r="F784" t="str">
            <v>Cardio-vasculaire (hors cathétérismes vasculaires diagnostiques et interventionnels)</v>
          </cell>
        </row>
        <row r="785">
          <cell r="A785" t="str">
            <v>05M121</v>
          </cell>
          <cell r="B785" t="str">
            <v>Troubles vasculaires périphériques, niveau 1</v>
          </cell>
          <cell r="E785" t="str">
            <v>D07</v>
          </cell>
          <cell r="F785" t="str">
            <v>Cardio-vasculaire (hors cathétérismes vasculaires diagnostiques et interventionnels)</v>
          </cell>
        </row>
        <row r="786">
          <cell r="A786" t="str">
            <v>05M122</v>
          </cell>
          <cell r="B786" t="str">
            <v>Troubles vasculaires périphériques, niveau 2</v>
          </cell>
          <cell r="E786" t="str">
            <v>D07</v>
          </cell>
          <cell r="F786" t="str">
            <v>Cardio-vasculaire (hors cathétérismes vasculaires diagnostiques et interventionnels)</v>
          </cell>
        </row>
        <row r="787">
          <cell r="A787" t="str">
            <v>05M123</v>
          </cell>
          <cell r="B787" t="str">
            <v>Troubles vasculaires périphériques, niveau 3</v>
          </cell>
          <cell r="E787" t="str">
            <v>D07</v>
          </cell>
          <cell r="F787" t="str">
            <v>Cardio-vasculaire (hors cathétérismes vasculaires diagnostiques et interventionnels)</v>
          </cell>
        </row>
        <row r="788">
          <cell r="A788" t="str">
            <v>05M124</v>
          </cell>
          <cell r="B788" t="str">
            <v>Troubles vasculaires périphériques, niveau 4</v>
          </cell>
          <cell r="E788" t="str">
            <v>D07</v>
          </cell>
          <cell r="F788" t="str">
            <v>Cardio-vasculaire (hors cathétérismes vasculaires diagnostiques et interventionnels)</v>
          </cell>
        </row>
        <row r="789">
          <cell r="A789" t="str">
            <v>05M12T</v>
          </cell>
          <cell r="B789" t="str">
            <v>Troubles vasculaires périphériques, très courte durée</v>
          </cell>
          <cell r="E789" t="str">
            <v>D07</v>
          </cell>
          <cell r="F789" t="str">
            <v>Cardio-vasculaire (hors cathétérismes vasculaires diagnostiques et interventionnels)</v>
          </cell>
        </row>
        <row r="790">
          <cell r="A790" t="str">
            <v>05M131</v>
          </cell>
          <cell r="B790" t="str">
            <v>Douleurs thoraciques, niveau 1</v>
          </cell>
          <cell r="E790" t="str">
            <v>D07</v>
          </cell>
          <cell r="F790" t="str">
            <v>Cardio-vasculaire (hors cathétérismes vasculaires diagnostiques et interventionnels)</v>
          </cell>
        </row>
        <row r="791">
          <cell r="A791" t="str">
            <v>05M132</v>
          </cell>
          <cell r="B791" t="str">
            <v>Douleurs thoraciques, niveau 2</v>
          </cell>
          <cell r="E791" t="str">
            <v>D07</v>
          </cell>
          <cell r="F791" t="str">
            <v>Cardio-vasculaire (hors cathétérismes vasculaires diagnostiques et interventionnels)</v>
          </cell>
        </row>
        <row r="792">
          <cell r="A792" t="str">
            <v>05M133</v>
          </cell>
          <cell r="B792" t="str">
            <v>Douleurs thoraciques, niveau 3</v>
          </cell>
          <cell r="E792" t="str">
            <v>D07</v>
          </cell>
          <cell r="F792" t="str">
            <v>Cardio-vasculaire (hors cathétérismes vasculaires diagnostiques et interventionnels)</v>
          </cell>
        </row>
        <row r="793">
          <cell r="A793" t="str">
            <v>05M134</v>
          </cell>
          <cell r="B793" t="str">
            <v>Douleurs thoraciques, niveau 4</v>
          </cell>
          <cell r="E793" t="str">
            <v>D07</v>
          </cell>
          <cell r="F793" t="str">
            <v>Cardio-vasculaire (hors cathétérismes vasculaires diagnostiques et interventionnels)</v>
          </cell>
        </row>
        <row r="794">
          <cell r="A794" t="str">
            <v>05M13T</v>
          </cell>
          <cell r="B794" t="str">
            <v>Douleurs thoraciques, très courte durée</v>
          </cell>
          <cell r="E794" t="str">
            <v>D07</v>
          </cell>
          <cell r="F794" t="str">
            <v>Cardio-vasculaire (hors cathétérismes vasculaires diagnostiques et interventionnels)</v>
          </cell>
        </row>
        <row r="795">
          <cell r="A795" t="str">
            <v>05M141</v>
          </cell>
          <cell r="B795" t="str">
            <v>Arrêt cardiaque, niveau 1</v>
          </cell>
          <cell r="E795" t="str">
            <v>D07</v>
          </cell>
          <cell r="F795" t="str">
            <v>Cardio-vasculaire (hors cathétérismes vasculaires diagnostiques et interventionnels)</v>
          </cell>
        </row>
        <row r="796">
          <cell r="A796" t="str">
            <v>05M142</v>
          </cell>
          <cell r="B796" t="str">
            <v>Arrêt cardiaque, niveau 2</v>
          </cell>
          <cell r="E796" t="str">
            <v>D07</v>
          </cell>
          <cell r="F796" t="str">
            <v>Cardio-vasculaire (hors cathétérismes vasculaires diagnostiques et interventionnels)</v>
          </cell>
        </row>
        <row r="797">
          <cell r="A797" t="str">
            <v>05M143</v>
          </cell>
          <cell r="B797" t="str">
            <v>Arrêt cardiaque, niveau 3</v>
          </cell>
          <cell r="E797" t="str">
            <v>D07</v>
          </cell>
          <cell r="F797" t="str">
            <v>Cardio-vasculaire (hors cathétérismes vasculaires diagnostiques et interventionnels)</v>
          </cell>
        </row>
        <row r="798">
          <cell r="A798" t="str">
            <v>05M144</v>
          </cell>
          <cell r="B798" t="str">
            <v>Arrêt cardiaque, niveau 4</v>
          </cell>
          <cell r="E798" t="str">
            <v>D07</v>
          </cell>
          <cell r="F798" t="str">
            <v>Cardio-vasculaire (hors cathétérismes vasculaires diagnostiques et interventionnels)</v>
          </cell>
        </row>
        <row r="799">
          <cell r="A799" t="str">
            <v>05M151</v>
          </cell>
          <cell r="B799" t="str">
            <v>Hypertension artérielle, niveau 1</v>
          </cell>
          <cell r="E799" t="str">
            <v>D07</v>
          </cell>
          <cell r="F799" t="str">
            <v>Cardio-vasculaire (hors cathétérismes vasculaires diagnostiques et interventionnels)</v>
          </cell>
        </row>
        <row r="800">
          <cell r="A800" t="str">
            <v>05M152</v>
          </cell>
          <cell r="B800" t="str">
            <v>Hypertension artérielle, niveau 2</v>
          </cell>
          <cell r="E800" t="str">
            <v>D07</v>
          </cell>
          <cell r="F800" t="str">
            <v>Cardio-vasculaire (hors cathétérismes vasculaires diagnostiques et interventionnels)</v>
          </cell>
        </row>
        <row r="801">
          <cell r="A801" t="str">
            <v>05M153</v>
          </cell>
          <cell r="B801" t="str">
            <v>Hypertension artérielle, niveau 3</v>
          </cell>
          <cell r="E801" t="str">
            <v>D07</v>
          </cell>
          <cell r="F801" t="str">
            <v>Cardio-vasculaire (hors cathétérismes vasculaires diagnostiques et interventionnels)</v>
          </cell>
        </row>
        <row r="802">
          <cell r="A802" t="str">
            <v>05M154</v>
          </cell>
          <cell r="B802" t="str">
            <v>Hypertension artérielle, niveau 4</v>
          </cell>
          <cell r="E802" t="str">
            <v>D07</v>
          </cell>
          <cell r="F802" t="str">
            <v>Cardio-vasculaire (hors cathétérismes vasculaires diagnostiques et interventionnels)</v>
          </cell>
        </row>
        <row r="803">
          <cell r="A803" t="str">
            <v>05M15T</v>
          </cell>
          <cell r="B803" t="str">
            <v>Hypertension artérielle, très courte durée</v>
          </cell>
          <cell r="E803" t="str">
            <v>D07</v>
          </cell>
          <cell r="F803" t="str">
            <v>Cardio-vasculaire (hors cathétérismes vasculaires diagnostiques et interventionnels)</v>
          </cell>
        </row>
        <row r="804">
          <cell r="A804" t="str">
            <v>05M161</v>
          </cell>
          <cell r="B804" t="str">
            <v>Athérosclérose coronarienne, niveau 1</v>
          </cell>
          <cell r="E804" t="str">
            <v>D07</v>
          </cell>
          <cell r="F804" t="str">
            <v>Cardio-vasculaire (hors cathétérismes vasculaires diagnostiques et interventionnels)</v>
          </cell>
        </row>
        <row r="805">
          <cell r="A805" t="str">
            <v>05M162</v>
          </cell>
          <cell r="B805" t="str">
            <v>Athérosclérose coronarienne, niveau 2</v>
          </cell>
          <cell r="E805" t="str">
            <v>D07</v>
          </cell>
          <cell r="F805" t="str">
            <v>Cardio-vasculaire (hors cathétérismes vasculaires diagnostiques et interventionnels)</v>
          </cell>
        </row>
        <row r="806">
          <cell r="A806" t="str">
            <v>05M163</v>
          </cell>
          <cell r="B806" t="str">
            <v>Athérosclérose coronarienne, niveau 3</v>
          </cell>
          <cell r="E806" t="str">
            <v>D07</v>
          </cell>
          <cell r="F806" t="str">
            <v>Cardio-vasculaire (hors cathétérismes vasculaires diagnostiques et interventionnels)</v>
          </cell>
        </row>
        <row r="807">
          <cell r="A807" t="str">
            <v>05M164</v>
          </cell>
          <cell r="B807" t="str">
            <v>Athérosclérose coronarienne, niveau 4</v>
          </cell>
          <cell r="E807" t="str">
            <v>D07</v>
          </cell>
          <cell r="F807" t="str">
            <v>Cardio-vasculaire (hors cathétérismes vasculaires diagnostiques et interventionnels)</v>
          </cell>
        </row>
        <row r="808">
          <cell r="A808" t="str">
            <v>05M16T</v>
          </cell>
          <cell r="B808" t="str">
            <v>Athérosclérose coronarienne, très courte durée</v>
          </cell>
          <cell r="E808" t="str">
            <v>D07</v>
          </cell>
          <cell r="F808" t="str">
            <v>Cardio-vasculaire (hors cathétérismes vasculaires diagnostiques et interventionnels)</v>
          </cell>
        </row>
        <row r="809">
          <cell r="A809" t="str">
            <v>05M171</v>
          </cell>
          <cell r="B809" t="str">
            <v>Autres affections de l'appareil circulatoire, niveau 1</v>
          </cell>
          <cell r="E809" t="str">
            <v>D07</v>
          </cell>
          <cell r="F809" t="str">
            <v>Cardio-vasculaire (hors cathétérismes vasculaires diagnostiques et interventionnels)</v>
          </cell>
        </row>
        <row r="810">
          <cell r="A810" t="str">
            <v>05M172</v>
          </cell>
          <cell r="B810" t="str">
            <v>Autres affections de l'appareil circulatoire, niveau 2</v>
          </cell>
          <cell r="E810" t="str">
            <v>D07</v>
          </cell>
          <cell r="F810" t="str">
            <v>Cardio-vasculaire (hors cathétérismes vasculaires diagnostiques et interventionnels)</v>
          </cell>
        </row>
        <row r="811">
          <cell r="A811" t="str">
            <v>05M173</v>
          </cell>
          <cell r="B811" t="str">
            <v>Autres affections de l'appareil circulatoire, niveau 3</v>
          </cell>
          <cell r="E811" t="str">
            <v>D07</v>
          </cell>
          <cell r="F811" t="str">
            <v>Cardio-vasculaire (hors cathétérismes vasculaires diagnostiques et interventionnels)</v>
          </cell>
        </row>
        <row r="812">
          <cell r="A812" t="str">
            <v>05M174</v>
          </cell>
          <cell r="B812" t="str">
            <v>Autres affections de l'appareil circulatoire, niveau 4</v>
          </cell>
          <cell r="E812" t="str">
            <v>D07</v>
          </cell>
          <cell r="F812" t="str">
            <v>Cardio-vasculaire (hors cathétérismes vasculaires diagnostiques et interventionnels)</v>
          </cell>
        </row>
        <row r="813">
          <cell r="A813" t="str">
            <v>05M17T</v>
          </cell>
          <cell r="B813" t="str">
            <v>Autres affections de l'appareil circulatoire, très courte durée</v>
          </cell>
          <cell r="E813" t="str">
            <v>D07</v>
          </cell>
          <cell r="F813" t="str">
            <v>Cardio-vasculaire (hors cathétérismes vasculaires diagnostiques et interventionnels)</v>
          </cell>
        </row>
        <row r="814">
          <cell r="A814" t="str">
            <v>05M181</v>
          </cell>
          <cell r="B814" t="str">
            <v>Endocardites aiguës et subaiguës, niveau 1</v>
          </cell>
          <cell r="E814" t="str">
            <v>D07</v>
          </cell>
          <cell r="F814" t="str">
            <v>Cardio-vasculaire (hors cathétérismes vasculaires diagnostiques et interventionnels)</v>
          </cell>
        </row>
        <row r="815">
          <cell r="A815" t="str">
            <v>05M182</v>
          </cell>
          <cell r="B815" t="str">
            <v>Endocardites aiguës et subaiguës, niveau 2</v>
          </cell>
          <cell r="E815" t="str">
            <v>D07</v>
          </cell>
          <cell r="F815" t="str">
            <v>Cardio-vasculaire (hors cathétérismes vasculaires diagnostiques et interventionnels)</v>
          </cell>
        </row>
        <row r="816">
          <cell r="A816" t="str">
            <v>05M183</v>
          </cell>
          <cell r="B816" t="str">
            <v>Endocardites aiguës et subaiguës, niveau 3</v>
          </cell>
          <cell r="E816" t="str">
            <v>D07</v>
          </cell>
          <cell r="F816" t="str">
            <v>Cardio-vasculaire (hors cathétérismes vasculaires diagnostiques et interventionnels)</v>
          </cell>
        </row>
        <row r="817">
          <cell r="A817" t="str">
            <v>05M184</v>
          </cell>
          <cell r="B817" t="str">
            <v>Endocardites aiguës et subaiguës, niveau 4</v>
          </cell>
          <cell r="E817" t="str">
            <v>D07</v>
          </cell>
          <cell r="F817" t="str">
            <v>Cardio-vasculaire (hors cathétérismes vasculaires diagnostiques et interventionnels)</v>
          </cell>
        </row>
        <row r="818">
          <cell r="A818" t="str">
            <v>05M18T</v>
          </cell>
          <cell r="B818" t="str">
            <v>Transferts et autres séjours courts pour endocardites aiguës et subaiguës</v>
          </cell>
          <cell r="E818" t="str">
            <v>D07</v>
          </cell>
          <cell r="F818" t="str">
            <v>Cardio-vasculaire (hors cathétérismes vasculaires diagnostiques et interventionnels)</v>
          </cell>
        </row>
        <row r="819">
          <cell r="A819" t="str">
            <v>05M191</v>
          </cell>
          <cell r="B819" t="str">
            <v>Surveillances de greffes de coeur sans acte diagnostique par voie vasculaire, niveau 1</v>
          </cell>
          <cell r="E819" t="str">
            <v>D07</v>
          </cell>
          <cell r="F819" t="str">
            <v>Cardio-vasculaire (hors cathétérismes vasculaires diagnostiques et interventionnels)</v>
          </cell>
        </row>
        <row r="820">
          <cell r="A820" t="str">
            <v>05M192</v>
          </cell>
          <cell r="B820" t="str">
            <v>Surveillances de greffes de coeur sans acte diagnostique par voie vasculaire, niveau 2</v>
          </cell>
          <cell r="E820" t="str">
            <v>D07</v>
          </cell>
          <cell r="F820" t="str">
            <v>Cardio-vasculaire (hors cathétérismes vasculaires diagnostiques et interventionnels)</v>
          </cell>
        </row>
        <row r="821">
          <cell r="A821" t="str">
            <v>05M193</v>
          </cell>
          <cell r="B821" t="str">
            <v>Surveillances de greffes de coeur sans acte diagnostique par voie vasculaire, niveau 3</v>
          </cell>
          <cell r="E821" t="str">
            <v>D07</v>
          </cell>
          <cell r="F821" t="str">
            <v>Cardio-vasculaire (hors cathétérismes vasculaires diagnostiques et interventionnels)</v>
          </cell>
        </row>
        <row r="822">
          <cell r="A822" t="str">
            <v>05M194</v>
          </cell>
          <cell r="B822" t="str">
            <v>Surveillances de greffes de coeur sans acte diagnostique par voie vasculaire, niveau 4</v>
          </cell>
          <cell r="E822" t="str">
            <v>D07</v>
          </cell>
          <cell r="F822" t="str">
            <v>Cardio-vasculaire (hors cathétérismes vasculaires diagnostiques et interventionnels)</v>
          </cell>
        </row>
        <row r="823">
          <cell r="A823" t="str">
            <v>05M20Z</v>
          </cell>
          <cell r="B823" t="str">
            <v>Explorations et surveillance pour affections de l'appareil circulatoire</v>
          </cell>
          <cell r="E823" t="str">
            <v>D07</v>
          </cell>
          <cell r="F823" t="str">
            <v>Cardio-vasculaire (hors cathétérismes vasculaires diagnostiques et interventionnels)</v>
          </cell>
        </row>
        <row r="824">
          <cell r="A824" t="str">
            <v>05M21E</v>
          </cell>
          <cell r="B824" t="str">
            <v>Infarctus aigu du myocarde avec décès : séjours de moins de 2 jours</v>
          </cell>
          <cell r="E824" t="str">
            <v>D07</v>
          </cell>
          <cell r="F824" t="str">
            <v>Cardio-vasculaire (hors cathétérismes vasculaires diagnostiques et interventionnels)</v>
          </cell>
        </row>
        <row r="825">
          <cell r="A825" t="str">
            <v>05M22E</v>
          </cell>
          <cell r="B825" t="str">
            <v>Autres affections de la CMD 05 avec décès : séjours de moins de 2 jours</v>
          </cell>
          <cell r="E825" t="str">
            <v>D26</v>
          </cell>
          <cell r="F825" t="str">
            <v>Activités inter spécialités, suivi thérapeutique d'affections connues</v>
          </cell>
        </row>
        <row r="826">
          <cell r="A826" t="str">
            <v>05M23T</v>
          </cell>
          <cell r="B826" t="str">
            <v>Symptômes et autres recours aux soins de la CMD 05, très courte durée</v>
          </cell>
          <cell r="E826" t="str">
            <v>D07</v>
          </cell>
          <cell r="F826" t="str">
            <v>Cardio-vasculaire (hors cathétérismes vasculaires diagnostiques et interventionnels)</v>
          </cell>
        </row>
        <row r="827">
          <cell r="A827" t="str">
            <v>05M23Z</v>
          </cell>
          <cell r="B827" t="str">
            <v>Symptômes et autres recours aux soins de la CMD 05</v>
          </cell>
          <cell r="E827" t="str">
            <v>D07</v>
          </cell>
          <cell r="F827" t="str">
            <v>Cardio-vasculaire (hors cathétérismes vasculaires diagnostiques et interventionnels)</v>
          </cell>
        </row>
        <row r="828">
          <cell r="A828" t="str">
            <v>06C031</v>
          </cell>
          <cell r="B828" t="str">
            <v>Résections rectales, niveau 1</v>
          </cell>
          <cell r="E828" t="str">
            <v>D01</v>
          </cell>
          <cell r="F828" t="str">
            <v>Digestif</v>
          </cell>
        </row>
        <row r="829">
          <cell r="A829" t="str">
            <v>06C032</v>
          </cell>
          <cell r="B829" t="str">
            <v>Résections rectales, niveau 2</v>
          </cell>
          <cell r="E829" t="str">
            <v>D01</v>
          </cell>
          <cell r="F829" t="str">
            <v>Digestif</v>
          </cell>
        </row>
        <row r="830">
          <cell r="A830" t="str">
            <v>06C033</v>
          </cell>
          <cell r="B830" t="str">
            <v>Résections rectales, niveau 3</v>
          </cell>
          <cell r="E830" t="str">
            <v>D01</v>
          </cell>
          <cell r="F830" t="str">
            <v>Digestif</v>
          </cell>
        </row>
        <row r="831">
          <cell r="A831" t="str">
            <v>06C034</v>
          </cell>
          <cell r="B831" t="str">
            <v>Résections rectales, niveau 4</v>
          </cell>
          <cell r="E831" t="str">
            <v>D01</v>
          </cell>
          <cell r="F831" t="str">
            <v>Digestif</v>
          </cell>
        </row>
        <row r="832">
          <cell r="A832" t="str">
            <v>06C041</v>
          </cell>
          <cell r="B832" t="str">
            <v>Interventions majeures sur l'intestin grêle et le côlon, niveau 1</v>
          </cell>
          <cell r="E832" t="str">
            <v>D01</v>
          </cell>
          <cell r="F832" t="str">
            <v>Digestif</v>
          </cell>
        </row>
        <row r="833">
          <cell r="A833" t="str">
            <v>06C042</v>
          </cell>
          <cell r="B833" t="str">
            <v>Interventions majeures sur l'intestin grêle et le côlon, niveau 2</v>
          </cell>
          <cell r="E833" t="str">
            <v>D01</v>
          </cell>
          <cell r="F833" t="str">
            <v>Digestif</v>
          </cell>
        </row>
        <row r="834">
          <cell r="A834" t="str">
            <v>06C043</v>
          </cell>
          <cell r="B834" t="str">
            <v>Interventions majeures sur l'intestin grêle et le côlon, niveau 3</v>
          </cell>
          <cell r="E834" t="str">
            <v>D01</v>
          </cell>
          <cell r="F834" t="str">
            <v>Digestif</v>
          </cell>
        </row>
        <row r="835">
          <cell r="A835" t="str">
            <v>06C044</v>
          </cell>
          <cell r="B835" t="str">
            <v>Interventions majeures sur l'intestin grêle et le côlon, niveau 4</v>
          </cell>
          <cell r="E835" t="str">
            <v>D01</v>
          </cell>
          <cell r="F835" t="str">
            <v>Digestif</v>
          </cell>
        </row>
        <row r="836">
          <cell r="A836" t="str">
            <v>06C051</v>
          </cell>
          <cell r="B836" t="str">
            <v>Interventions sur l'oesophage, l'estomac et le duodénum, âge inférieur à 18 ans, niveau 1</v>
          </cell>
          <cell r="E836" t="str">
            <v>D01</v>
          </cell>
          <cell r="F836" t="str">
            <v>Digestif</v>
          </cell>
        </row>
        <row r="837">
          <cell r="A837" t="str">
            <v>06C052</v>
          </cell>
          <cell r="B837" t="str">
            <v>Interventions sur l'oesophage, l'estomac et le duodénum, âge inférieur à 18 ans, niveau 2</v>
          </cell>
          <cell r="E837" t="str">
            <v>D01</v>
          </cell>
          <cell r="F837" t="str">
            <v>Digestif</v>
          </cell>
        </row>
        <row r="838">
          <cell r="A838" t="str">
            <v>06C053</v>
          </cell>
          <cell r="B838" t="str">
            <v>Interventions sur l'oesophage, l'estomac et le duodénum, âge inférieur à 18 ans, niveau 3</v>
          </cell>
          <cell r="E838" t="str">
            <v>D01</v>
          </cell>
          <cell r="F838" t="str">
            <v>Digestif</v>
          </cell>
        </row>
        <row r="839">
          <cell r="A839" t="str">
            <v>06C054</v>
          </cell>
          <cell r="B839" t="str">
            <v>Interventions sur l'oesophage, l'estomac et le duodénum, âge inférieur à 18 ans, niveau 4</v>
          </cell>
          <cell r="E839" t="str">
            <v>D01</v>
          </cell>
          <cell r="F839" t="str">
            <v>Digestif</v>
          </cell>
        </row>
        <row r="840">
          <cell r="A840" t="str">
            <v>06C071</v>
          </cell>
          <cell r="B840" t="str">
            <v>Interventions mineures sur l'intestin grêle et le côlon, niveau 1</v>
          </cell>
          <cell r="E840" t="str">
            <v>D01</v>
          </cell>
          <cell r="F840" t="str">
            <v>Digestif</v>
          </cell>
        </row>
        <row r="841">
          <cell r="A841" t="str">
            <v>06C072</v>
          </cell>
          <cell r="B841" t="str">
            <v>Interventions mineures sur l'intestin grêle et le côlon, niveau 2</v>
          </cell>
          <cell r="E841" t="str">
            <v>D01</v>
          </cell>
          <cell r="F841" t="str">
            <v>Digestif</v>
          </cell>
        </row>
        <row r="842">
          <cell r="A842" t="str">
            <v>06C073</v>
          </cell>
          <cell r="B842" t="str">
            <v>Interventions mineures sur l'intestin grêle et le côlon, niveau 3</v>
          </cell>
          <cell r="E842" t="str">
            <v>D01</v>
          </cell>
          <cell r="F842" t="str">
            <v>Digestif</v>
          </cell>
        </row>
        <row r="843">
          <cell r="A843" t="str">
            <v>06C074</v>
          </cell>
          <cell r="B843" t="str">
            <v>Interventions mineures sur l'intestin grêle et le côlon, niveau 4</v>
          </cell>
          <cell r="E843" t="str">
            <v>D01</v>
          </cell>
          <cell r="F843" t="str">
            <v>Digestif</v>
          </cell>
        </row>
        <row r="844">
          <cell r="A844" t="str">
            <v>06C081</v>
          </cell>
          <cell r="B844" t="str">
            <v>Appendicectomies compliquées, niveau 1</v>
          </cell>
          <cell r="E844" t="str">
            <v>D01</v>
          </cell>
          <cell r="F844" t="str">
            <v>Digestif</v>
          </cell>
        </row>
        <row r="845">
          <cell r="A845" t="str">
            <v>06C082</v>
          </cell>
          <cell r="B845" t="str">
            <v>Appendicectomies compliquées, niveau 2</v>
          </cell>
          <cell r="E845" t="str">
            <v>D01</v>
          </cell>
          <cell r="F845" t="str">
            <v>Digestif</v>
          </cell>
        </row>
        <row r="846">
          <cell r="A846" t="str">
            <v>06C083</v>
          </cell>
          <cell r="B846" t="str">
            <v>Appendicectomies compliquées, niveau 3</v>
          </cell>
          <cell r="E846" t="str">
            <v>D01</v>
          </cell>
          <cell r="F846" t="str">
            <v>Digestif</v>
          </cell>
        </row>
        <row r="847">
          <cell r="A847" t="str">
            <v>06C084</v>
          </cell>
          <cell r="B847" t="str">
            <v>Appendicectomies compliquées, niveau 4</v>
          </cell>
          <cell r="E847" t="str">
            <v>D01</v>
          </cell>
          <cell r="F847" t="str">
            <v>Digestif</v>
          </cell>
        </row>
        <row r="848">
          <cell r="A848" t="str">
            <v>06C091</v>
          </cell>
          <cell r="B848" t="str">
            <v>Appendicectomies non compliquées, niveau 1</v>
          </cell>
          <cell r="E848" t="str">
            <v>D01</v>
          </cell>
          <cell r="F848" t="str">
            <v>Digestif</v>
          </cell>
        </row>
        <row r="849">
          <cell r="A849" t="str">
            <v>06C092</v>
          </cell>
          <cell r="B849" t="str">
            <v>Appendicectomies non compliquées, niveau 2</v>
          </cell>
          <cell r="E849" t="str">
            <v>D01</v>
          </cell>
          <cell r="F849" t="str">
            <v>Digestif</v>
          </cell>
        </row>
        <row r="850">
          <cell r="A850" t="str">
            <v>06C093</v>
          </cell>
          <cell r="B850" t="str">
            <v>Appendicectomies non compliquées, niveau 3</v>
          </cell>
          <cell r="E850" t="str">
            <v>D01</v>
          </cell>
          <cell r="F850" t="str">
            <v>Digestif</v>
          </cell>
        </row>
        <row r="851">
          <cell r="A851" t="str">
            <v>06C094</v>
          </cell>
          <cell r="B851" t="str">
            <v>Appendicectomies non compliquées, niveau 4</v>
          </cell>
          <cell r="E851" t="str">
            <v>D01</v>
          </cell>
          <cell r="F851" t="str">
            <v>Digestif</v>
          </cell>
        </row>
        <row r="852">
          <cell r="A852" t="str">
            <v>06C101</v>
          </cell>
          <cell r="B852" t="str">
            <v>Interventions réparatrices pour hernies et éventrations, âge inférieur à 18 ans, niveau 1</v>
          </cell>
          <cell r="E852" t="str">
            <v>D01</v>
          </cell>
          <cell r="F852" t="str">
            <v>Digestif</v>
          </cell>
        </row>
        <row r="853">
          <cell r="A853" t="str">
            <v>06C102</v>
          </cell>
          <cell r="B853" t="str">
            <v>Interventions réparatrices pour hernies et éventrations, âge inférieur à 18 ans, niveau 2</v>
          </cell>
          <cell r="E853" t="str">
            <v>D01</v>
          </cell>
          <cell r="F853" t="str">
            <v>Digestif</v>
          </cell>
        </row>
        <row r="854">
          <cell r="A854" t="str">
            <v>06C103</v>
          </cell>
          <cell r="B854" t="str">
            <v>Interventions réparatrices pour hernies et éventrations, âge inférieur à 18 ans, niveau 3</v>
          </cell>
          <cell r="E854" t="str">
            <v>D01</v>
          </cell>
          <cell r="F854" t="str">
            <v>Digestif</v>
          </cell>
        </row>
        <row r="855">
          <cell r="A855" t="str">
            <v>06C104</v>
          </cell>
          <cell r="B855" t="str">
            <v>Interventions réparatrices pour hernies et éventrations, âge inférieur à 18 ans, niveau 4</v>
          </cell>
          <cell r="E855" t="str">
            <v>D01</v>
          </cell>
          <cell r="F855" t="str">
            <v>Digestif</v>
          </cell>
        </row>
        <row r="856">
          <cell r="A856" t="str">
            <v>06C10J</v>
          </cell>
          <cell r="B856" t="str">
            <v>Interventions réparatrices pour hernies et éventrations, âge inférieur à 18 ans, en ambulatoire</v>
          </cell>
          <cell r="E856" t="str">
            <v>D01</v>
          </cell>
          <cell r="F856" t="str">
            <v>Digestif</v>
          </cell>
        </row>
        <row r="857">
          <cell r="A857" t="str">
            <v>06C121</v>
          </cell>
          <cell r="B857" t="str">
            <v>Interventions réparatrices pour hernies inguinales et crurales, âge supérieur à 17 ans, niveau 1</v>
          </cell>
          <cell r="E857" t="str">
            <v>D01</v>
          </cell>
          <cell r="F857" t="str">
            <v>Digestif</v>
          </cell>
        </row>
        <row r="858">
          <cell r="A858" t="str">
            <v>06C122</v>
          </cell>
          <cell r="B858" t="str">
            <v>Interventions réparatrices pour hernies inguinales et crurales, âge supérieur à 17 ans, niveau 2</v>
          </cell>
          <cell r="E858" t="str">
            <v>D01</v>
          </cell>
          <cell r="F858" t="str">
            <v>Digestif</v>
          </cell>
        </row>
        <row r="859">
          <cell r="A859" t="str">
            <v>06C123</v>
          </cell>
          <cell r="B859" t="str">
            <v>Interventions réparatrices pour hernies inguinales et crurales, âge supérieur à 17 ans, niveau 3</v>
          </cell>
          <cell r="E859" t="str">
            <v>D01</v>
          </cell>
          <cell r="F859" t="str">
            <v>Digestif</v>
          </cell>
        </row>
        <row r="860">
          <cell r="A860" t="str">
            <v>06C124</v>
          </cell>
          <cell r="B860" t="str">
            <v>Interventions réparatrices pour hernies inguinales et crurales, âge supérieur à 17 ans, niveau 4</v>
          </cell>
          <cell r="E860" t="str">
            <v>D01</v>
          </cell>
          <cell r="F860" t="str">
            <v>Digestif</v>
          </cell>
        </row>
        <row r="861">
          <cell r="A861" t="str">
            <v>06C12J</v>
          </cell>
          <cell r="B861" t="str">
            <v>Interventions réparatrices pour hernies inguinales et crurales, âge supérieur à 17 ans, en ambulatoire</v>
          </cell>
          <cell r="E861" t="str">
            <v>D01</v>
          </cell>
          <cell r="F861" t="str">
            <v>Digestif</v>
          </cell>
        </row>
        <row r="862">
          <cell r="A862" t="str">
            <v>06C131</v>
          </cell>
          <cell r="B862" t="str">
            <v>Libérations d'adhérences péritonéales, niveau 1</v>
          </cell>
          <cell r="E862" t="str">
            <v>D01</v>
          </cell>
          <cell r="F862" t="str">
            <v>Digestif</v>
          </cell>
        </row>
        <row r="863">
          <cell r="A863" t="str">
            <v>06C132</v>
          </cell>
          <cell r="B863" t="str">
            <v>Libérations d'adhérences péritonéales, niveau 2</v>
          </cell>
          <cell r="E863" t="str">
            <v>D01</v>
          </cell>
          <cell r="F863" t="str">
            <v>Digestif</v>
          </cell>
        </row>
        <row r="864">
          <cell r="A864" t="str">
            <v>06C133</v>
          </cell>
          <cell r="B864" t="str">
            <v>Libérations d'adhérences péritonéales, niveau 3</v>
          </cell>
          <cell r="E864" t="str">
            <v>D01</v>
          </cell>
          <cell r="F864" t="str">
            <v>Digestif</v>
          </cell>
        </row>
        <row r="865">
          <cell r="A865" t="str">
            <v>06C134</v>
          </cell>
          <cell r="B865" t="str">
            <v>Libérations d'adhérences péritonéales, niveau 4</v>
          </cell>
          <cell r="E865" t="str">
            <v>D01</v>
          </cell>
          <cell r="F865" t="str">
            <v>Digestif</v>
          </cell>
        </row>
        <row r="866">
          <cell r="A866" t="str">
            <v>06C141</v>
          </cell>
          <cell r="B866" t="str">
            <v>Interventions sur le rectum et l'anus autres que les résections rectales, niveau 1</v>
          </cell>
          <cell r="E866" t="str">
            <v>D01</v>
          </cell>
          <cell r="F866" t="str">
            <v>Digestif</v>
          </cell>
        </row>
        <row r="867">
          <cell r="A867" t="str">
            <v>06C142</v>
          </cell>
          <cell r="B867" t="str">
            <v>Interventions sur le rectum et l'anus autres que les résections rectales, niveau 2</v>
          </cell>
          <cell r="E867" t="str">
            <v>D01</v>
          </cell>
          <cell r="F867" t="str">
            <v>Digestif</v>
          </cell>
        </row>
        <row r="868">
          <cell r="A868" t="str">
            <v>06C143</v>
          </cell>
          <cell r="B868" t="str">
            <v>Interventions sur le rectum et l'anus autres que les résections rectales, niveau 3</v>
          </cell>
          <cell r="E868" t="str">
            <v>D01</v>
          </cell>
          <cell r="F868" t="str">
            <v>Digestif</v>
          </cell>
        </row>
        <row r="869">
          <cell r="A869" t="str">
            <v>06C144</v>
          </cell>
          <cell r="B869" t="str">
            <v>Interventions sur le rectum et l'anus autres que les résections rectales, niveau 4</v>
          </cell>
          <cell r="E869" t="str">
            <v>D01</v>
          </cell>
          <cell r="F869" t="str">
            <v>Digestif</v>
          </cell>
        </row>
        <row r="870">
          <cell r="A870" t="str">
            <v>06C14J</v>
          </cell>
          <cell r="B870" t="str">
            <v>Interventions sur le rectum et l'anus autres que les résections rectales, en ambulatoire</v>
          </cell>
          <cell r="E870" t="str">
            <v>D01</v>
          </cell>
          <cell r="F870" t="str">
            <v>Digestif</v>
          </cell>
        </row>
        <row r="871">
          <cell r="A871" t="str">
            <v>06C151</v>
          </cell>
          <cell r="B871" t="str">
            <v>Autres interventions sur le tube digestif en dehors des laparotomies, niveau 1</v>
          </cell>
          <cell r="E871" t="str">
            <v>D01</v>
          </cell>
          <cell r="F871" t="str">
            <v>Digestif</v>
          </cell>
        </row>
        <row r="872">
          <cell r="A872" t="str">
            <v>06C152</v>
          </cell>
          <cell r="B872" t="str">
            <v>Autres interventions sur le tube digestif en dehors des laparotomies, niveau 2</v>
          </cell>
          <cell r="E872" t="str">
            <v>D01</v>
          </cell>
          <cell r="F872" t="str">
            <v>Digestif</v>
          </cell>
        </row>
        <row r="873">
          <cell r="A873" t="str">
            <v>06C153</v>
          </cell>
          <cell r="B873" t="str">
            <v>Autres interventions sur le tube digestif en dehors des laparotomies, niveau 3</v>
          </cell>
          <cell r="E873" t="str">
            <v>D01</v>
          </cell>
          <cell r="F873" t="str">
            <v>Digestif</v>
          </cell>
        </row>
        <row r="874">
          <cell r="A874" t="str">
            <v>06C154</v>
          </cell>
          <cell r="B874" t="str">
            <v>Autres interventions sur le tube digestif en dehors des laparotomies, niveau 4</v>
          </cell>
          <cell r="E874" t="str">
            <v>D01</v>
          </cell>
          <cell r="F874" t="str">
            <v>Digestif</v>
          </cell>
        </row>
        <row r="875">
          <cell r="A875" t="str">
            <v>06C161</v>
          </cell>
          <cell r="B875" t="str">
            <v>Interventions sur l'oesophage, l'estomac et le duodénum pour tumeurs malignes, âge supérieur à 17 ans, niveau 1</v>
          </cell>
          <cell r="E875" t="str">
            <v>D01</v>
          </cell>
          <cell r="F875" t="str">
            <v>Digestif</v>
          </cell>
        </row>
        <row r="876">
          <cell r="A876" t="str">
            <v>06C162</v>
          </cell>
          <cell r="B876" t="str">
            <v>Interventions sur l'oesophage, l'estomac et le duodénum pour tumeurs malignes, âge supérieur à 17 ans, niveau 2</v>
          </cell>
          <cell r="E876" t="str">
            <v>D01</v>
          </cell>
          <cell r="F876" t="str">
            <v>Digestif</v>
          </cell>
        </row>
        <row r="877">
          <cell r="A877" t="str">
            <v>06C163</v>
          </cell>
          <cell r="B877" t="str">
            <v>Interventions sur l'oesophage, l'estomac et le duodénum pour tumeurs malignes, âge supérieur à 17 ans, niveau 3</v>
          </cell>
          <cell r="E877" t="str">
            <v>D01</v>
          </cell>
          <cell r="F877" t="str">
            <v>Digestif</v>
          </cell>
        </row>
        <row r="878">
          <cell r="A878" t="str">
            <v>06C164</v>
          </cell>
          <cell r="B878" t="str">
            <v>Interventions sur l'oesophage, l'estomac et le duodénum pour tumeurs malignes, âge supérieur à 17 ans, niveau 4</v>
          </cell>
          <cell r="E878" t="str">
            <v>D01</v>
          </cell>
          <cell r="F878" t="str">
            <v>Digestif</v>
          </cell>
        </row>
        <row r="879">
          <cell r="A879" t="str">
            <v>06C191</v>
          </cell>
          <cell r="B879" t="str">
            <v>Hémorroïdectomies, niveau 1</v>
          </cell>
          <cell r="E879" t="str">
            <v>D01</v>
          </cell>
          <cell r="F879" t="str">
            <v>Digestif</v>
          </cell>
        </row>
        <row r="880">
          <cell r="A880" t="str">
            <v>06C192</v>
          </cell>
          <cell r="B880" t="str">
            <v>Hémorroïdectomies, niveau 2</v>
          </cell>
          <cell r="E880" t="str">
            <v>D01</v>
          </cell>
          <cell r="F880" t="str">
            <v>Digestif</v>
          </cell>
        </row>
        <row r="881">
          <cell r="A881" t="str">
            <v>06C193</v>
          </cell>
          <cell r="B881" t="str">
            <v>Hémorroïdectomies, niveau 3</v>
          </cell>
          <cell r="E881" t="str">
            <v>D01</v>
          </cell>
          <cell r="F881" t="str">
            <v>Digestif</v>
          </cell>
        </row>
        <row r="882">
          <cell r="A882" t="str">
            <v>06C194</v>
          </cell>
          <cell r="B882" t="str">
            <v>Hémorroïdectomies, niveau 4</v>
          </cell>
          <cell r="E882" t="str">
            <v>D01</v>
          </cell>
          <cell r="F882" t="str">
            <v>Digestif</v>
          </cell>
        </row>
        <row r="883">
          <cell r="A883" t="str">
            <v>06C19J</v>
          </cell>
          <cell r="B883" t="str">
            <v>Hémorroïdectomies, en ambulatoire</v>
          </cell>
          <cell r="E883" t="str">
            <v>D01</v>
          </cell>
          <cell r="F883" t="str">
            <v>Digestif</v>
          </cell>
        </row>
        <row r="884">
          <cell r="A884" t="str">
            <v>06C201</v>
          </cell>
          <cell r="B884" t="str">
            <v>Interventions sur l'oesophage, l'estomac et le duodénum pour ulcères, âge supérieur à 17 ans, niveau 1</v>
          </cell>
          <cell r="E884" t="str">
            <v>D01</v>
          </cell>
          <cell r="F884" t="str">
            <v>Digestif</v>
          </cell>
        </row>
        <row r="885">
          <cell r="A885" t="str">
            <v>06C202</v>
          </cell>
          <cell r="B885" t="str">
            <v>Interventions sur l'oesophage, l'estomac et le duodénum pour ulcères, âge supérieur à 17 ans, niveau 2</v>
          </cell>
          <cell r="E885" t="str">
            <v>D01</v>
          </cell>
          <cell r="F885" t="str">
            <v>Digestif</v>
          </cell>
        </row>
        <row r="886">
          <cell r="A886" t="str">
            <v>06C203</v>
          </cell>
          <cell r="B886" t="str">
            <v>Interventions sur l'oesophage, l'estomac et le duodénum pour ulcères, âge supérieur à 17 ans, niveau 3</v>
          </cell>
          <cell r="E886" t="str">
            <v>D01</v>
          </cell>
          <cell r="F886" t="str">
            <v>Digestif</v>
          </cell>
        </row>
        <row r="887">
          <cell r="A887" t="str">
            <v>06C204</v>
          </cell>
          <cell r="B887" t="str">
            <v>Interventions sur l'oesophage, l'estomac et le duodénum pour ulcères, âge supérieur à 17 ans, niveau 4</v>
          </cell>
          <cell r="E887" t="str">
            <v>D01</v>
          </cell>
          <cell r="F887" t="str">
            <v>Digestif</v>
          </cell>
        </row>
        <row r="888">
          <cell r="A888" t="str">
            <v>06C211</v>
          </cell>
          <cell r="B888" t="str">
            <v>Autres interventions sur le tube digestif par laparotomie, niveau 1</v>
          </cell>
          <cell r="E888" t="str">
            <v>D01</v>
          </cell>
          <cell r="F888" t="str">
            <v>Digestif</v>
          </cell>
        </row>
        <row r="889">
          <cell r="A889" t="str">
            <v>06C212</v>
          </cell>
          <cell r="B889" t="str">
            <v>Autres interventions sur le tube digestif par laparotomie, niveau 2</v>
          </cell>
          <cell r="E889" t="str">
            <v>D01</v>
          </cell>
          <cell r="F889" t="str">
            <v>Digestif</v>
          </cell>
        </row>
        <row r="890">
          <cell r="A890" t="str">
            <v>06C213</v>
          </cell>
          <cell r="B890" t="str">
            <v>Autres interventions sur le tube digestif par laparotomie, niveau 3</v>
          </cell>
          <cell r="E890" t="str">
            <v>D01</v>
          </cell>
          <cell r="F890" t="str">
            <v>Digestif</v>
          </cell>
        </row>
        <row r="891">
          <cell r="A891" t="str">
            <v>06C214</v>
          </cell>
          <cell r="B891" t="str">
            <v>Autres interventions sur le tube digestif par laparotomie, niveau 4</v>
          </cell>
          <cell r="E891" t="str">
            <v>D01</v>
          </cell>
          <cell r="F891" t="str">
            <v>Digestif</v>
          </cell>
        </row>
        <row r="892">
          <cell r="A892" t="str">
            <v>06C221</v>
          </cell>
          <cell r="B892" t="str">
            <v>Interventions sur l'oesophage, l'estomac et le duodénum pour affections autres que malignes ou ulcères, âge supérieur à 17 ans, niveau 1</v>
          </cell>
          <cell r="E892" t="str">
            <v>D01</v>
          </cell>
          <cell r="F892" t="str">
            <v>Digestif</v>
          </cell>
        </row>
        <row r="893">
          <cell r="A893" t="str">
            <v>06C222</v>
          </cell>
          <cell r="B893" t="str">
            <v>Interventions sur l'oesophage, l'estomac et le duodénum pour affections autres que malignes ou ulcères, âge supérieur à 17 ans, niveau 2</v>
          </cell>
          <cell r="E893" t="str">
            <v>D01</v>
          </cell>
          <cell r="F893" t="str">
            <v>Digestif</v>
          </cell>
        </row>
        <row r="894">
          <cell r="A894" t="str">
            <v>06C223</v>
          </cell>
          <cell r="B894" t="str">
            <v>Interventions sur l'oesophage, l'estomac et le duodénum pour affections autres que malignes ou ulcères, âge supérieur à 17 ans, niveau 3</v>
          </cell>
          <cell r="E894" t="str">
            <v>D01</v>
          </cell>
          <cell r="F894" t="str">
            <v>Digestif</v>
          </cell>
        </row>
        <row r="895">
          <cell r="A895" t="str">
            <v>06C224</v>
          </cell>
          <cell r="B895" t="str">
            <v>Interventions sur l'oesophage, l'estomac et le duodénum pour affections autres que malignes ou ulcères, âge supérieur à 17 ans, niveau 4</v>
          </cell>
          <cell r="E895" t="str">
            <v>D01</v>
          </cell>
          <cell r="F895" t="str">
            <v>Digestif</v>
          </cell>
        </row>
        <row r="896">
          <cell r="A896" t="str">
            <v>06C231</v>
          </cell>
          <cell r="B896" t="str">
            <v>Certaines interventions pour stomies, niveau 1</v>
          </cell>
          <cell r="E896" t="str">
            <v>D01</v>
          </cell>
          <cell r="F896" t="str">
            <v>Digestif</v>
          </cell>
        </row>
        <row r="897">
          <cell r="A897" t="str">
            <v>06C232</v>
          </cell>
          <cell r="B897" t="str">
            <v>Certaines interventions pour stomies, niveau 2</v>
          </cell>
          <cell r="E897" t="str">
            <v>D01</v>
          </cell>
          <cell r="F897" t="str">
            <v>Digestif</v>
          </cell>
        </row>
        <row r="898">
          <cell r="A898" t="str">
            <v>06C233</v>
          </cell>
          <cell r="B898" t="str">
            <v>Certaines interventions pour stomies, niveau 3</v>
          </cell>
          <cell r="E898" t="str">
            <v>D01</v>
          </cell>
          <cell r="F898" t="str">
            <v>Digestif</v>
          </cell>
        </row>
        <row r="899">
          <cell r="A899" t="str">
            <v>06C234</v>
          </cell>
          <cell r="B899" t="str">
            <v>Certaines interventions pour stomies, niveau 4</v>
          </cell>
          <cell r="E899" t="str">
            <v>D01</v>
          </cell>
          <cell r="F899" t="str">
            <v>Digestif</v>
          </cell>
        </row>
        <row r="900">
          <cell r="A900" t="str">
            <v>06C23J</v>
          </cell>
          <cell r="B900" t="str">
            <v>Certaines interventions pour stomies, en ambulatoire</v>
          </cell>
          <cell r="E900" t="str">
            <v>D01</v>
          </cell>
          <cell r="F900" t="str">
            <v>Digestif</v>
          </cell>
        </row>
        <row r="901">
          <cell r="A901" t="str">
            <v>06C241</v>
          </cell>
          <cell r="B901" t="str">
            <v>Cures d'éventrations postopératoires, âge supérieur à 17 ans, niveau 1</v>
          </cell>
          <cell r="E901" t="str">
            <v>D01</v>
          </cell>
          <cell r="F901" t="str">
            <v>Digestif</v>
          </cell>
        </row>
        <row r="902">
          <cell r="A902" t="str">
            <v>06C242</v>
          </cell>
          <cell r="B902" t="str">
            <v>Cures d'éventrations postopératoires, âge supérieur à 17 ans, niveau 2</v>
          </cell>
          <cell r="E902" t="str">
            <v>D01</v>
          </cell>
          <cell r="F902" t="str">
            <v>Digestif</v>
          </cell>
        </row>
        <row r="903">
          <cell r="A903" t="str">
            <v>06C243</v>
          </cell>
          <cell r="B903" t="str">
            <v>Cures d'éventrations postopératoires, âge supérieur à 17 ans, niveau 3</v>
          </cell>
          <cell r="E903" t="str">
            <v>D01</v>
          </cell>
          <cell r="F903" t="str">
            <v>Digestif</v>
          </cell>
        </row>
        <row r="904">
          <cell r="A904" t="str">
            <v>06C244</v>
          </cell>
          <cell r="B904" t="str">
            <v>Cures d'éventrations postopératoires, âge supérieur à 17 ans, niveau 4</v>
          </cell>
          <cell r="E904" t="str">
            <v>D01</v>
          </cell>
          <cell r="F904" t="str">
            <v>Digestif</v>
          </cell>
        </row>
        <row r="905">
          <cell r="A905" t="str">
            <v>06C24J</v>
          </cell>
          <cell r="B905" t="str">
            <v>Cures d'éventrations postopératoires, âge supérieur à 17 ans, en ambulatoire</v>
          </cell>
          <cell r="E905" t="str">
            <v>D01</v>
          </cell>
          <cell r="F905" t="str">
            <v>Digestif</v>
          </cell>
        </row>
        <row r="906">
          <cell r="A906" t="str">
            <v>06C251</v>
          </cell>
          <cell r="B906" t="str">
            <v>Interventions réparatrices pour hernies à l'exception des hernies inguinales, crurales, âge supérieur à 17 ans, niveau 1</v>
          </cell>
          <cell r="E906" t="str">
            <v>D01</v>
          </cell>
          <cell r="F906" t="str">
            <v>Digestif</v>
          </cell>
        </row>
        <row r="907">
          <cell r="A907" t="str">
            <v>06C252</v>
          </cell>
          <cell r="B907" t="str">
            <v>Interventions réparatrices pour hernies à l'exception des hernies inguinales, crurales, âge supérieur à 17 ans, niveau 2</v>
          </cell>
          <cell r="E907" t="str">
            <v>D01</v>
          </cell>
          <cell r="F907" t="str">
            <v>Digestif</v>
          </cell>
        </row>
        <row r="908">
          <cell r="A908" t="str">
            <v>06C253</v>
          </cell>
          <cell r="B908" t="str">
            <v>Interventions réparatrices pour hernies à l'exception des hernies inguinales, crurales, âge supérieur à 17 ans, niveau 3</v>
          </cell>
          <cell r="E908" t="str">
            <v>D01</v>
          </cell>
          <cell r="F908" t="str">
            <v>Digestif</v>
          </cell>
        </row>
        <row r="909">
          <cell r="A909" t="str">
            <v>06C254</v>
          </cell>
          <cell r="B909" t="str">
            <v>Interventions réparatrices pour hernies à l'exception des hernies inguinales, crurales, âge supérieur à 17 ans, niveau 4</v>
          </cell>
          <cell r="E909" t="str">
            <v>D01</v>
          </cell>
          <cell r="F909" t="str">
            <v>Digestif</v>
          </cell>
        </row>
        <row r="910">
          <cell r="A910" t="str">
            <v>06C25J</v>
          </cell>
          <cell r="B910" t="str">
            <v>Interventions réparatrices pour hernies à l'exception des hernies inguinales, crurales, âge supérieur à 17 ans, en ambulatoire</v>
          </cell>
          <cell r="E910" t="str">
            <v>D01</v>
          </cell>
          <cell r="F910" t="str">
            <v>Digestif</v>
          </cell>
        </row>
        <row r="911">
          <cell r="A911" t="str">
            <v>06K02Z</v>
          </cell>
          <cell r="B911" t="str">
            <v>Endoscopies digestives thérapeutiques et anesthésie : séjours de moins de 2 jours</v>
          </cell>
          <cell r="E911" t="str">
            <v>D01</v>
          </cell>
          <cell r="F911" t="str">
            <v>Digestif</v>
          </cell>
        </row>
        <row r="912">
          <cell r="A912" t="str">
            <v>06K03J</v>
          </cell>
          <cell r="B912" t="str">
            <v>Séjours comprenant une endoscopie digestive thérapeutique sans anesthésie, en ambulatoire</v>
          </cell>
          <cell r="E912" t="str">
            <v>D01</v>
          </cell>
          <cell r="F912" t="str">
            <v>Digestif</v>
          </cell>
        </row>
        <row r="913">
          <cell r="A913" t="str">
            <v>06K04J</v>
          </cell>
          <cell r="B913" t="str">
            <v>Endoscopie digestive diagnostique et anesthésie, en ambulatoire</v>
          </cell>
          <cell r="E913" t="str">
            <v>D01</v>
          </cell>
          <cell r="F913" t="str">
            <v>Digestif</v>
          </cell>
        </row>
        <row r="914">
          <cell r="A914" t="str">
            <v>06K05J</v>
          </cell>
          <cell r="B914" t="str">
            <v>Séjours comprenant une endoscopie digestive diagnostique sans anesthésie, en ambulatoire</v>
          </cell>
          <cell r="E914" t="str">
            <v>D01</v>
          </cell>
          <cell r="F914" t="str">
            <v>Digestif</v>
          </cell>
        </row>
        <row r="915">
          <cell r="A915" t="str">
            <v>06K06J</v>
          </cell>
          <cell r="B915" t="str">
            <v>Affections digestives sans acte opératoire de la CMD 06, avec anesthésie, en ambulatoire</v>
          </cell>
          <cell r="E915" t="str">
            <v>D01</v>
          </cell>
          <cell r="F915" t="str">
            <v>Digestif</v>
          </cell>
        </row>
        <row r="916">
          <cell r="A916" t="str">
            <v>06M021</v>
          </cell>
          <cell r="B916" t="str">
            <v>Autres gastroentérites et maladies diverses du tube digestif, âge inférieur à 18 ans, niveau 1</v>
          </cell>
          <cell r="E916" t="str">
            <v>D01</v>
          </cell>
          <cell r="F916" t="str">
            <v>Digestif</v>
          </cell>
        </row>
        <row r="917">
          <cell r="A917" t="str">
            <v>06M022</v>
          </cell>
          <cell r="B917" t="str">
            <v>Autres gastroentérites et maladies diverses du tube digestif, âge inférieur à 18 ans, niveau 2</v>
          </cell>
          <cell r="E917" t="str">
            <v>D01</v>
          </cell>
          <cell r="F917" t="str">
            <v>Digestif</v>
          </cell>
        </row>
        <row r="918">
          <cell r="A918" t="str">
            <v>06M023</v>
          </cell>
          <cell r="B918" t="str">
            <v>Autres gastroentérites et maladies diverses du tube digestif, âge inférieur à 18 ans, niveau 3</v>
          </cell>
          <cell r="E918" t="str">
            <v>D01</v>
          </cell>
          <cell r="F918" t="str">
            <v>Digestif</v>
          </cell>
        </row>
        <row r="919">
          <cell r="A919" t="str">
            <v>06M024</v>
          </cell>
          <cell r="B919" t="str">
            <v>Autres gastroentérites et maladies diverses du tube digestif, âge inférieur à 18 ans, niveau 4</v>
          </cell>
          <cell r="E919" t="str">
            <v>D01</v>
          </cell>
          <cell r="F919" t="str">
            <v>Digestif</v>
          </cell>
        </row>
        <row r="920">
          <cell r="A920" t="str">
            <v>06M02T</v>
          </cell>
          <cell r="B920" t="str">
            <v>Autres gastroentérites et maladies diverses du tube digestif, âge inférieur à 18 ans, très courte durée</v>
          </cell>
          <cell r="E920" t="str">
            <v>D01</v>
          </cell>
          <cell r="F920" t="str">
            <v>Digestif</v>
          </cell>
        </row>
        <row r="921">
          <cell r="A921" t="str">
            <v>06M031</v>
          </cell>
          <cell r="B921" t="str">
            <v>Autres gastroentérites et maladies diverses du tube digestif, âge supérieur à 17 ans, niveau 1</v>
          </cell>
          <cell r="E921" t="str">
            <v>D01</v>
          </cell>
          <cell r="F921" t="str">
            <v>Digestif</v>
          </cell>
        </row>
        <row r="922">
          <cell r="A922" t="str">
            <v>06M032</v>
          </cell>
          <cell r="B922" t="str">
            <v>Autres gastroentérites et maladies diverses du tube digestif, âge supérieur à 17 ans, niveau 2</v>
          </cell>
          <cell r="E922" t="str">
            <v>D01</v>
          </cell>
          <cell r="F922" t="str">
            <v>Digestif</v>
          </cell>
        </row>
        <row r="923">
          <cell r="A923" t="str">
            <v>06M033</v>
          </cell>
          <cell r="B923" t="str">
            <v>Autres gastroentérites et maladies diverses du tube digestif, âge supérieur à 17 ans, niveau 3</v>
          </cell>
          <cell r="E923" t="str">
            <v>D01</v>
          </cell>
          <cell r="F923" t="str">
            <v>Digestif</v>
          </cell>
        </row>
        <row r="924">
          <cell r="A924" t="str">
            <v>06M034</v>
          </cell>
          <cell r="B924" t="str">
            <v>Autres gastroentérites et maladies diverses du tube digestif, âge supérieur à 17 ans, niveau 4</v>
          </cell>
          <cell r="E924" t="str">
            <v>D01</v>
          </cell>
          <cell r="F924" t="str">
            <v>Digestif</v>
          </cell>
        </row>
        <row r="925">
          <cell r="A925" t="str">
            <v>06M03T</v>
          </cell>
          <cell r="B925" t="str">
            <v>Autres gastroentérites et maladies diverses du tube digestif, âge supérieur à 17 ans, très courte durée</v>
          </cell>
          <cell r="E925" t="str">
            <v>D01</v>
          </cell>
          <cell r="F925" t="str">
            <v>Digestif</v>
          </cell>
        </row>
        <row r="926">
          <cell r="A926" t="str">
            <v>06M041</v>
          </cell>
          <cell r="B926" t="str">
            <v>Hémorragies digestives, niveau 1</v>
          </cell>
          <cell r="E926" t="str">
            <v>D01</v>
          </cell>
          <cell r="F926" t="str">
            <v>Digestif</v>
          </cell>
        </row>
        <row r="927">
          <cell r="A927" t="str">
            <v>06M042</v>
          </cell>
          <cell r="B927" t="str">
            <v>Hémorragies digestives, niveau 2</v>
          </cell>
          <cell r="E927" t="str">
            <v>D01</v>
          </cell>
          <cell r="F927" t="str">
            <v>Digestif</v>
          </cell>
        </row>
        <row r="928">
          <cell r="A928" t="str">
            <v>06M043</v>
          </cell>
          <cell r="B928" t="str">
            <v>Hémorragies digestives, niveau 3</v>
          </cell>
          <cell r="E928" t="str">
            <v>D01</v>
          </cell>
          <cell r="F928" t="str">
            <v>Digestif</v>
          </cell>
        </row>
        <row r="929">
          <cell r="A929" t="str">
            <v>06M044</v>
          </cell>
          <cell r="B929" t="str">
            <v>Hémorragies digestives, niveau 4</v>
          </cell>
          <cell r="E929" t="str">
            <v>D01</v>
          </cell>
          <cell r="F929" t="str">
            <v>Digestif</v>
          </cell>
        </row>
        <row r="930">
          <cell r="A930" t="str">
            <v>06M04T</v>
          </cell>
          <cell r="B930" t="str">
            <v>Transferts et autres séjours courts pour hémorragies digestives</v>
          </cell>
          <cell r="E930" t="str">
            <v>D01</v>
          </cell>
          <cell r="F930" t="str">
            <v>Digestif</v>
          </cell>
        </row>
        <row r="931">
          <cell r="A931" t="str">
            <v>06M051</v>
          </cell>
          <cell r="B931" t="str">
            <v>Autres tumeurs malignes du tube digestif, niveau 1</v>
          </cell>
          <cell r="E931" t="str">
            <v>D01</v>
          </cell>
          <cell r="F931" t="str">
            <v>Digestif</v>
          </cell>
        </row>
        <row r="932">
          <cell r="A932" t="str">
            <v>06M052</v>
          </cell>
          <cell r="B932" t="str">
            <v>Autres tumeurs malignes du tube digestif, niveau 2</v>
          </cell>
          <cell r="E932" t="str">
            <v>D01</v>
          </cell>
          <cell r="F932" t="str">
            <v>Digestif</v>
          </cell>
        </row>
        <row r="933">
          <cell r="A933" t="str">
            <v>06M053</v>
          </cell>
          <cell r="B933" t="str">
            <v>Autres tumeurs malignes du tube digestif, niveau 3</v>
          </cell>
          <cell r="E933" t="str">
            <v>D01</v>
          </cell>
          <cell r="F933" t="str">
            <v>Digestif</v>
          </cell>
        </row>
        <row r="934">
          <cell r="A934" t="str">
            <v>06M054</v>
          </cell>
          <cell r="B934" t="str">
            <v>Autres tumeurs malignes du tube digestif, niveau 4</v>
          </cell>
          <cell r="E934" t="str">
            <v>D01</v>
          </cell>
          <cell r="F934" t="str">
            <v>Digestif</v>
          </cell>
        </row>
        <row r="935">
          <cell r="A935" t="str">
            <v>06M05T</v>
          </cell>
          <cell r="B935" t="str">
            <v>Autres tumeurs malignes du tube digestif, très courte durée</v>
          </cell>
          <cell r="E935" t="str">
            <v>D01</v>
          </cell>
          <cell r="F935" t="str">
            <v>Digestif</v>
          </cell>
        </row>
        <row r="936">
          <cell r="A936" t="str">
            <v>06M061</v>
          </cell>
          <cell r="B936" t="str">
            <v>Occlusions intestinales non dues à une hernie, niveau 1</v>
          </cell>
          <cell r="E936" t="str">
            <v>D01</v>
          </cell>
          <cell r="F936" t="str">
            <v>Digestif</v>
          </cell>
        </row>
        <row r="937">
          <cell r="A937" t="str">
            <v>06M062</v>
          </cell>
          <cell r="B937" t="str">
            <v>Occlusions intestinales non dues à une hernie, niveau 2</v>
          </cell>
          <cell r="E937" t="str">
            <v>D01</v>
          </cell>
          <cell r="F937" t="str">
            <v>Digestif</v>
          </cell>
        </row>
        <row r="938">
          <cell r="A938" t="str">
            <v>06M063</v>
          </cell>
          <cell r="B938" t="str">
            <v>Occlusions intestinales non dues à une hernie, niveau 3</v>
          </cell>
          <cell r="E938" t="str">
            <v>D01</v>
          </cell>
          <cell r="F938" t="str">
            <v>Digestif</v>
          </cell>
        </row>
        <row r="939">
          <cell r="A939" t="str">
            <v>06M064</v>
          </cell>
          <cell r="B939" t="str">
            <v>Occlusions intestinales non dues à une hernie, niveau 4</v>
          </cell>
          <cell r="E939" t="str">
            <v>D01</v>
          </cell>
          <cell r="F939" t="str">
            <v>Digestif</v>
          </cell>
        </row>
        <row r="940">
          <cell r="A940" t="str">
            <v>06M06T</v>
          </cell>
          <cell r="B940" t="str">
            <v>Occlusions intestinales non dues à une hernie, très courte durée</v>
          </cell>
          <cell r="E940" t="str">
            <v>D01</v>
          </cell>
          <cell r="F940" t="str">
            <v>Digestif</v>
          </cell>
        </row>
        <row r="941">
          <cell r="A941" t="str">
            <v>06M071</v>
          </cell>
          <cell r="B941" t="str">
            <v>Maladies inflammatoires de l'intestin, niveau 1</v>
          </cell>
          <cell r="E941" t="str">
            <v>D01</v>
          </cell>
          <cell r="F941" t="str">
            <v>Digestif</v>
          </cell>
        </row>
        <row r="942">
          <cell r="A942" t="str">
            <v>06M072</v>
          </cell>
          <cell r="B942" t="str">
            <v>Maladies inflammatoires de l'intestin, niveau 2</v>
          </cell>
          <cell r="E942" t="str">
            <v>D01</v>
          </cell>
          <cell r="F942" t="str">
            <v>Digestif</v>
          </cell>
        </row>
        <row r="943">
          <cell r="A943" t="str">
            <v>06M073</v>
          </cell>
          <cell r="B943" t="str">
            <v>Maladies inflammatoires de l'intestin, niveau 3</v>
          </cell>
          <cell r="E943" t="str">
            <v>D01</v>
          </cell>
          <cell r="F943" t="str">
            <v>Digestif</v>
          </cell>
        </row>
        <row r="944">
          <cell r="A944" t="str">
            <v>06M074</v>
          </cell>
          <cell r="B944" t="str">
            <v>Maladies inflammatoires de l'intestin, niveau 4</v>
          </cell>
          <cell r="E944" t="str">
            <v>D01</v>
          </cell>
          <cell r="F944" t="str">
            <v>Digestif</v>
          </cell>
        </row>
        <row r="945">
          <cell r="A945" t="str">
            <v>06M07T</v>
          </cell>
          <cell r="B945" t="str">
            <v>Maladies inflammatoires de l'intestin, très courte durée</v>
          </cell>
          <cell r="E945" t="str">
            <v>D01</v>
          </cell>
          <cell r="F945" t="str">
            <v>Digestif</v>
          </cell>
        </row>
        <row r="946">
          <cell r="A946" t="str">
            <v>06M081</v>
          </cell>
          <cell r="B946" t="str">
            <v>Autres affections digestives, âge inférieur à 18 ans, niveau 1</v>
          </cell>
          <cell r="E946" t="str">
            <v>D01</v>
          </cell>
          <cell r="F946" t="str">
            <v>Digestif</v>
          </cell>
        </row>
        <row r="947">
          <cell r="A947" t="str">
            <v>06M082</v>
          </cell>
          <cell r="B947" t="str">
            <v>Autres affections digestives, âge inférieur à 18 ans, niveau 2</v>
          </cell>
          <cell r="E947" t="str">
            <v>D01</v>
          </cell>
          <cell r="F947" t="str">
            <v>Digestif</v>
          </cell>
        </row>
        <row r="948">
          <cell r="A948" t="str">
            <v>06M083</v>
          </cell>
          <cell r="B948" t="str">
            <v>Autres affections digestives, âge inférieur à 18 ans, niveau 3</v>
          </cell>
          <cell r="E948" t="str">
            <v>D01</v>
          </cell>
          <cell r="F948" t="str">
            <v>Digestif</v>
          </cell>
        </row>
        <row r="949">
          <cell r="A949" t="str">
            <v>06M084</v>
          </cell>
          <cell r="B949" t="str">
            <v>Autres affections digestives, âge inférieur à 18 ans, niveau 4</v>
          </cell>
          <cell r="E949" t="str">
            <v>D01</v>
          </cell>
          <cell r="F949" t="str">
            <v>Digestif</v>
          </cell>
        </row>
        <row r="950">
          <cell r="A950" t="str">
            <v>06M08T</v>
          </cell>
          <cell r="B950" t="str">
            <v>Autres affections digestives, âge inférieur à 18 ans, très courte durée</v>
          </cell>
          <cell r="E950" t="str">
            <v>D01</v>
          </cell>
          <cell r="F950" t="str">
            <v>Digestif</v>
          </cell>
        </row>
        <row r="951">
          <cell r="A951" t="str">
            <v>06M091</v>
          </cell>
          <cell r="B951" t="str">
            <v>Autres affections digestives, âge supérieur à 17 ans, niveau 1</v>
          </cell>
          <cell r="E951" t="str">
            <v>D01</v>
          </cell>
          <cell r="F951" t="str">
            <v>Digestif</v>
          </cell>
        </row>
        <row r="952">
          <cell r="A952" t="str">
            <v>06M092</v>
          </cell>
          <cell r="B952" t="str">
            <v>Autres affections digestives, âge supérieur à 17 ans, niveau 2</v>
          </cell>
          <cell r="E952" t="str">
            <v>D01</v>
          </cell>
          <cell r="F952" t="str">
            <v>Digestif</v>
          </cell>
        </row>
        <row r="953">
          <cell r="A953" t="str">
            <v>06M093</v>
          </cell>
          <cell r="B953" t="str">
            <v>Autres affections digestives, âge supérieur à 17 ans, niveau 3</v>
          </cell>
          <cell r="E953" t="str">
            <v>D01</v>
          </cell>
          <cell r="F953" t="str">
            <v>Digestif</v>
          </cell>
        </row>
        <row r="954">
          <cell r="A954" t="str">
            <v>06M094</v>
          </cell>
          <cell r="B954" t="str">
            <v>Autres affections digestives, âge supérieur à 17 ans, niveau 4</v>
          </cell>
          <cell r="E954" t="str">
            <v>D01</v>
          </cell>
          <cell r="F954" t="str">
            <v>Digestif</v>
          </cell>
        </row>
        <row r="955">
          <cell r="A955" t="str">
            <v>06M09T</v>
          </cell>
          <cell r="B955" t="str">
            <v>Autres affections digestives, âge supérieur à 17 ans, très courte durée</v>
          </cell>
          <cell r="E955" t="str">
            <v>D01</v>
          </cell>
          <cell r="F955" t="str">
            <v>Digestif</v>
          </cell>
        </row>
        <row r="956">
          <cell r="A956" t="str">
            <v>06M101</v>
          </cell>
          <cell r="B956" t="str">
            <v>Ulcères gastroduodénaux compliqués, niveau 1</v>
          </cell>
          <cell r="E956" t="str">
            <v>D01</v>
          </cell>
          <cell r="F956" t="str">
            <v>Digestif</v>
          </cell>
        </row>
        <row r="957">
          <cell r="A957" t="str">
            <v>06M102</v>
          </cell>
          <cell r="B957" t="str">
            <v>Ulcères gastroduodénaux compliqués, niveau 2</v>
          </cell>
          <cell r="E957" t="str">
            <v>D01</v>
          </cell>
          <cell r="F957" t="str">
            <v>Digestif</v>
          </cell>
        </row>
        <row r="958">
          <cell r="A958" t="str">
            <v>06M103</v>
          </cell>
          <cell r="B958" t="str">
            <v>Ulcères gastroduodénaux compliqués, niveau 3</v>
          </cell>
          <cell r="E958" t="str">
            <v>D01</v>
          </cell>
          <cell r="F958" t="str">
            <v>Digestif</v>
          </cell>
        </row>
        <row r="959">
          <cell r="A959" t="str">
            <v>06M104</v>
          </cell>
          <cell r="B959" t="str">
            <v>Ulcères gastroduodénaux compliqués, niveau 4</v>
          </cell>
          <cell r="E959" t="str">
            <v>D01</v>
          </cell>
          <cell r="F959" t="str">
            <v>Digestif</v>
          </cell>
        </row>
        <row r="960">
          <cell r="A960" t="str">
            <v>06M111</v>
          </cell>
          <cell r="B960" t="str">
            <v>Ulcères gastroduodénaux non compliqués, niveau 1</v>
          </cell>
          <cell r="E960" t="str">
            <v>D01</v>
          </cell>
          <cell r="F960" t="str">
            <v>Digestif</v>
          </cell>
        </row>
        <row r="961">
          <cell r="A961" t="str">
            <v>06M112</v>
          </cell>
          <cell r="B961" t="str">
            <v>Ulcères gastroduodénaux non compliqués, niveau 2</v>
          </cell>
          <cell r="E961" t="str">
            <v>D01</v>
          </cell>
          <cell r="F961" t="str">
            <v>Digestif</v>
          </cell>
        </row>
        <row r="962">
          <cell r="A962" t="str">
            <v>06M113</v>
          </cell>
          <cell r="B962" t="str">
            <v>Ulcères gastroduodénaux non compliqués, niveau 3</v>
          </cell>
          <cell r="E962" t="str">
            <v>D01</v>
          </cell>
          <cell r="F962" t="str">
            <v>Digestif</v>
          </cell>
        </row>
        <row r="963">
          <cell r="A963" t="str">
            <v>06M114</v>
          </cell>
          <cell r="B963" t="str">
            <v>Ulcères gastroduodénaux non compliqués, niveau 4</v>
          </cell>
          <cell r="E963" t="str">
            <v>D01</v>
          </cell>
          <cell r="F963" t="str">
            <v>Digestif</v>
          </cell>
        </row>
        <row r="964">
          <cell r="A964" t="str">
            <v>06M11T</v>
          </cell>
          <cell r="B964" t="str">
            <v>Ulcères gastroduodénaux non compliqués, très courte durée</v>
          </cell>
          <cell r="E964" t="str">
            <v>D01</v>
          </cell>
          <cell r="F964" t="str">
            <v>Digestif</v>
          </cell>
        </row>
        <row r="965">
          <cell r="A965" t="str">
            <v>06M121</v>
          </cell>
          <cell r="B965" t="str">
            <v>Douleurs abdominales, niveau 1</v>
          </cell>
          <cell r="E965" t="str">
            <v>D01</v>
          </cell>
          <cell r="F965" t="str">
            <v>Digestif</v>
          </cell>
        </row>
        <row r="966">
          <cell r="A966" t="str">
            <v>06M122</v>
          </cell>
          <cell r="B966" t="str">
            <v>Douleurs abdominales, niveau 2</v>
          </cell>
          <cell r="E966" t="str">
            <v>D01</v>
          </cell>
          <cell r="F966" t="str">
            <v>Digestif</v>
          </cell>
        </row>
        <row r="967">
          <cell r="A967" t="str">
            <v>06M123</v>
          </cell>
          <cell r="B967" t="str">
            <v>Douleurs abdominales, niveau 3</v>
          </cell>
          <cell r="E967" t="str">
            <v>D01</v>
          </cell>
          <cell r="F967" t="str">
            <v>Digestif</v>
          </cell>
        </row>
        <row r="968">
          <cell r="A968" t="str">
            <v>06M124</v>
          </cell>
          <cell r="B968" t="str">
            <v>Douleurs abdominales, niveau 4</v>
          </cell>
          <cell r="E968" t="str">
            <v>D01</v>
          </cell>
          <cell r="F968" t="str">
            <v>Digestif</v>
          </cell>
        </row>
        <row r="969">
          <cell r="A969" t="str">
            <v>06M12T</v>
          </cell>
          <cell r="B969" t="str">
            <v>Douleurs abdominales, très courte durée</v>
          </cell>
          <cell r="E969" t="str">
            <v>D01</v>
          </cell>
          <cell r="F969" t="str">
            <v>Digestif</v>
          </cell>
        </row>
        <row r="970">
          <cell r="A970" t="str">
            <v>06M131</v>
          </cell>
          <cell r="B970" t="str">
            <v>Tumeurs malignes de l'oesophage et de l'estomac, niveau 1</v>
          </cell>
          <cell r="E970" t="str">
            <v>D01</v>
          </cell>
          <cell r="F970" t="str">
            <v>Digestif</v>
          </cell>
        </row>
        <row r="971">
          <cell r="A971" t="str">
            <v>06M132</v>
          </cell>
          <cell r="B971" t="str">
            <v>Tumeurs malignes de l'oesophage et de l'estomac, niveau 2</v>
          </cell>
          <cell r="E971" t="str">
            <v>D01</v>
          </cell>
          <cell r="F971" t="str">
            <v>Digestif</v>
          </cell>
        </row>
        <row r="972">
          <cell r="A972" t="str">
            <v>06M133</v>
          </cell>
          <cell r="B972" t="str">
            <v>Tumeurs malignes de l'oesophage et de l'estomac, niveau 3</v>
          </cell>
          <cell r="E972" t="str">
            <v>D01</v>
          </cell>
          <cell r="F972" t="str">
            <v>Digestif</v>
          </cell>
        </row>
        <row r="973">
          <cell r="A973" t="str">
            <v>06M134</v>
          </cell>
          <cell r="B973" t="str">
            <v>Tumeurs malignes de l'oesophage et de l'estomac, niveau 4</v>
          </cell>
          <cell r="E973" t="str">
            <v>D01</v>
          </cell>
          <cell r="F973" t="str">
            <v>Digestif</v>
          </cell>
        </row>
        <row r="974">
          <cell r="A974" t="str">
            <v>06M13T</v>
          </cell>
          <cell r="B974" t="str">
            <v>Tumeurs malignes de l'oesophage et de l'estomac, très courte durée</v>
          </cell>
          <cell r="E974" t="str">
            <v>D01</v>
          </cell>
          <cell r="F974" t="str">
            <v>Digestif</v>
          </cell>
        </row>
        <row r="975">
          <cell r="A975" t="str">
            <v>06M141</v>
          </cell>
          <cell r="B975" t="str">
            <v>Invaginations intestinales aigües, niveau 1</v>
          </cell>
          <cell r="E975" t="str">
            <v>D01</v>
          </cell>
          <cell r="F975" t="str">
            <v>Digestif</v>
          </cell>
        </row>
        <row r="976">
          <cell r="A976" t="str">
            <v>06M142</v>
          </cell>
          <cell r="B976" t="str">
            <v>Invaginations intestinales aigües, niveau 2</v>
          </cell>
          <cell r="E976" t="str">
            <v>D01</v>
          </cell>
          <cell r="F976" t="str">
            <v>Digestif</v>
          </cell>
        </row>
        <row r="977">
          <cell r="A977" t="str">
            <v>06M143</v>
          </cell>
          <cell r="B977" t="str">
            <v>Invaginations intestinales aigües, niveau 3</v>
          </cell>
          <cell r="E977" t="str">
            <v>D01</v>
          </cell>
          <cell r="F977" t="str">
            <v>Digestif</v>
          </cell>
        </row>
        <row r="978">
          <cell r="A978" t="str">
            <v>06M144</v>
          </cell>
          <cell r="B978" t="str">
            <v>Invaginations intestinales aigües, niveau 4</v>
          </cell>
          <cell r="E978" t="str">
            <v>D01</v>
          </cell>
          <cell r="F978" t="str">
            <v>Digestif</v>
          </cell>
        </row>
        <row r="979">
          <cell r="A979" t="str">
            <v>06M15Z</v>
          </cell>
          <cell r="B979" t="str">
            <v>Suivi de greffes de l'appareil digestif</v>
          </cell>
          <cell r="E979" t="str">
            <v>D01</v>
          </cell>
          <cell r="F979" t="str">
            <v>Digestif</v>
          </cell>
        </row>
        <row r="980">
          <cell r="A980" t="str">
            <v>06M16Z</v>
          </cell>
          <cell r="B980" t="str">
            <v>Explorations et surveillance pour affections de l'appareil digestif</v>
          </cell>
          <cell r="E980" t="str">
            <v>D01</v>
          </cell>
          <cell r="F980" t="str">
            <v>Digestif</v>
          </cell>
        </row>
        <row r="981">
          <cell r="A981" t="str">
            <v>06M17T</v>
          </cell>
          <cell r="B981" t="str">
            <v>Soins de stomies digestives, très courte durée</v>
          </cell>
          <cell r="E981" t="str">
            <v>D01</v>
          </cell>
          <cell r="F981" t="str">
            <v>Digestif</v>
          </cell>
        </row>
        <row r="982">
          <cell r="A982" t="str">
            <v>06M17Z</v>
          </cell>
          <cell r="B982" t="str">
            <v>Soins de stomies digestives</v>
          </cell>
          <cell r="E982" t="str">
            <v>D01</v>
          </cell>
          <cell r="F982" t="str">
            <v>Digestif</v>
          </cell>
        </row>
        <row r="983">
          <cell r="A983" t="str">
            <v>06M18T</v>
          </cell>
          <cell r="B983" t="str">
            <v>Symptômes et autres recours aux soins de la CMD 06, très courte durée</v>
          </cell>
          <cell r="E983" t="str">
            <v>D01</v>
          </cell>
          <cell r="F983" t="str">
            <v>Digestif</v>
          </cell>
        </row>
        <row r="984">
          <cell r="A984" t="str">
            <v>06M18Z</v>
          </cell>
          <cell r="B984" t="str">
            <v>Symptômes et autres recours aux soins de la CMD 06</v>
          </cell>
          <cell r="E984" t="str">
            <v>D01</v>
          </cell>
          <cell r="F984" t="str">
            <v>Digestif</v>
          </cell>
        </row>
        <row r="985">
          <cell r="A985" t="str">
            <v>06M191</v>
          </cell>
          <cell r="B985" t="str">
            <v>Affections sévères du tube digestif, niveau 1</v>
          </cell>
          <cell r="E985" t="str">
            <v>D01</v>
          </cell>
          <cell r="F985" t="str">
            <v>Digestif</v>
          </cell>
        </row>
        <row r="986">
          <cell r="A986" t="str">
            <v>06M192</v>
          </cell>
          <cell r="B986" t="str">
            <v>Affections sévères du tube digestif, niveau 2</v>
          </cell>
          <cell r="E986" t="str">
            <v>D01</v>
          </cell>
          <cell r="F986" t="str">
            <v>Digestif</v>
          </cell>
        </row>
        <row r="987">
          <cell r="A987" t="str">
            <v>06M193</v>
          </cell>
          <cell r="B987" t="str">
            <v>Affections sévères du tube digestif, niveau 3</v>
          </cell>
          <cell r="E987" t="str">
            <v>D01</v>
          </cell>
          <cell r="F987" t="str">
            <v>Digestif</v>
          </cell>
        </row>
        <row r="988">
          <cell r="A988" t="str">
            <v>06M194</v>
          </cell>
          <cell r="B988" t="str">
            <v>Affections sévères du tube digestif, niveau 4</v>
          </cell>
          <cell r="E988" t="str">
            <v>D01</v>
          </cell>
          <cell r="F988" t="str">
            <v>Digestif</v>
          </cell>
        </row>
        <row r="989">
          <cell r="A989" t="str">
            <v>06M201</v>
          </cell>
          <cell r="B989" t="str">
            <v>Tumeurs bénignes de l'appareil digestif, niveau 1</v>
          </cell>
          <cell r="E989" t="str">
            <v>D01</v>
          </cell>
          <cell r="F989" t="str">
            <v>Digestif</v>
          </cell>
        </row>
        <row r="990">
          <cell r="A990" t="str">
            <v>06M202</v>
          </cell>
          <cell r="B990" t="str">
            <v>Tumeurs bénignes de l'appareil digestif, niveau 2</v>
          </cell>
          <cell r="E990" t="str">
            <v>D01</v>
          </cell>
          <cell r="F990" t="str">
            <v>Digestif</v>
          </cell>
        </row>
        <row r="991">
          <cell r="A991" t="str">
            <v>06M203</v>
          </cell>
          <cell r="B991" t="str">
            <v>Tumeurs bénignes de l'appareil digestif, niveau 3</v>
          </cell>
          <cell r="E991" t="str">
            <v>D01</v>
          </cell>
          <cell r="F991" t="str">
            <v>Digestif</v>
          </cell>
        </row>
        <row r="992">
          <cell r="A992" t="str">
            <v>06M204</v>
          </cell>
          <cell r="B992" t="str">
            <v>Tumeurs bénignes de l'appareil digestif, niveau 4</v>
          </cell>
          <cell r="E992" t="str">
            <v>D01</v>
          </cell>
          <cell r="F992" t="str">
            <v>Digestif</v>
          </cell>
        </row>
        <row r="993">
          <cell r="A993" t="str">
            <v>06M20T</v>
          </cell>
          <cell r="B993" t="str">
            <v>Tumeurs bénignes de l'appareil digestif, très courte durée</v>
          </cell>
          <cell r="E993" t="str">
            <v>D01</v>
          </cell>
          <cell r="F993" t="str">
            <v>Digestif</v>
          </cell>
        </row>
        <row r="994">
          <cell r="A994" t="str">
            <v>06M211</v>
          </cell>
          <cell r="B994" t="str">
            <v>Autres affections digestives concernant majoritairement la petite enfance, niveau 1</v>
          </cell>
          <cell r="E994" t="str">
            <v>D01</v>
          </cell>
          <cell r="F994" t="str">
            <v>Digestif</v>
          </cell>
        </row>
        <row r="995">
          <cell r="A995" t="str">
            <v>06M212</v>
          </cell>
          <cell r="B995" t="str">
            <v>Autres affections digestives concernant majoritairement la petite enfance, niveau 2</v>
          </cell>
          <cell r="E995" t="str">
            <v>D01</v>
          </cell>
          <cell r="F995" t="str">
            <v>Digestif</v>
          </cell>
        </row>
        <row r="996">
          <cell r="A996" t="str">
            <v>06M213</v>
          </cell>
          <cell r="B996" t="str">
            <v>Autres affections digestives concernant majoritairement la petite enfance, niveau 3</v>
          </cell>
          <cell r="E996" t="str">
            <v>D01</v>
          </cell>
          <cell r="F996" t="str">
            <v>Digestif</v>
          </cell>
        </row>
        <row r="997">
          <cell r="A997" t="str">
            <v>06M214</v>
          </cell>
          <cell r="B997" t="str">
            <v>Autres affections digestives concernant majoritairement la petite enfance, niveau 4</v>
          </cell>
          <cell r="E997" t="str">
            <v>D01</v>
          </cell>
          <cell r="F997" t="str">
            <v>Digestif</v>
          </cell>
        </row>
        <row r="998">
          <cell r="A998" t="str">
            <v>07C061</v>
          </cell>
          <cell r="B998" t="str">
            <v>Interventions diagnostiques sur le système hépato-biliaire et pancréatique pour affections malignes, niveau 1</v>
          </cell>
          <cell r="E998" t="str">
            <v>D01</v>
          </cell>
          <cell r="F998" t="str">
            <v>Digestif</v>
          </cell>
        </row>
        <row r="999">
          <cell r="A999" t="str">
            <v>07C062</v>
          </cell>
          <cell r="B999" t="str">
            <v>Interventions diagnostiques sur le système hépato-biliaire et pancréatique pour affections malignes, niveau 2</v>
          </cell>
          <cell r="E999" t="str">
            <v>D01</v>
          </cell>
          <cell r="F999" t="str">
            <v>Digestif</v>
          </cell>
        </row>
        <row r="1000">
          <cell r="A1000" t="str">
            <v>07C063</v>
          </cell>
          <cell r="B1000" t="str">
            <v>Interventions diagnostiques sur le système hépato-biliaire et pancréatique pour affections malignes, niveau 3</v>
          </cell>
          <cell r="E1000" t="str">
            <v>D01</v>
          </cell>
          <cell r="F1000" t="str">
            <v>Digestif</v>
          </cell>
        </row>
        <row r="1001">
          <cell r="A1001" t="str">
            <v>07C064</v>
          </cell>
          <cell r="B1001" t="str">
            <v>Interventions diagnostiques sur le système hépato-biliaire et pancréatique pour affections malignes, niveau 4</v>
          </cell>
          <cell r="E1001" t="str">
            <v>D01</v>
          </cell>
          <cell r="F1001" t="str">
            <v>Digestif</v>
          </cell>
        </row>
        <row r="1002">
          <cell r="A1002" t="str">
            <v>07C071</v>
          </cell>
          <cell r="B1002" t="str">
            <v>Interventions diagnostiques sur le système hépato-biliaire et pancréatique pour affections non malignes, niveau 1</v>
          </cell>
          <cell r="E1002" t="str">
            <v>D01</v>
          </cell>
          <cell r="F1002" t="str">
            <v>Digestif</v>
          </cell>
        </row>
        <row r="1003">
          <cell r="A1003" t="str">
            <v>07C072</v>
          </cell>
          <cell r="B1003" t="str">
            <v>Interventions diagnostiques sur le système hépato-biliaire et pancréatique pour affections non malignes, niveau 2</v>
          </cell>
          <cell r="E1003" t="str">
            <v>D01</v>
          </cell>
          <cell r="F1003" t="str">
            <v>Digestif</v>
          </cell>
        </row>
        <row r="1004">
          <cell r="A1004" t="str">
            <v>07C073</v>
          </cell>
          <cell r="B1004" t="str">
            <v>Interventions diagnostiques sur le système hépato-biliaire et pancréatique pour affections non malignes, niveau 3</v>
          </cell>
          <cell r="E1004" t="str">
            <v>D01</v>
          </cell>
          <cell r="F1004" t="str">
            <v>Digestif</v>
          </cell>
        </row>
        <row r="1005">
          <cell r="A1005" t="str">
            <v>07C074</v>
          </cell>
          <cell r="B1005" t="str">
            <v>Interventions diagnostiques sur le système hépato-biliaire et pancréatique pour affections non malignes, niveau 4</v>
          </cell>
          <cell r="E1005" t="str">
            <v>D01</v>
          </cell>
          <cell r="F1005" t="str">
            <v>Digestif</v>
          </cell>
        </row>
        <row r="1006">
          <cell r="A1006" t="str">
            <v>07C081</v>
          </cell>
          <cell r="B1006" t="str">
            <v>Autres interventions sur le système hépato-biliaire et pancréatique, niveau 1</v>
          </cell>
          <cell r="E1006" t="str">
            <v>D01</v>
          </cell>
          <cell r="F1006" t="str">
            <v>Digestif</v>
          </cell>
        </row>
        <row r="1007">
          <cell r="A1007" t="str">
            <v>07C082</v>
          </cell>
          <cell r="B1007" t="str">
            <v>Autres interventions sur le système hépato-biliaire et pancréatique, niveau 2</v>
          </cell>
          <cell r="E1007" t="str">
            <v>D01</v>
          </cell>
          <cell r="F1007" t="str">
            <v>Digestif</v>
          </cell>
        </row>
        <row r="1008">
          <cell r="A1008" t="str">
            <v>07C083</v>
          </cell>
          <cell r="B1008" t="str">
            <v>Autres interventions sur le système hépato-biliaire et pancréatique, niveau 3</v>
          </cell>
          <cell r="E1008" t="str">
            <v>D01</v>
          </cell>
          <cell r="F1008" t="str">
            <v>Digestif</v>
          </cell>
        </row>
        <row r="1009">
          <cell r="A1009" t="str">
            <v>07C084</v>
          </cell>
          <cell r="B1009" t="str">
            <v>Autres interventions sur le système hépato-biliaire et pancréatique, niveau 4</v>
          </cell>
          <cell r="E1009" t="str">
            <v>D01</v>
          </cell>
          <cell r="F1009" t="str">
            <v>Digestif</v>
          </cell>
        </row>
        <row r="1010">
          <cell r="A1010" t="str">
            <v>07C091</v>
          </cell>
          <cell r="B1010" t="str">
            <v>Interventions sur le foie, le pancréas et les veines porte ou cave pour tumeurs malignes, niveau 1</v>
          </cell>
          <cell r="E1010" t="str">
            <v>D01</v>
          </cell>
          <cell r="F1010" t="str">
            <v>Digestif</v>
          </cell>
        </row>
        <row r="1011">
          <cell r="A1011" t="str">
            <v>07C092</v>
          </cell>
          <cell r="B1011" t="str">
            <v>Interventions sur le foie, le pancréas et les veines porte ou cave pour tumeurs malignes, niveau 2</v>
          </cell>
          <cell r="E1011" t="str">
            <v>D01</v>
          </cell>
          <cell r="F1011" t="str">
            <v>Digestif</v>
          </cell>
        </row>
        <row r="1012">
          <cell r="A1012" t="str">
            <v>07C093</v>
          </cell>
          <cell r="B1012" t="str">
            <v>Interventions sur le foie, le pancréas et les veines porte ou cave pour tumeurs malignes, niveau 3</v>
          </cell>
          <cell r="E1012" t="str">
            <v>D01</v>
          </cell>
          <cell r="F1012" t="str">
            <v>Digestif</v>
          </cell>
        </row>
        <row r="1013">
          <cell r="A1013" t="str">
            <v>07C094</v>
          </cell>
          <cell r="B1013" t="str">
            <v>Interventions sur le foie, le pancréas et les veines porte ou cave pour tumeurs malignes, niveau 4</v>
          </cell>
          <cell r="E1013" t="str">
            <v>D01</v>
          </cell>
          <cell r="F1013" t="str">
            <v>Digestif</v>
          </cell>
        </row>
        <row r="1014">
          <cell r="A1014" t="str">
            <v>07C101</v>
          </cell>
          <cell r="B1014" t="str">
            <v>Interventions sur le foie, le pancréas et les veines porte ou cave pour affections non malignes, niveau 1</v>
          </cell>
          <cell r="E1014" t="str">
            <v>D01</v>
          </cell>
          <cell r="F1014" t="str">
            <v>Digestif</v>
          </cell>
        </row>
        <row r="1015">
          <cell r="A1015" t="str">
            <v>07C102</v>
          </cell>
          <cell r="B1015" t="str">
            <v>Interventions sur le foie, le pancréas et les veines porte ou cave pour affections non malignes, niveau 2</v>
          </cell>
          <cell r="E1015" t="str">
            <v>D01</v>
          </cell>
          <cell r="F1015" t="str">
            <v>Digestif</v>
          </cell>
        </row>
        <row r="1016">
          <cell r="A1016" t="str">
            <v>07C103</v>
          </cell>
          <cell r="B1016" t="str">
            <v>Interventions sur le foie, le pancréas et les veines porte ou cave pour affections non malignes, niveau 3</v>
          </cell>
          <cell r="E1016" t="str">
            <v>D01</v>
          </cell>
          <cell r="F1016" t="str">
            <v>Digestif</v>
          </cell>
        </row>
        <row r="1017">
          <cell r="A1017" t="str">
            <v>07C104</v>
          </cell>
          <cell r="B1017" t="str">
            <v>Interventions sur le foie, le pancréas et les veines porte ou cave pour affections non malignes, niveau 4</v>
          </cell>
          <cell r="E1017" t="str">
            <v>D01</v>
          </cell>
          <cell r="F1017" t="str">
            <v>Digestif</v>
          </cell>
        </row>
        <row r="1018">
          <cell r="A1018" t="str">
            <v>07C111</v>
          </cell>
          <cell r="B1018" t="str">
            <v>Dérivations biliaires, niveau 1</v>
          </cell>
          <cell r="E1018" t="str">
            <v>D01</v>
          </cell>
          <cell r="F1018" t="str">
            <v>Digestif</v>
          </cell>
        </row>
        <row r="1019">
          <cell r="A1019" t="str">
            <v>07C112</v>
          </cell>
          <cell r="B1019" t="str">
            <v>Dérivations biliaires, niveau 2</v>
          </cell>
          <cell r="E1019" t="str">
            <v>D01</v>
          </cell>
          <cell r="F1019" t="str">
            <v>Digestif</v>
          </cell>
        </row>
        <row r="1020">
          <cell r="A1020" t="str">
            <v>07C113</v>
          </cell>
          <cell r="B1020" t="str">
            <v>Dérivations biliaires, niveau 3</v>
          </cell>
          <cell r="E1020" t="str">
            <v>D01</v>
          </cell>
          <cell r="F1020" t="str">
            <v>Digestif</v>
          </cell>
        </row>
        <row r="1021">
          <cell r="A1021" t="str">
            <v>07C114</v>
          </cell>
          <cell r="B1021" t="str">
            <v>Dérivations biliaires, niveau 4</v>
          </cell>
          <cell r="E1021" t="str">
            <v>D01</v>
          </cell>
          <cell r="F1021" t="str">
            <v>Digestif</v>
          </cell>
        </row>
        <row r="1022">
          <cell r="A1022" t="str">
            <v>07C121</v>
          </cell>
          <cell r="B1022" t="str">
            <v>Autres interventions sur les voies biliaires sauf cholécystectomies isolées, niveau 1</v>
          </cell>
          <cell r="E1022" t="str">
            <v>D01</v>
          </cell>
          <cell r="F1022" t="str">
            <v>Digestif</v>
          </cell>
        </row>
        <row r="1023">
          <cell r="A1023" t="str">
            <v>07C122</v>
          </cell>
          <cell r="B1023" t="str">
            <v>Autres interventions sur les voies biliaires sauf cholécystectomies isolées, niveau 2</v>
          </cell>
          <cell r="E1023" t="str">
            <v>D01</v>
          </cell>
          <cell r="F1023" t="str">
            <v>Digestif</v>
          </cell>
        </row>
        <row r="1024">
          <cell r="A1024" t="str">
            <v>07C123</v>
          </cell>
          <cell r="B1024" t="str">
            <v>Autres interventions sur les voies biliaires sauf cholécystectomies isolées, niveau 3</v>
          </cell>
          <cell r="E1024" t="str">
            <v>D01</v>
          </cell>
          <cell r="F1024" t="str">
            <v>Digestif</v>
          </cell>
        </row>
        <row r="1025">
          <cell r="A1025" t="str">
            <v>07C124</v>
          </cell>
          <cell r="B1025" t="str">
            <v>Autres interventions sur les voies biliaires sauf cholécystectomies isolées, niveau 4</v>
          </cell>
          <cell r="E1025" t="str">
            <v>D01</v>
          </cell>
          <cell r="F1025" t="str">
            <v>Digestif</v>
          </cell>
        </row>
        <row r="1026">
          <cell r="A1026" t="str">
            <v>07C131</v>
          </cell>
          <cell r="B1026" t="str">
            <v>Cholécystectomies sans exploration de la voie biliaire principale pour affections aigües, niveau 1</v>
          </cell>
          <cell r="E1026" t="str">
            <v>D01</v>
          </cell>
          <cell r="F1026" t="str">
            <v>Digestif</v>
          </cell>
        </row>
        <row r="1027">
          <cell r="A1027" t="str">
            <v>07C132</v>
          </cell>
          <cell r="B1027" t="str">
            <v>Cholécystectomies sans exploration de la voie biliaire principale pour affections aigües, niveau 2</v>
          </cell>
          <cell r="E1027" t="str">
            <v>D01</v>
          </cell>
          <cell r="F1027" t="str">
            <v>Digestif</v>
          </cell>
        </row>
        <row r="1028">
          <cell r="A1028" t="str">
            <v>07C133</v>
          </cell>
          <cell r="B1028" t="str">
            <v>Cholécystectomies sans exploration de la voie biliaire principale pour affections aigües, niveau 3</v>
          </cell>
          <cell r="E1028" t="str">
            <v>D01</v>
          </cell>
          <cell r="F1028" t="str">
            <v>Digestif</v>
          </cell>
        </row>
        <row r="1029">
          <cell r="A1029" t="str">
            <v>07C134</v>
          </cell>
          <cell r="B1029" t="str">
            <v>Cholécystectomies sans exploration de la voie biliaire principale pour affections aigües, niveau 4</v>
          </cell>
          <cell r="E1029" t="str">
            <v>D01</v>
          </cell>
          <cell r="F1029" t="str">
            <v>Digestif</v>
          </cell>
        </row>
        <row r="1030">
          <cell r="A1030" t="str">
            <v>07C141</v>
          </cell>
          <cell r="B1030" t="str">
            <v>Cholécystectomies sans exploration de la voie biliaire principale à l'exception des affections aigües, niveau 1</v>
          </cell>
          <cell r="E1030" t="str">
            <v>D01</v>
          </cell>
          <cell r="F1030" t="str">
            <v>Digestif</v>
          </cell>
        </row>
        <row r="1031">
          <cell r="A1031" t="str">
            <v>07C142</v>
          </cell>
          <cell r="B1031" t="str">
            <v>Cholécystectomies sans exploration de la voie biliaire principale à l'exception des affections aigües, niveau 2</v>
          </cell>
          <cell r="E1031" t="str">
            <v>D01</v>
          </cell>
          <cell r="F1031" t="str">
            <v>Digestif</v>
          </cell>
        </row>
        <row r="1032">
          <cell r="A1032" t="str">
            <v>07C143</v>
          </cell>
          <cell r="B1032" t="str">
            <v>Cholécystectomies sans exploration de la voie biliaire principale à l'exception des affections aigües, niveau 3</v>
          </cell>
          <cell r="E1032" t="str">
            <v>D01</v>
          </cell>
          <cell r="F1032" t="str">
            <v>Digestif</v>
          </cell>
        </row>
        <row r="1033">
          <cell r="A1033" t="str">
            <v>07C144</v>
          </cell>
          <cell r="B1033" t="str">
            <v>Cholécystectomies sans exploration de la voie biliaire principale à l'exception des affections aigües, niveau 4</v>
          </cell>
          <cell r="E1033" t="str">
            <v>D01</v>
          </cell>
          <cell r="F1033" t="str">
            <v>Digestif</v>
          </cell>
        </row>
        <row r="1034">
          <cell r="A1034" t="str">
            <v>07C14J</v>
          </cell>
          <cell r="B1034" t="str">
            <v>Cholécystectomies sans exploration de la voie biliaire principale à l'exception des affections aigües, en ambulatoire</v>
          </cell>
          <cell r="E1034" t="str">
            <v>D01</v>
          </cell>
          <cell r="F1034" t="str">
            <v>Digestif</v>
          </cell>
        </row>
        <row r="1035">
          <cell r="A1035" t="str">
            <v>07K02Z</v>
          </cell>
          <cell r="B1035" t="str">
            <v>Endoscopies biliaires thérapeutiques et anesthésie : séjours de moins de 2 jours</v>
          </cell>
          <cell r="E1035" t="str">
            <v>D01</v>
          </cell>
          <cell r="F1035" t="str">
            <v>Digestif</v>
          </cell>
        </row>
        <row r="1036">
          <cell r="A1036" t="str">
            <v>07K04J</v>
          </cell>
          <cell r="B1036" t="str">
            <v>Endoscopie biliaire diagnostique et anesthésie, en ambulatoire</v>
          </cell>
          <cell r="E1036" t="str">
            <v>D01</v>
          </cell>
          <cell r="F1036" t="str">
            <v>Digestif</v>
          </cell>
        </row>
        <row r="1037">
          <cell r="A1037" t="str">
            <v>07K05J</v>
          </cell>
          <cell r="B1037" t="str">
            <v>Séjours comprenant une endoscopie biliaire thérapeutique ou diagnostique sans anesthésie, en ambulatoire</v>
          </cell>
          <cell r="E1037" t="str">
            <v>D01</v>
          </cell>
          <cell r="F1037" t="str">
            <v>Digestif</v>
          </cell>
        </row>
        <row r="1038">
          <cell r="A1038" t="str">
            <v>07M021</v>
          </cell>
          <cell r="B1038" t="str">
            <v>Affections des voies biliaires, niveau 1</v>
          </cell>
          <cell r="E1038" t="str">
            <v>D01</v>
          </cell>
          <cell r="F1038" t="str">
            <v>Digestif</v>
          </cell>
        </row>
        <row r="1039">
          <cell r="A1039" t="str">
            <v>07M022</v>
          </cell>
          <cell r="B1039" t="str">
            <v>Affections des voies biliaires, niveau 2</v>
          </cell>
          <cell r="E1039" t="str">
            <v>D01</v>
          </cell>
          <cell r="F1039" t="str">
            <v>Digestif</v>
          </cell>
        </row>
        <row r="1040">
          <cell r="A1040" t="str">
            <v>07M023</v>
          </cell>
          <cell r="B1040" t="str">
            <v>Affections des voies biliaires, niveau 3</v>
          </cell>
          <cell r="E1040" t="str">
            <v>D01</v>
          </cell>
          <cell r="F1040" t="str">
            <v>Digestif</v>
          </cell>
        </row>
        <row r="1041">
          <cell r="A1041" t="str">
            <v>07M024</v>
          </cell>
          <cell r="B1041" t="str">
            <v>Affections des voies biliaires, niveau 4</v>
          </cell>
          <cell r="E1041" t="str">
            <v>D01</v>
          </cell>
          <cell r="F1041" t="str">
            <v>Digestif</v>
          </cell>
        </row>
        <row r="1042">
          <cell r="A1042" t="str">
            <v>07M02T</v>
          </cell>
          <cell r="B1042" t="str">
            <v>Affections des voies biliaires, très courte durée</v>
          </cell>
          <cell r="E1042" t="str">
            <v>D01</v>
          </cell>
          <cell r="F1042" t="str">
            <v>Digestif</v>
          </cell>
        </row>
        <row r="1043">
          <cell r="A1043" t="str">
            <v>07M041</v>
          </cell>
          <cell r="B1043" t="str">
            <v>Autres affections hépatiques, niveau 1</v>
          </cell>
          <cell r="E1043" t="str">
            <v>D01</v>
          </cell>
          <cell r="F1043" t="str">
            <v>Digestif</v>
          </cell>
        </row>
        <row r="1044">
          <cell r="A1044" t="str">
            <v>07M042</v>
          </cell>
          <cell r="B1044" t="str">
            <v>Autres affections hépatiques, niveau 2</v>
          </cell>
          <cell r="E1044" t="str">
            <v>D01</v>
          </cell>
          <cell r="F1044" t="str">
            <v>Digestif</v>
          </cell>
        </row>
        <row r="1045">
          <cell r="A1045" t="str">
            <v>07M043</v>
          </cell>
          <cell r="B1045" t="str">
            <v>Autres affections hépatiques, niveau 3</v>
          </cell>
          <cell r="E1045" t="str">
            <v>D01</v>
          </cell>
          <cell r="F1045" t="str">
            <v>Digestif</v>
          </cell>
        </row>
        <row r="1046">
          <cell r="A1046" t="str">
            <v>07M044</v>
          </cell>
          <cell r="B1046" t="str">
            <v>Autres affections hépatiques, niveau 4</v>
          </cell>
          <cell r="E1046" t="str">
            <v>D01</v>
          </cell>
          <cell r="F1046" t="str">
            <v>Digestif</v>
          </cell>
        </row>
        <row r="1047">
          <cell r="A1047" t="str">
            <v>07M04T</v>
          </cell>
          <cell r="B1047" t="str">
            <v>Autres affections hépatiques, très courte durée</v>
          </cell>
          <cell r="E1047" t="str">
            <v>D01</v>
          </cell>
          <cell r="F1047" t="str">
            <v>Digestif</v>
          </cell>
        </row>
        <row r="1048">
          <cell r="A1048" t="str">
            <v>07M061</v>
          </cell>
          <cell r="B1048" t="str">
            <v>Affections malignes du système hépato-biliaire ou du pancréas, niveau 1</v>
          </cell>
          <cell r="E1048" t="str">
            <v>D01</v>
          </cell>
          <cell r="F1048" t="str">
            <v>Digestif</v>
          </cell>
        </row>
        <row r="1049">
          <cell r="A1049" t="str">
            <v>07M062</v>
          </cell>
          <cell r="B1049" t="str">
            <v>Affections malignes du système hépato-biliaire ou du pancréas, niveau 2</v>
          </cell>
          <cell r="E1049" t="str">
            <v>D01</v>
          </cell>
          <cell r="F1049" t="str">
            <v>Digestif</v>
          </cell>
        </row>
        <row r="1050">
          <cell r="A1050" t="str">
            <v>07M063</v>
          </cell>
          <cell r="B1050" t="str">
            <v>Affections malignes du système hépato-biliaire ou du pancréas, niveau 3</v>
          </cell>
          <cell r="E1050" t="str">
            <v>D01</v>
          </cell>
          <cell r="F1050" t="str">
            <v>Digestif</v>
          </cell>
        </row>
        <row r="1051">
          <cell r="A1051" t="str">
            <v>07M064</v>
          </cell>
          <cell r="B1051" t="str">
            <v>Affections malignes du système hépato-biliaire ou du pancréas, niveau 4</v>
          </cell>
          <cell r="E1051" t="str">
            <v>D01</v>
          </cell>
          <cell r="F1051" t="str">
            <v>Digestif</v>
          </cell>
        </row>
        <row r="1052">
          <cell r="A1052" t="str">
            <v>07M06T</v>
          </cell>
          <cell r="B1052" t="str">
            <v>Affections malignes du système hépato-biliaire ou du pancréas, très courte durée</v>
          </cell>
          <cell r="E1052" t="str">
            <v>D01</v>
          </cell>
          <cell r="F1052" t="str">
            <v>Digestif</v>
          </cell>
        </row>
        <row r="1053">
          <cell r="A1053" t="str">
            <v>07M071</v>
          </cell>
          <cell r="B1053" t="str">
            <v>Cirrhoses alcooliques, niveau 1</v>
          </cell>
          <cell r="E1053" t="str">
            <v>D01</v>
          </cell>
          <cell r="F1053" t="str">
            <v>Digestif</v>
          </cell>
        </row>
        <row r="1054">
          <cell r="A1054" t="str">
            <v>07M072</v>
          </cell>
          <cell r="B1054" t="str">
            <v>Cirrhoses alcooliques, niveau 2</v>
          </cell>
          <cell r="E1054" t="str">
            <v>D01</v>
          </cell>
          <cell r="F1054" t="str">
            <v>Digestif</v>
          </cell>
        </row>
        <row r="1055">
          <cell r="A1055" t="str">
            <v>07M073</v>
          </cell>
          <cell r="B1055" t="str">
            <v>Cirrhoses alcooliques, niveau 3</v>
          </cell>
          <cell r="E1055" t="str">
            <v>D01</v>
          </cell>
          <cell r="F1055" t="str">
            <v>Digestif</v>
          </cell>
        </row>
        <row r="1056">
          <cell r="A1056" t="str">
            <v>07M074</v>
          </cell>
          <cell r="B1056" t="str">
            <v>Cirrhoses alcooliques, niveau 4</v>
          </cell>
          <cell r="E1056" t="str">
            <v>D01</v>
          </cell>
          <cell r="F1056" t="str">
            <v>Digestif</v>
          </cell>
        </row>
        <row r="1057">
          <cell r="A1057" t="str">
            <v>07M07T</v>
          </cell>
          <cell r="B1057" t="str">
            <v>Cirrhoses alcooliques, très courte durée</v>
          </cell>
          <cell r="E1057" t="str">
            <v>D01</v>
          </cell>
          <cell r="F1057" t="str">
            <v>Digestif</v>
          </cell>
        </row>
        <row r="1058">
          <cell r="A1058" t="str">
            <v>07M081</v>
          </cell>
          <cell r="B1058" t="str">
            <v>Autres cirrhoses et fibrose hépatique, niveau 1</v>
          </cell>
          <cell r="E1058" t="str">
            <v>D01</v>
          </cell>
          <cell r="F1058" t="str">
            <v>Digestif</v>
          </cell>
        </row>
        <row r="1059">
          <cell r="A1059" t="str">
            <v>07M082</v>
          </cell>
          <cell r="B1059" t="str">
            <v>Autres cirrhoses et fibrose hépatique, niveau 2</v>
          </cell>
          <cell r="E1059" t="str">
            <v>D01</v>
          </cell>
          <cell r="F1059" t="str">
            <v>Digestif</v>
          </cell>
        </row>
        <row r="1060">
          <cell r="A1060" t="str">
            <v>07M083</v>
          </cell>
          <cell r="B1060" t="str">
            <v>Autres cirrhoses et fibrose hépatique, niveau 3</v>
          </cell>
          <cell r="E1060" t="str">
            <v>D01</v>
          </cell>
          <cell r="F1060" t="str">
            <v>Digestif</v>
          </cell>
        </row>
        <row r="1061">
          <cell r="A1061" t="str">
            <v>07M084</v>
          </cell>
          <cell r="B1061" t="str">
            <v>Autres cirrhoses et fibrose hépatique, niveau 4</v>
          </cell>
          <cell r="E1061" t="str">
            <v>D01</v>
          </cell>
          <cell r="F1061" t="str">
            <v>Digestif</v>
          </cell>
        </row>
        <row r="1062">
          <cell r="A1062" t="str">
            <v>07M08T</v>
          </cell>
          <cell r="B1062" t="str">
            <v>Autres cirrhoses et fibrose hépatique, très courte durée</v>
          </cell>
          <cell r="E1062" t="str">
            <v>D01</v>
          </cell>
          <cell r="F1062" t="str">
            <v>Digestif</v>
          </cell>
        </row>
        <row r="1063">
          <cell r="A1063" t="str">
            <v>07M091</v>
          </cell>
          <cell r="B1063" t="str">
            <v>Hépatites chroniques, niveau 1</v>
          </cell>
          <cell r="E1063" t="str">
            <v>D01</v>
          </cell>
          <cell r="F1063" t="str">
            <v>Digestif</v>
          </cell>
        </row>
        <row r="1064">
          <cell r="A1064" t="str">
            <v>07M092</v>
          </cell>
          <cell r="B1064" t="str">
            <v>Hépatites chroniques, niveau 2</v>
          </cell>
          <cell r="E1064" t="str">
            <v>D01</v>
          </cell>
          <cell r="F1064" t="str">
            <v>Digestif</v>
          </cell>
        </row>
        <row r="1065">
          <cell r="A1065" t="str">
            <v>07M093</v>
          </cell>
          <cell r="B1065" t="str">
            <v>Hépatites chroniques, niveau 3</v>
          </cell>
          <cell r="E1065" t="str">
            <v>D01</v>
          </cell>
          <cell r="F1065" t="str">
            <v>Digestif</v>
          </cell>
        </row>
        <row r="1066">
          <cell r="A1066" t="str">
            <v>07M094</v>
          </cell>
          <cell r="B1066" t="str">
            <v>Hépatites chroniques, niveau 4</v>
          </cell>
          <cell r="E1066" t="str">
            <v>D01</v>
          </cell>
          <cell r="F1066" t="str">
            <v>Digestif</v>
          </cell>
        </row>
        <row r="1067">
          <cell r="A1067" t="str">
            <v>07M09T</v>
          </cell>
          <cell r="B1067" t="str">
            <v>Hépatites chroniques, très courte durée</v>
          </cell>
          <cell r="E1067" t="str">
            <v>D01</v>
          </cell>
          <cell r="F1067" t="str">
            <v>Digestif</v>
          </cell>
        </row>
        <row r="1068">
          <cell r="A1068" t="str">
            <v>07M101</v>
          </cell>
          <cell r="B1068" t="str">
            <v>Pancréatites aigües, niveau 1</v>
          </cell>
          <cell r="E1068" t="str">
            <v>D01</v>
          </cell>
          <cell r="F1068" t="str">
            <v>Digestif</v>
          </cell>
        </row>
        <row r="1069">
          <cell r="A1069" t="str">
            <v>07M102</v>
          </cell>
          <cell r="B1069" t="str">
            <v>Pancréatites aigües, niveau 2</v>
          </cell>
          <cell r="E1069" t="str">
            <v>D01</v>
          </cell>
          <cell r="F1069" t="str">
            <v>Digestif</v>
          </cell>
        </row>
        <row r="1070">
          <cell r="A1070" t="str">
            <v>07M103</v>
          </cell>
          <cell r="B1070" t="str">
            <v>Pancréatites aigües, niveau 3</v>
          </cell>
          <cell r="E1070" t="str">
            <v>D01</v>
          </cell>
          <cell r="F1070" t="str">
            <v>Digestif</v>
          </cell>
        </row>
        <row r="1071">
          <cell r="A1071" t="str">
            <v>07M104</v>
          </cell>
          <cell r="B1071" t="str">
            <v>Pancréatites aigües, niveau 4</v>
          </cell>
          <cell r="E1071" t="str">
            <v>D01</v>
          </cell>
          <cell r="F1071" t="str">
            <v>Digestif</v>
          </cell>
        </row>
        <row r="1072">
          <cell r="A1072" t="str">
            <v>07M10T</v>
          </cell>
          <cell r="B1072" t="str">
            <v>Pancréatites aigües, très courte durée</v>
          </cell>
          <cell r="E1072" t="str">
            <v>D01</v>
          </cell>
          <cell r="F1072" t="str">
            <v>Digestif</v>
          </cell>
        </row>
        <row r="1073">
          <cell r="A1073" t="str">
            <v>07M111</v>
          </cell>
          <cell r="B1073" t="str">
            <v>Autres affections non malignes du pancréas, niveau 1</v>
          </cell>
          <cell r="E1073" t="str">
            <v>D01</v>
          </cell>
          <cell r="F1073" t="str">
            <v>Digestif</v>
          </cell>
        </row>
        <row r="1074">
          <cell r="A1074" t="str">
            <v>07M112</v>
          </cell>
          <cell r="B1074" t="str">
            <v>Autres affections non malignes du pancréas, niveau 2</v>
          </cell>
          <cell r="E1074" t="str">
            <v>D01</v>
          </cell>
          <cell r="F1074" t="str">
            <v>Digestif</v>
          </cell>
        </row>
        <row r="1075">
          <cell r="A1075" t="str">
            <v>07M113</v>
          </cell>
          <cell r="B1075" t="str">
            <v>Autres affections non malignes du pancréas, niveau 3</v>
          </cell>
          <cell r="E1075" t="str">
            <v>D01</v>
          </cell>
          <cell r="F1075" t="str">
            <v>Digestif</v>
          </cell>
        </row>
        <row r="1076">
          <cell r="A1076" t="str">
            <v>07M114</v>
          </cell>
          <cell r="B1076" t="str">
            <v>Autres affections non malignes du pancréas, niveau 4</v>
          </cell>
          <cell r="E1076" t="str">
            <v>D01</v>
          </cell>
          <cell r="F1076" t="str">
            <v>Digestif</v>
          </cell>
        </row>
        <row r="1077">
          <cell r="A1077" t="str">
            <v>07M11T</v>
          </cell>
          <cell r="B1077" t="str">
            <v>Autres affections non malignes du pancréas, très courte durée</v>
          </cell>
          <cell r="E1077" t="str">
            <v>D01</v>
          </cell>
          <cell r="F1077" t="str">
            <v>Digestif</v>
          </cell>
        </row>
        <row r="1078">
          <cell r="A1078" t="str">
            <v>07M121</v>
          </cell>
          <cell r="B1078" t="str">
            <v>Suivis de greffe de foie et de pancréas, niveau 1</v>
          </cell>
          <cell r="E1078" t="str">
            <v>D01</v>
          </cell>
          <cell r="F1078" t="str">
            <v>Digestif</v>
          </cell>
        </row>
        <row r="1079">
          <cell r="A1079" t="str">
            <v>07M122</v>
          </cell>
          <cell r="B1079" t="str">
            <v>Suivis de greffe de foie et de pancréas, niveau 2</v>
          </cell>
          <cell r="E1079" t="str">
            <v>D01</v>
          </cell>
          <cell r="F1079" t="str">
            <v>Digestif</v>
          </cell>
        </row>
        <row r="1080">
          <cell r="A1080" t="str">
            <v>07M123</v>
          </cell>
          <cell r="B1080" t="str">
            <v>Suivis de greffe de foie et de pancréas, niveau 3</v>
          </cell>
          <cell r="E1080" t="str">
            <v>D01</v>
          </cell>
          <cell r="F1080" t="str">
            <v>Digestif</v>
          </cell>
        </row>
        <row r="1081">
          <cell r="A1081" t="str">
            <v>07M124</v>
          </cell>
          <cell r="B1081" t="str">
            <v>Suivis de greffe de foie et de pancréas, niveau 4</v>
          </cell>
          <cell r="E1081" t="str">
            <v>D01</v>
          </cell>
          <cell r="F1081" t="str">
            <v>Digestif</v>
          </cell>
        </row>
        <row r="1082">
          <cell r="A1082" t="str">
            <v>07M13Z</v>
          </cell>
          <cell r="B1082" t="str">
            <v>Explorations et surveillance des affections du système hépatobiliaire et du pancréas</v>
          </cell>
          <cell r="E1082" t="str">
            <v>D01</v>
          </cell>
          <cell r="F1082" t="str">
            <v>Digestif</v>
          </cell>
        </row>
        <row r="1083">
          <cell r="A1083" t="str">
            <v>07M14T</v>
          </cell>
          <cell r="B1083" t="str">
            <v>Symptômes et autres recours aux soins de la CMD 07, très courte durée</v>
          </cell>
          <cell r="E1083" t="str">
            <v>D01</v>
          </cell>
          <cell r="F1083" t="str">
            <v>Digestif</v>
          </cell>
        </row>
        <row r="1084">
          <cell r="A1084" t="str">
            <v>07M14Z</v>
          </cell>
          <cell r="B1084" t="str">
            <v>Symptômes et autres recours aux soins de la CMD 07</v>
          </cell>
          <cell r="E1084" t="str">
            <v>D01</v>
          </cell>
          <cell r="F1084" t="str">
            <v>Digestif</v>
          </cell>
        </row>
        <row r="1085">
          <cell r="A1085" t="str">
            <v>07M151</v>
          </cell>
          <cell r="B1085" t="str">
            <v>Affections hépatiques sévères à l'exception des tumeurs malignes, des cirrhoses et des hépatites alcooliques, niveau 1</v>
          </cell>
          <cell r="E1085" t="str">
            <v>D01</v>
          </cell>
          <cell r="F1085" t="str">
            <v>Digestif</v>
          </cell>
        </row>
        <row r="1086">
          <cell r="A1086" t="str">
            <v>07M152</v>
          </cell>
          <cell r="B1086" t="str">
            <v>Affections hépatiques sévères à l'exception des tumeurs malignes, des cirrhoses et des hépatites alcooliques, niveau 2</v>
          </cell>
          <cell r="E1086" t="str">
            <v>D01</v>
          </cell>
          <cell r="F1086" t="str">
            <v>Digestif</v>
          </cell>
        </row>
        <row r="1087">
          <cell r="A1087" t="str">
            <v>07M153</v>
          </cell>
          <cell r="B1087" t="str">
            <v>Affections hépatiques sévères à l'exception des tumeurs malignes, des cirrhoses et des hépatites alcooliques, niveau 3</v>
          </cell>
          <cell r="E1087" t="str">
            <v>D01</v>
          </cell>
          <cell r="F1087" t="str">
            <v>Digestif</v>
          </cell>
        </row>
        <row r="1088">
          <cell r="A1088" t="str">
            <v>07M154</v>
          </cell>
          <cell r="B1088" t="str">
            <v>Affections hépatiques sévères à l'exception des tumeurs malignes, des cirrhoses et des hépatites alcooliques, niveau 4</v>
          </cell>
          <cell r="E1088" t="str">
            <v>D01</v>
          </cell>
          <cell r="F1088" t="str">
            <v>Digestif</v>
          </cell>
        </row>
        <row r="1089">
          <cell r="A1089" t="str">
            <v>07M15T</v>
          </cell>
          <cell r="B1089" t="str">
            <v>Affections hépatiques sévères à l'exception des tumeurs malignes, des cirrhoses et des hépatites alcooliques, très courte durée</v>
          </cell>
          <cell r="E1089" t="str">
            <v>D01</v>
          </cell>
          <cell r="F1089" t="str">
            <v>Digestif</v>
          </cell>
        </row>
        <row r="1090">
          <cell r="A1090" t="str">
            <v>07M161</v>
          </cell>
          <cell r="B1090" t="str">
            <v>Ictères du nouveau-né, niveau 1</v>
          </cell>
          <cell r="E1090" t="str">
            <v>D01</v>
          </cell>
          <cell r="F1090" t="str">
            <v>Digestif</v>
          </cell>
        </row>
        <row r="1091">
          <cell r="A1091" t="str">
            <v>07M162</v>
          </cell>
          <cell r="B1091" t="str">
            <v>Ictères du nouveau-né, niveau 2</v>
          </cell>
          <cell r="E1091" t="str">
            <v>D01</v>
          </cell>
          <cell r="F1091" t="str">
            <v>Digestif</v>
          </cell>
        </row>
        <row r="1092">
          <cell r="A1092" t="str">
            <v>07M163</v>
          </cell>
          <cell r="B1092" t="str">
            <v>Ictères du nouveau-né, niveau 3</v>
          </cell>
          <cell r="E1092" t="str">
            <v>D01</v>
          </cell>
          <cell r="F1092" t="str">
            <v>Digestif</v>
          </cell>
        </row>
        <row r="1093">
          <cell r="A1093" t="str">
            <v>07M164</v>
          </cell>
          <cell r="B1093" t="str">
            <v>Ictères du nouveau-né, niveau 4</v>
          </cell>
          <cell r="E1093" t="str">
            <v>D01</v>
          </cell>
          <cell r="F1093" t="str">
            <v>Digestif</v>
          </cell>
        </row>
        <row r="1094">
          <cell r="A1094" t="str">
            <v>08C021</v>
          </cell>
          <cell r="B1094" t="str">
            <v>Interventions majeures multiples sur les genoux et/ou les hanches, niveau 1</v>
          </cell>
          <cell r="E1094" t="str">
            <v>D02</v>
          </cell>
          <cell r="F1094" t="str">
            <v>Orthopédie traumatologie</v>
          </cell>
        </row>
        <row r="1095">
          <cell r="A1095" t="str">
            <v>08C022</v>
          </cell>
          <cell r="B1095" t="str">
            <v>Interventions majeures multiples sur les genoux et/ou les hanches, niveau 2</v>
          </cell>
          <cell r="E1095" t="str">
            <v>D02</v>
          </cell>
          <cell r="F1095" t="str">
            <v>Orthopédie traumatologie</v>
          </cell>
        </row>
        <row r="1096">
          <cell r="A1096" t="str">
            <v>08C023</v>
          </cell>
          <cell r="B1096" t="str">
            <v>Interventions majeures multiples sur les genoux et/ou les hanches, niveau 3</v>
          </cell>
          <cell r="E1096" t="str">
            <v>D02</v>
          </cell>
          <cell r="F1096" t="str">
            <v>Orthopédie traumatologie</v>
          </cell>
        </row>
        <row r="1097">
          <cell r="A1097" t="str">
            <v>08C024</v>
          </cell>
          <cell r="B1097" t="str">
            <v>Interventions majeures multiples sur les genoux et/ou les hanches, niveau 4</v>
          </cell>
          <cell r="E1097" t="str">
            <v>D02</v>
          </cell>
          <cell r="F1097" t="str">
            <v>Orthopédie traumatologie</v>
          </cell>
        </row>
        <row r="1098">
          <cell r="A1098" t="str">
            <v>08C041</v>
          </cell>
          <cell r="B1098" t="str">
            <v>Interventions sur la hanche et le fémur, âge inférieur à 18 ans, niveau 1</v>
          </cell>
          <cell r="E1098" t="str">
            <v>D02</v>
          </cell>
          <cell r="F1098" t="str">
            <v>Orthopédie traumatologie</v>
          </cell>
        </row>
        <row r="1099">
          <cell r="A1099" t="str">
            <v>08C042</v>
          </cell>
          <cell r="B1099" t="str">
            <v>Interventions sur la hanche et le fémur, âge inférieur à 18 ans, niveau 2</v>
          </cell>
          <cell r="E1099" t="str">
            <v>D02</v>
          </cell>
          <cell r="F1099" t="str">
            <v>Orthopédie traumatologie</v>
          </cell>
        </row>
        <row r="1100">
          <cell r="A1100" t="str">
            <v>08C043</v>
          </cell>
          <cell r="B1100" t="str">
            <v>Interventions sur la hanche et le fémur, âge inférieur à 18 ans, niveau 3</v>
          </cell>
          <cell r="E1100" t="str">
            <v>D02</v>
          </cell>
          <cell r="F1100" t="str">
            <v>Orthopédie traumatologie</v>
          </cell>
        </row>
        <row r="1101">
          <cell r="A1101" t="str">
            <v>08C044</v>
          </cell>
          <cell r="B1101" t="str">
            <v>Interventions sur la hanche et le fémur, âge inférieur à 18 ans, niveau 4</v>
          </cell>
          <cell r="E1101" t="str">
            <v>D02</v>
          </cell>
          <cell r="F1101" t="str">
            <v>Orthopédie traumatologie</v>
          </cell>
        </row>
        <row r="1102">
          <cell r="A1102" t="str">
            <v>08C061</v>
          </cell>
          <cell r="B1102" t="str">
            <v>Amputations pour affections de l'appareil musculosquelettique et du tissu conjonctif, niveau 1</v>
          </cell>
          <cell r="E1102" t="str">
            <v>D02</v>
          </cell>
          <cell r="F1102" t="str">
            <v>Orthopédie traumatologie</v>
          </cell>
        </row>
        <row r="1103">
          <cell r="A1103" t="str">
            <v>08C062</v>
          </cell>
          <cell r="B1103" t="str">
            <v>Amputations pour affections de l'appareil musculosquelettique et du tissu conjonctif, niveau 2</v>
          </cell>
          <cell r="E1103" t="str">
            <v>D02</v>
          </cell>
          <cell r="F1103" t="str">
            <v>Orthopédie traumatologie</v>
          </cell>
        </row>
        <row r="1104">
          <cell r="A1104" t="str">
            <v>08C063</v>
          </cell>
          <cell r="B1104" t="str">
            <v>Amputations pour affections de l'appareil musculosquelettique et du tissu conjonctif, niveau 3</v>
          </cell>
          <cell r="E1104" t="str">
            <v>D02</v>
          </cell>
          <cell r="F1104" t="str">
            <v>Orthopédie traumatologie</v>
          </cell>
        </row>
        <row r="1105">
          <cell r="A1105" t="str">
            <v>08C064</v>
          </cell>
          <cell r="B1105" t="str">
            <v>Amputations pour affections de l'appareil musculosquelettique et du tissu conjonctif, niveau 4</v>
          </cell>
          <cell r="E1105" t="str">
            <v>D02</v>
          </cell>
          <cell r="F1105" t="str">
            <v>Orthopédie traumatologie</v>
          </cell>
        </row>
        <row r="1106">
          <cell r="A1106" t="str">
            <v>08C121</v>
          </cell>
          <cell r="B1106" t="str">
            <v>Biopsies ostéoarticulaires, niveau 1</v>
          </cell>
          <cell r="E1106" t="str">
            <v>D02</v>
          </cell>
          <cell r="F1106" t="str">
            <v>Orthopédie traumatologie</v>
          </cell>
        </row>
        <row r="1107">
          <cell r="A1107" t="str">
            <v>08C122</v>
          </cell>
          <cell r="B1107" t="str">
            <v>Biopsies ostéoarticulaires, niveau 2</v>
          </cell>
          <cell r="E1107" t="str">
            <v>D02</v>
          </cell>
          <cell r="F1107" t="str">
            <v>Orthopédie traumatologie</v>
          </cell>
        </row>
        <row r="1108">
          <cell r="A1108" t="str">
            <v>08C123</v>
          </cell>
          <cell r="B1108" t="str">
            <v>Biopsies ostéoarticulaires, niveau 3</v>
          </cell>
          <cell r="E1108" t="str">
            <v>D02</v>
          </cell>
          <cell r="F1108" t="str">
            <v>Orthopédie traumatologie</v>
          </cell>
        </row>
        <row r="1109">
          <cell r="A1109" t="str">
            <v>08C124</v>
          </cell>
          <cell r="B1109" t="str">
            <v>Biopsies ostéoarticulaires, niveau 4</v>
          </cell>
          <cell r="E1109" t="str">
            <v>D02</v>
          </cell>
          <cell r="F1109" t="str">
            <v>Orthopédie traumatologie</v>
          </cell>
        </row>
        <row r="1110">
          <cell r="A1110" t="str">
            <v>08C12J</v>
          </cell>
          <cell r="B1110" t="str">
            <v>Biopsies ostéoarticulaires, en ambulatoire</v>
          </cell>
          <cell r="E1110" t="str">
            <v>D02</v>
          </cell>
          <cell r="F1110" t="str">
            <v>Orthopédie traumatologie</v>
          </cell>
        </row>
        <row r="1111">
          <cell r="A1111" t="str">
            <v>08C131</v>
          </cell>
          <cell r="B1111" t="str">
            <v>Résections osseuses localisées et/ou ablation de matériel de fixation interne au niveau de la hanche et du fémur, niveau 1</v>
          </cell>
          <cell r="E1111" t="str">
            <v>D02</v>
          </cell>
          <cell r="F1111" t="str">
            <v>Orthopédie traumatologie</v>
          </cell>
        </row>
        <row r="1112">
          <cell r="A1112" t="str">
            <v>08C132</v>
          </cell>
          <cell r="B1112" t="str">
            <v>Résections osseuses localisées et/ou ablation de matériel de fixation interne au niveau de la hanche et du fémur, niveau 2</v>
          </cell>
          <cell r="E1112" t="str">
            <v>D02</v>
          </cell>
          <cell r="F1112" t="str">
            <v>Orthopédie traumatologie</v>
          </cell>
        </row>
        <row r="1113">
          <cell r="A1113" t="str">
            <v>08C133</v>
          </cell>
          <cell r="B1113" t="str">
            <v>Résections osseuses localisées et/ou ablation de matériel de fixation interne au niveau de la hanche et du fémur, niveau 3</v>
          </cell>
          <cell r="E1113" t="str">
            <v>D02</v>
          </cell>
          <cell r="F1113" t="str">
            <v>Orthopédie traumatologie</v>
          </cell>
        </row>
        <row r="1114">
          <cell r="A1114" t="str">
            <v>08C134</v>
          </cell>
          <cell r="B1114" t="str">
            <v>Résections osseuses localisées et/ou ablation de matériel de fixation interne au niveau de la hanche et du fémur, niveau 4</v>
          </cell>
          <cell r="E1114" t="str">
            <v>D02</v>
          </cell>
          <cell r="F1114" t="str">
            <v>Orthopédie traumatologie</v>
          </cell>
        </row>
        <row r="1115">
          <cell r="A1115" t="str">
            <v>08C13J</v>
          </cell>
          <cell r="B1115" t="str">
            <v>Résections osseuses localisées et/ou ablation de matériel de fixation interne au niveau de la hanche et du fémur, en ambulatoire</v>
          </cell>
          <cell r="E1115" t="str">
            <v>D02</v>
          </cell>
          <cell r="F1115" t="str">
            <v>Orthopédie traumatologie</v>
          </cell>
        </row>
        <row r="1116">
          <cell r="A1116" t="str">
            <v>08C141</v>
          </cell>
          <cell r="B1116" t="str">
            <v>Résections osseuses localisées et/ou ablation de matériel de fixation interne au niveau d'une localisation autre que la hanche et le fémur, niveau 1</v>
          </cell>
          <cell r="E1116" t="str">
            <v>D02</v>
          </cell>
          <cell r="F1116" t="str">
            <v>Orthopédie traumatologie</v>
          </cell>
        </row>
        <row r="1117">
          <cell r="A1117" t="str">
            <v>08C142</v>
          </cell>
          <cell r="B1117" t="str">
            <v>Résections osseuses localisées et/ou ablation de matériel de fixation interne au niveau d'une localisation autre que la hanche et le fémur, niveau 2</v>
          </cell>
          <cell r="E1117" t="str">
            <v>D02</v>
          </cell>
          <cell r="F1117" t="str">
            <v>Orthopédie traumatologie</v>
          </cell>
        </row>
        <row r="1118">
          <cell r="A1118" t="str">
            <v>08C143</v>
          </cell>
          <cell r="B1118" t="str">
            <v>Résections osseuses localisées et/ou ablation de matériel de fixation interne au niveau d'une localisation autre que la hanche et le fémur, niveau 3</v>
          </cell>
          <cell r="E1118" t="str">
            <v>D02</v>
          </cell>
          <cell r="F1118" t="str">
            <v>Orthopédie traumatologie</v>
          </cell>
        </row>
        <row r="1119">
          <cell r="A1119" t="str">
            <v>08C144</v>
          </cell>
          <cell r="B1119" t="str">
            <v>Résections osseuses localisées et/ou ablation de matériel de fixation interne au niveau d'une localisation autre que la hanche et le fémur, niveau 4</v>
          </cell>
          <cell r="E1119" t="str">
            <v>D02</v>
          </cell>
          <cell r="F1119" t="str">
            <v>Orthopédie traumatologie</v>
          </cell>
        </row>
        <row r="1120">
          <cell r="A1120" t="str">
            <v>08C14J</v>
          </cell>
          <cell r="B1120" t="str">
            <v>Résections osseuses localisées et/ou ablation de matériel de fixation interne au niveau d'une localisation autre que la hanche et le fémur, en ambulatoire</v>
          </cell>
          <cell r="E1120" t="str">
            <v>D02</v>
          </cell>
          <cell r="F1120" t="str">
            <v>Orthopédie traumatologie</v>
          </cell>
        </row>
        <row r="1121">
          <cell r="A1121" t="str">
            <v>08C201</v>
          </cell>
          <cell r="B1121" t="str">
            <v>Greffes de peau pour maladie de l'appareil musculosquelettique ou du tissu conjonctif, niveau 1</v>
          </cell>
          <cell r="E1121" t="str">
            <v>D20</v>
          </cell>
          <cell r="F1121" t="str">
            <v>Tissu cutané et tissu sous-cutané</v>
          </cell>
        </row>
        <row r="1122">
          <cell r="A1122" t="str">
            <v>08C202</v>
          </cell>
          <cell r="B1122" t="str">
            <v>Greffes de peau pour maladie de l'appareil musculosquelettique ou du tissu conjonctif, niveau 2</v>
          </cell>
          <cell r="E1122" t="str">
            <v>D20</v>
          </cell>
          <cell r="F1122" t="str">
            <v>Tissu cutané et tissu sous-cutané</v>
          </cell>
        </row>
        <row r="1123">
          <cell r="A1123" t="str">
            <v>08C203</v>
          </cell>
          <cell r="B1123" t="str">
            <v>Greffes de peau pour maladie de l'appareil musculosquelettique ou du tissu conjonctif, niveau 3</v>
          </cell>
          <cell r="E1123" t="str">
            <v>D20</v>
          </cell>
          <cell r="F1123" t="str">
            <v>Tissu cutané et tissu sous-cutané</v>
          </cell>
        </row>
        <row r="1124">
          <cell r="A1124" t="str">
            <v>08C204</v>
          </cell>
          <cell r="B1124" t="str">
            <v>Greffes de peau pour maladie de l'appareil musculosquelettique ou du tissu conjonctif, niveau 4</v>
          </cell>
          <cell r="E1124" t="str">
            <v>D20</v>
          </cell>
          <cell r="F1124" t="str">
            <v>Tissu cutané et tissu sous-cutané</v>
          </cell>
        </row>
        <row r="1125">
          <cell r="A1125" t="str">
            <v>08C20J</v>
          </cell>
          <cell r="B1125" t="str">
            <v>Greffes de peau pour maladie de l'appareil musculosquelettique ou du tissu conjonctif, en ambulatoire</v>
          </cell>
          <cell r="E1125" t="str">
            <v>D20</v>
          </cell>
          <cell r="F1125" t="str">
            <v>Tissu cutané et tissu sous-cutané</v>
          </cell>
        </row>
        <row r="1126">
          <cell r="A1126" t="str">
            <v>08C211</v>
          </cell>
          <cell r="B1126" t="str">
            <v>Autres interventions portant sur l'appareil musculosquelettique et le tissu conjonctif, niveau 1</v>
          </cell>
          <cell r="E1126" t="str">
            <v>D26</v>
          </cell>
          <cell r="F1126" t="str">
            <v>Activités inter spécialités, suivi thérapeutique d'affections connues</v>
          </cell>
        </row>
        <row r="1127">
          <cell r="A1127" t="str">
            <v>08C212</v>
          </cell>
          <cell r="B1127" t="str">
            <v>Autres interventions portant sur l'appareil musculosquelettique et le tissu conjonctif, niveau 2</v>
          </cell>
          <cell r="E1127" t="str">
            <v>D26</v>
          </cell>
          <cell r="F1127" t="str">
            <v>Activités inter spécialités, suivi thérapeutique d'affections connues</v>
          </cell>
        </row>
        <row r="1128">
          <cell r="A1128" t="str">
            <v>08C213</v>
          </cell>
          <cell r="B1128" t="str">
            <v>Autres interventions portant sur l'appareil musculosquelettique et le tissu conjonctif, niveau 3</v>
          </cell>
          <cell r="E1128" t="str">
            <v>D26</v>
          </cell>
          <cell r="F1128" t="str">
            <v>Activités inter spécialités, suivi thérapeutique d'affections connues</v>
          </cell>
        </row>
        <row r="1129">
          <cell r="A1129" t="str">
            <v>08C214</v>
          </cell>
          <cell r="B1129" t="str">
            <v>Autres interventions portant sur l'appareil musculosquelettique et le tissu conjonctif, niveau 4</v>
          </cell>
          <cell r="E1129" t="str">
            <v>D26</v>
          </cell>
          <cell r="F1129" t="str">
            <v>Activités inter spécialités, suivi thérapeutique d'affections connues</v>
          </cell>
        </row>
        <row r="1130">
          <cell r="A1130" t="str">
            <v>08C21J</v>
          </cell>
          <cell r="B1130" t="str">
            <v>Autres interventions portant sur l'appareil musculosquelettique et le tissu conjonctif, en ambulatoire</v>
          </cell>
          <cell r="E1130" t="str">
            <v>D26</v>
          </cell>
          <cell r="F1130" t="str">
            <v>Activités inter spécialités, suivi thérapeutique d'affections connues</v>
          </cell>
        </row>
        <row r="1131">
          <cell r="A1131" t="str">
            <v>08C221</v>
          </cell>
          <cell r="B1131" t="str">
            <v>Interventions pour reprise de prothèses articulaires, niveau 1</v>
          </cell>
          <cell r="E1131" t="str">
            <v>D02</v>
          </cell>
          <cell r="F1131" t="str">
            <v>Orthopédie traumatologie</v>
          </cell>
        </row>
        <row r="1132">
          <cell r="A1132" t="str">
            <v>08C222</v>
          </cell>
          <cell r="B1132" t="str">
            <v>Interventions pour reprise de prothèses articulaires, niveau 2</v>
          </cell>
          <cell r="E1132" t="str">
            <v>D02</v>
          </cell>
          <cell r="F1132" t="str">
            <v>Orthopédie traumatologie</v>
          </cell>
        </row>
        <row r="1133">
          <cell r="A1133" t="str">
            <v>08C223</v>
          </cell>
          <cell r="B1133" t="str">
            <v>Interventions pour reprise de prothèses articulaires, niveau 3</v>
          </cell>
          <cell r="E1133" t="str">
            <v>D02</v>
          </cell>
          <cell r="F1133" t="str">
            <v>Orthopédie traumatologie</v>
          </cell>
        </row>
        <row r="1134">
          <cell r="A1134" t="str">
            <v>08C224</v>
          </cell>
          <cell r="B1134" t="str">
            <v>Interventions pour reprise de prothèses articulaires, niveau 4</v>
          </cell>
          <cell r="E1134" t="str">
            <v>D02</v>
          </cell>
          <cell r="F1134" t="str">
            <v>Orthopédie traumatologie</v>
          </cell>
        </row>
        <row r="1135">
          <cell r="A1135" t="str">
            <v>08C241</v>
          </cell>
          <cell r="B1135" t="str">
            <v>Prothèses de genou, niveau 1</v>
          </cell>
          <cell r="E1135" t="str">
            <v>D02</v>
          </cell>
          <cell r="F1135" t="str">
            <v>Orthopédie traumatologie</v>
          </cell>
        </row>
        <row r="1136">
          <cell r="A1136" t="str">
            <v>08C242</v>
          </cell>
          <cell r="B1136" t="str">
            <v>Prothèses de genou, niveau 2</v>
          </cell>
          <cell r="E1136" t="str">
            <v>D02</v>
          </cell>
          <cell r="F1136" t="str">
            <v>Orthopédie traumatologie</v>
          </cell>
        </row>
        <row r="1137">
          <cell r="A1137" t="str">
            <v>08C243</v>
          </cell>
          <cell r="B1137" t="str">
            <v>Prothèses de genou, niveau 3</v>
          </cell>
          <cell r="E1137" t="str">
            <v>D02</v>
          </cell>
          <cell r="F1137" t="str">
            <v>Orthopédie traumatologie</v>
          </cell>
        </row>
        <row r="1138">
          <cell r="A1138" t="str">
            <v>08C244</v>
          </cell>
          <cell r="B1138" t="str">
            <v>Prothèses de genou, niveau 4</v>
          </cell>
          <cell r="E1138" t="str">
            <v>D02</v>
          </cell>
          <cell r="F1138" t="str">
            <v>Orthopédie traumatologie</v>
          </cell>
        </row>
        <row r="1139">
          <cell r="A1139" t="str">
            <v>08C251</v>
          </cell>
          <cell r="B1139" t="str">
            <v>Prothèses d'épaule, niveau 1</v>
          </cell>
          <cell r="E1139" t="str">
            <v>D02</v>
          </cell>
          <cell r="F1139" t="str">
            <v>Orthopédie traumatologie</v>
          </cell>
        </row>
        <row r="1140">
          <cell r="A1140" t="str">
            <v>08C252</v>
          </cell>
          <cell r="B1140" t="str">
            <v>Prothèses d'épaule, niveau 2</v>
          </cell>
          <cell r="E1140" t="str">
            <v>D02</v>
          </cell>
          <cell r="F1140" t="str">
            <v>Orthopédie traumatologie</v>
          </cell>
        </row>
        <row r="1141">
          <cell r="A1141" t="str">
            <v>08C253</v>
          </cell>
          <cell r="B1141" t="str">
            <v>Prothèses d'épaule, niveau 3</v>
          </cell>
          <cell r="E1141" t="str">
            <v>D02</v>
          </cell>
          <cell r="F1141" t="str">
            <v>Orthopédie traumatologie</v>
          </cell>
        </row>
        <row r="1142">
          <cell r="A1142" t="str">
            <v>08C254</v>
          </cell>
          <cell r="B1142" t="str">
            <v>Prothèses d'épaule, niveau 4</v>
          </cell>
          <cell r="E1142" t="str">
            <v>D02</v>
          </cell>
          <cell r="F1142" t="str">
            <v>Orthopédie traumatologie</v>
          </cell>
        </row>
        <row r="1143">
          <cell r="A1143" t="str">
            <v>08C271</v>
          </cell>
          <cell r="B1143" t="str">
            <v>Autres interventions sur le rachis, niveau 1</v>
          </cell>
          <cell r="E1143" t="str">
            <v>D05</v>
          </cell>
          <cell r="F1143" t="str">
            <v>Système nerveux (hors cathétérismes vasculaires diagnostiques et interventionnels)</v>
          </cell>
        </row>
        <row r="1144">
          <cell r="A1144" t="str">
            <v>08C272</v>
          </cell>
          <cell r="B1144" t="str">
            <v>Autres interventions sur le rachis, niveau 2</v>
          </cell>
          <cell r="E1144" t="str">
            <v>D05</v>
          </cell>
          <cell r="F1144" t="str">
            <v>Système nerveux (hors cathétérismes vasculaires diagnostiques et interventionnels)</v>
          </cell>
        </row>
        <row r="1145">
          <cell r="A1145" t="str">
            <v>08C273</v>
          </cell>
          <cell r="B1145" t="str">
            <v>Autres interventions sur le rachis, niveau 3</v>
          </cell>
          <cell r="E1145" t="str">
            <v>D05</v>
          </cell>
          <cell r="F1145" t="str">
            <v>Système nerveux (hors cathétérismes vasculaires diagnostiques et interventionnels)</v>
          </cell>
        </row>
        <row r="1146">
          <cell r="A1146" t="str">
            <v>08C274</v>
          </cell>
          <cell r="B1146" t="str">
            <v>Autres interventions sur le rachis, niveau 4</v>
          </cell>
          <cell r="E1146" t="str">
            <v>D05</v>
          </cell>
          <cell r="F1146" t="str">
            <v>Système nerveux (hors cathétérismes vasculaires diagnostiques et interventionnels)</v>
          </cell>
        </row>
        <row r="1147">
          <cell r="A1147" t="str">
            <v>08C281</v>
          </cell>
          <cell r="B1147" t="str">
            <v>Interventions maxillofaciales, niveau 1</v>
          </cell>
          <cell r="E1147" t="str">
            <v>D10</v>
          </cell>
          <cell r="F1147" t="str">
            <v>ORL, Stomatologie</v>
          </cell>
        </row>
        <row r="1148">
          <cell r="A1148" t="str">
            <v>08C282</v>
          </cell>
          <cell r="B1148" t="str">
            <v>Interventions maxillofaciales, niveau 2</v>
          </cell>
          <cell r="E1148" t="str">
            <v>D10</v>
          </cell>
          <cell r="F1148" t="str">
            <v>ORL, Stomatologie</v>
          </cell>
        </row>
        <row r="1149">
          <cell r="A1149" t="str">
            <v>08C283</v>
          </cell>
          <cell r="B1149" t="str">
            <v>Interventions maxillofaciales, niveau 3</v>
          </cell>
          <cell r="E1149" t="str">
            <v>D10</v>
          </cell>
          <cell r="F1149" t="str">
            <v>ORL, Stomatologie</v>
          </cell>
        </row>
        <row r="1150">
          <cell r="A1150" t="str">
            <v>08C284</v>
          </cell>
          <cell r="B1150" t="str">
            <v>Interventions maxillofaciales, niveau 4</v>
          </cell>
          <cell r="E1150" t="str">
            <v>D10</v>
          </cell>
          <cell r="F1150" t="str">
            <v>ORL, Stomatologie</v>
          </cell>
        </row>
        <row r="1151">
          <cell r="A1151" t="str">
            <v>08C28J</v>
          </cell>
          <cell r="B1151" t="str">
            <v>Interventions maxillofaciales, en ambulatoire</v>
          </cell>
          <cell r="E1151" t="str">
            <v>D10</v>
          </cell>
          <cell r="F1151" t="str">
            <v>ORL, Stomatologie</v>
          </cell>
        </row>
        <row r="1152">
          <cell r="A1152" t="str">
            <v>08C291</v>
          </cell>
          <cell r="B1152" t="str">
            <v>Interventions sur le tissu mou pour tumeurs malignes, niveau 1</v>
          </cell>
          <cell r="E1152" t="str">
            <v>D02</v>
          </cell>
          <cell r="F1152" t="str">
            <v>Orthopédie traumatologie</v>
          </cell>
        </row>
        <row r="1153">
          <cell r="A1153" t="str">
            <v>08C292</v>
          </cell>
          <cell r="B1153" t="str">
            <v>Interventions sur le tissu mou pour tumeurs malignes, niveau 2</v>
          </cell>
          <cell r="E1153" t="str">
            <v>D02</v>
          </cell>
          <cell r="F1153" t="str">
            <v>Orthopédie traumatologie</v>
          </cell>
        </row>
        <row r="1154">
          <cell r="A1154" t="str">
            <v>08C293</v>
          </cell>
          <cell r="B1154" t="str">
            <v>Interventions sur le tissu mou pour tumeurs malignes, niveau 3</v>
          </cell>
          <cell r="E1154" t="str">
            <v>D02</v>
          </cell>
          <cell r="F1154" t="str">
            <v>Orthopédie traumatologie</v>
          </cell>
        </row>
        <row r="1155">
          <cell r="A1155" t="str">
            <v>08C294</v>
          </cell>
          <cell r="B1155" t="str">
            <v>Interventions sur le tissu mou pour tumeurs malignes, niveau 4</v>
          </cell>
          <cell r="E1155" t="str">
            <v>D02</v>
          </cell>
          <cell r="F1155" t="str">
            <v>Orthopédie traumatologie</v>
          </cell>
        </row>
        <row r="1156">
          <cell r="A1156" t="str">
            <v>08C29J</v>
          </cell>
          <cell r="B1156" t="str">
            <v>Interventions sur le tissu mou pour tumeurs malignes, en ambulatoire</v>
          </cell>
          <cell r="E1156" t="str">
            <v>D02</v>
          </cell>
          <cell r="F1156" t="str">
            <v>Orthopédie traumatologie</v>
          </cell>
        </row>
        <row r="1157">
          <cell r="A1157" t="str">
            <v>08C311</v>
          </cell>
          <cell r="B1157" t="str">
            <v>Interventions sur la jambe, âge inférieur à 18 ans, niveau 1</v>
          </cell>
          <cell r="E1157" t="str">
            <v>D02</v>
          </cell>
          <cell r="F1157" t="str">
            <v>Orthopédie traumatologie</v>
          </cell>
        </row>
        <row r="1158">
          <cell r="A1158" t="str">
            <v>08C312</v>
          </cell>
          <cell r="B1158" t="str">
            <v>Interventions sur la jambe, âge inférieur à 18 ans, niveau 2</v>
          </cell>
          <cell r="E1158" t="str">
            <v>D02</v>
          </cell>
          <cell r="F1158" t="str">
            <v>Orthopédie traumatologie</v>
          </cell>
        </row>
        <row r="1159">
          <cell r="A1159" t="str">
            <v>08C313</v>
          </cell>
          <cell r="B1159" t="str">
            <v>Interventions sur la jambe, âge inférieur à 18 ans, niveau 3</v>
          </cell>
          <cell r="E1159" t="str">
            <v>D02</v>
          </cell>
          <cell r="F1159" t="str">
            <v>Orthopédie traumatologie</v>
          </cell>
        </row>
        <row r="1160">
          <cell r="A1160" t="str">
            <v>08C314</v>
          </cell>
          <cell r="B1160" t="str">
            <v>Interventions sur la jambe, âge inférieur à 18 ans, niveau 4</v>
          </cell>
          <cell r="E1160" t="str">
            <v>D02</v>
          </cell>
          <cell r="F1160" t="str">
            <v>Orthopédie traumatologie</v>
          </cell>
        </row>
        <row r="1161">
          <cell r="A1161" t="str">
            <v>08C321</v>
          </cell>
          <cell r="B1161" t="str">
            <v>Interventions sur la jambe, âge supérieur à 17 ans, niveau 1</v>
          </cell>
          <cell r="E1161" t="str">
            <v>D02</v>
          </cell>
          <cell r="F1161" t="str">
            <v>Orthopédie traumatologie</v>
          </cell>
        </row>
        <row r="1162">
          <cell r="A1162" t="str">
            <v>08C322</v>
          </cell>
          <cell r="B1162" t="str">
            <v>Interventions sur la jambe, âge supérieur à 17 ans, niveau 2</v>
          </cell>
          <cell r="E1162" t="str">
            <v>D02</v>
          </cell>
          <cell r="F1162" t="str">
            <v>Orthopédie traumatologie</v>
          </cell>
        </row>
        <row r="1163">
          <cell r="A1163" t="str">
            <v>08C323</v>
          </cell>
          <cell r="B1163" t="str">
            <v>Interventions sur la jambe, âge supérieur à 17 ans, niveau 3</v>
          </cell>
          <cell r="E1163" t="str">
            <v>D02</v>
          </cell>
          <cell r="F1163" t="str">
            <v>Orthopédie traumatologie</v>
          </cell>
        </row>
        <row r="1164">
          <cell r="A1164" t="str">
            <v>08C324</v>
          </cell>
          <cell r="B1164" t="str">
            <v>Interventions sur la jambe, âge supérieur à 17 ans, niveau 4</v>
          </cell>
          <cell r="E1164" t="str">
            <v>D02</v>
          </cell>
          <cell r="F1164" t="str">
            <v>Orthopédie traumatologie</v>
          </cell>
        </row>
        <row r="1165">
          <cell r="A1165" t="str">
            <v>08C32J</v>
          </cell>
          <cell r="B1165" t="str">
            <v>Interventions sur la jambe, âge supérieur à 17 ans, en ambulatoire</v>
          </cell>
          <cell r="E1165" t="str">
            <v>D02</v>
          </cell>
          <cell r="F1165" t="str">
            <v>Orthopédie traumatologie</v>
          </cell>
        </row>
        <row r="1166">
          <cell r="A1166" t="str">
            <v>08C331</v>
          </cell>
          <cell r="B1166" t="str">
            <v>Interventions sur la cheville et l'arrière-pied à l'exception des fractures, niveau 1</v>
          </cell>
          <cell r="E1166" t="str">
            <v>D02</v>
          </cell>
          <cell r="F1166" t="str">
            <v>Orthopédie traumatologie</v>
          </cell>
        </row>
        <row r="1167">
          <cell r="A1167" t="str">
            <v>08C332</v>
          </cell>
          <cell r="B1167" t="str">
            <v>Interventions sur la cheville et l'arrière-pied à l'exception des fractures, niveau 2</v>
          </cell>
          <cell r="E1167" t="str">
            <v>D02</v>
          </cell>
          <cell r="F1167" t="str">
            <v>Orthopédie traumatologie</v>
          </cell>
        </row>
        <row r="1168">
          <cell r="A1168" t="str">
            <v>08C333</v>
          </cell>
          <cell r="B1168" t="str">
            <v>Interventions sur la cheville et l'arrière-pied à l'exception des fractures, niveau 3</v>
          </cell>
          <cell r="E1168" t="str">
            <v>D02</v>
          </cell>
          <cell r="F1168" t="str">
            <v>Orthopédie traumatologie</v>
          </cell>
        </row>
        <row r="1169">
          <cell r="A1169" t="str">
            <v>08C334</v>
          </cell>
          <cell r="B1169" t="str">
            <v>Interventions sur la cheville et l'arrière-pied à l'exception des fractures, niveau 4</v>
          </cell>
          <cell r="E1169" t="str">
            <v>D02</v>
          </cell>
          <cell r="F1169" t="str">
            <v>Orthopédie traumatologie</v>
          </cell>
        </row>
        <row r="1170">
          <cell r="A1170" t="str">
            <v>08C341</v>
          </cell>
          <cell r="B1170" t="str">
            <v>Interventions sur les ligaments croisés sous arthroscopie, niveau 1</v>
          </cell>
          <cell r="E1170" t="str">
            <v>D02</v>
          </cell>
          <cell r="F1170" t="str">
            <v>Orthopédie traumatologie</v>
          </cell>
        </row>
        <row r="1171">
          <cell r="A1171" t="str">
            <v>08C342</v>
          </cell>
          <cell r="B1171" t="str">
            <v>Interventions sur les ligaments croisés sous arthroscopie, niveau 2</v>
          </cell>
          <cell r="E1171" t="str">
            <v>D02</v>
          </cell>
          <cell r="F1171" t="str">
            <v>Orthopédie traumatologie</v>
          </cell>
        </row>
        <row r="1172">
          <cell r="A1172" t="str">
            <v>08C343</v>
          </cell>
          <cell r="B1172" t="str">
            <v>Interventions sur les ligaments croisés sous arthroscopie, niveau 3</v>
          </cell>
          <cell r="E1172" t="str">
            <v>D02</v>
          </cell>
          <cell r="F1172" t="str">
            <v>Orthopédie traumatologie</v>
          </cell>
        </row>
        <row r="1173">
          <cell r="A1173" t="str">
            <v>08C344</v>
          </cell>
          <cell r="B1173" t="str">
            <v>Interventions sur les ligaments croisés sous arthroscopie, niveau 4</v>
          </cell>
          <cell r="E1173" t="str">
            <v>D02</v>
          </cell>
          <cell r="F1173" t="str">
            <v>Orthopédie traumatologie</v>
          </cell>
        </row>
        <row r="1174">
          <cell r="A1174" t="str">
            <v>08C351</v>
          </cell>
          <cell r="B1174" t="str">
            <v>Interventions sur le bras, coude et épaule, niveau 1</v>
          </cell>
          <cell r="E1174" t="str">
            <v>D02</v>
          </cell>
          <cell r="F1174" t="str">
            <v>Orthopédie traumatologie</v>
          </cell>
        </row>
        <row r="1175">
          <cell r="A1175" t="str">
            <v>08C352</v>
          </cell>
          <cell r="B1175" t="str">
            <v>Interventions sur le bras, coude et épaule, niveau 2</v>
          </cell>
          <cell r="E1175" t="str">
            <v>D02</v>
          </cell>
          <cell r="F1175" t="str">
            <v>Orthopédie traumatologie</v>
          </cell>
        </row>
        <row r="1176">
          <cell r="A1176" t="str">
            <v>08C353</v>
          </cell>
          <cell r="B1176" t="str">
            <v>Interventions sur le bras, coude et épaule, niveau 3</v>
          </cell>
          <cell r="E1176" t="str">
            <v>D02</v>
          </cell>
          <cell r="F1176" t="str">
            <v>Orthopédie traumatologie</v>
          </cell>
        </row>
        <row r="1177">
          <cell r="A1177" t="str">
            <v>08C354</v>
          </cell>
          <cell r="B1177" t="str">
            <v>Interventions sur le bras, coude et épaule, niveau 4</v>
          </cell>
          <cell r="E1177" t="str">
            <v>D02</v>
          </cell>
          <cell r="F1177" t="str">
            <v>Orthopédie traumatologie</v>
          </cell>
        </row>
        <row r="1178">
          <cell r="A1178" t="str">
            <v>08C35J</v>
          </cell>
          <cell r="B1178" t="str">
            <v>Interventions sur le bras, coude et épaule, en ambulatoire</v>
          </cell>
          <cell r="E1178" t="str">
            <v>D02</v>
          </cell>
          <cell r="F1178" t="str">
            <v>Orthopédie traumatologie</v>
          </cell>
        </row>
        <row r="1179">
          <cell r="A1179" t="str">
            <v>08C361</v>
          </cell>
          <cell r="B1179" t="str">
            <v>Interventions sur le pied, âge inférieur à 18 ans, niveau 1</v>
          </cell>
          <cell r="E1179" t="str">
            <v>D02</v>
          </cell>
          <cell r="F1179" t="str">
            <v>Orthopédie traumatologie</v>
          </cell>
        </row>
        <row r="1180">
          <cell r="A1180" t="str">
            <v>08C362</v>
          </cell>
          <cell r="B1180" t="str">
            <v>Interventions sur le pied, âge inférieur à 18 ans, niveau 2</v>
          </cell>
          <cell r="E1180" t="str">
            <v>D02</v>
          </cell>
          <cell r="F1180" t="str">
            <v>Orthopédie traumatologie</v>
          </cell>
        </row>
        <row r="1181">
          <cell r="A1181" t="str">
            <v>08C363</v>
          </cell>
          <cell r="B1181" t="str">
            <v>Interventions sur le pied, âge inférieur à 18 ans, niveau 3</v>
          </cell>
          <cell r="E1181" t="str">
            <v>D02</v>
          </cell>
          <cell r="F1181" t="str">
            <v>Orthopédie traumatologie</v>
          </cell>
        </row>
        <row r="1182">
          <cell r="A1182" t="str">
            <v>08C364</v>
          </cell>
          <cell r="B1182" t="str">
            <v>Interventions sur le pied, âge inférieur à 18 ans, niveau 4</v>
          </cell>
          <cell r="E1182" t="str">
            <v>D02</v>
          </cell>
          <cell r="F1182" t="str">
            <v>Orthopédie traumatologie</v>
          </cell>
        </row>
        <row r="1183">
          <cell r="A1183" t="str">
            <v>08C36J</v>
          </cell>
          <cell r="B1183" t="str">
            <v>Interventions sur le pied, âge inférieur à 18 ans, en ambulatoire</v>
          </cell>
          <cell r="E1183" t="str">
            <v>D02</v>
          </cell>
          <cell r="F1183" t="str">
            <v>Orthopédie traumatologie</v>
          </cell>
        </row>
        <row r="1184">
          <cell r="A1184" t="str">
            <v>08C371</v>
          </cell>
          <cell r="B1184" t="str">
            <v>Interventions sur le pied, âge supérieur à 17 ans, niveau 1</v>
          </cell>
          <cell r="E1184" t="str">
            <v>D02</v>
          </cell>
          <cell r="F1184" t="str">
            <v>Orthopédie traumatologie</v>
          </cell>
        </row>
        <row r="1185">
          <cell r="A1185" t="str">
            <v>08C372</v>
          </cell>
          <cell r="B1185" t="str">
            <v>Interventions sur le pied, âge supérieur à 17 ans, niveau 2</v>
          </cell>
          <cell r="E1185" t="str">
            <v>D02</v>
          </cell>
          <cell r="F1185" t="str">
            <v>Orthopédie traumatologie</v>
          </cell>
        </row>
        <row r="1186">
          <cell r="A1186" t="str">
            <v>08C373</v>
          </cell>
          <cell r="B1186" t="str">
            <v>Interventions sur le pied, âge supérieur à 17 ans, niveau 3</v>
          </cell>
          <cell r="E1186" t="str">
            <v>D02</v>
          </cell>
          <cell r="F1186" t="str">
            <v>Orthopédie traumatologie</v>
          </cell>
        </row>
        <row r="1187">
          <cell r="A1187" t="str">
            <v>08C374</v>
          </cell>
          <cell r="B1187" t="str">
            <v>Interventions sur le pied, âge supérieur à 17 ans, niveau 4</v>
          </cell>
          <cell r="E1187" t="str">
            <v>D02</v>
          </cell>
          <cell r="F1187" t="str">
            <v>Orthopédie traumatologie</v>
          </cell>
        </row>
        <row r="1188">
          <cell r="A1188" t="str">
            <v>08C37J</v>
          </cell>
          <cell r="B1188" t="str">
            <v>Interventions sur le pied, âge supérieur à 17 ans, en ambulatoire</v>
          </cell>
          <cell r="E1188" t="str">
            <v>D02</v>
          </cell>
          <cell r="F1188" t="str">
            <v>Orthopédie traumatologie</v>
          </cell>
        </row>
        <row r="1189">
          <cell r="A1189" t="str">
            <v>08C381</v>
          </cell>
          <cell r="B1189" t="str">
            <v>Autres arthroscopies du genou, niveau 1</v>
          </cell>
          <cell r="E1189" t="str">
            <v>D02</v>
          </cell>
          <cell r="F1189" t="str">
            <v>Orthopédie traumatologie</v>
          </cell>
        </row>
        <row r="1190">
          <cell r="A1190" t="str">
            <v>08C382</v>
          </cell>
          <cell r="B1190" t="str">
            <v>Autres arthroscopies du genou, niveau 2</v>
          </cell>
          <cell r="E1190" t="str">
            <v>D02</v>
          </cell>
          <cell r="F1190" t="str">
            <v>Orthopédie traumatologie</v>
          </cell>
        </row>
        <row r="1191">
          <cell r="A1191" t="str">
            <v>08C383</v>
          </cell>
          <cell r="B1191" t="str">
            <v>Autres arthroscopies du genou, niveau 3</v>
          </cell>
          <cell r="E1191" t="str">
            <v>D02</v>
          </cell>
          <cell r="F1191" t="str">
            <v>Orthopédie traumatologie</v>
          </cell>
        </row>
        <row r="1192">
          <cell r="A1192" t="str">
            <v>08C384</v>
          </cell>
          <cell r="B1192" t="str">
            <v>Autres arthroscopies du genou, niveau 4</v>
          </cell>
          <cell r="E1192" t="str">
            <v>D02</v>
          </cell>
          <cell r="F1192" t="str">
            <v>Orthopédie traumatologie</v>
          </cell>
        </row>
        <row r="1193">
          <cell r="A1193" t="str">
            <v>08C38J</v>
          </cell>
          <cell r="B1193" t="str">
            <v>Autres arthroscopies du genou, en ambulatoire</v>
          </cell>
          <cell r="E1193" t="str">
            <v>D02</v>
          </cell>
          <cell r="F1193" t="str">
            <v>Orthopédie traumatologie</v>
          </cell>
        </row>
        <row r="1194">
          <cell r="A1194" t="str">
            <v>08C391</v>
          </cell>
          <cell r="B1194" t="str">
            <v>Interventions sur l'avant-bras, niveau 1</v>
          </cell>
          <cell r="E1194" t="str">
            <v>D02</v>
          </cell>
          <cell r="F1194" t="str">
            <v>Orthopédie traumatologie</v>
          </cell>
        </row>
        <row r="1195">
          <cell r="A1195" t="str">
            <v>08C392</v>
          </cell>
          <cell r="B1195" t="str">
            <v>Interventions sur l'avant-bras, niveau 2</v>
          </cell>
          <cell r="E1195" t="str">
            <v>D02</v>
          </cell>
          <cell r="F1195" t="str">
            <v>Orthopédie traumatologie</v>
          </cell>
        </row>
        <row r="1196">
          <cell r="A1196" t="str">
            <v>08C393</v>
          </cell>
          <cell r="B1196" t="str">
            <v>Interventions sur l'avant-bras, niveau 3</v>
          </cell>
          <cell r="E1196" t="str">
            <v>D02</v>
          </cell>
          <cell r="F1196" t="str">
            <v>Orthopédie traumatologie</v>
          </cell>
        </row>
        <row r="1197">
          <cell r="A1197" t="str">
            <v>08C394</v>
          </cell>
          <cell r="B1197" t="str">
            <v>Interventions sur l'avant-bras, niveau 4</v>
          </cell>
          <cell r="E1197" t="str">
            <v>D02</v>
          </cell>
          <cell r="F1197" t="str">
            <v>Orthopédie traumatologie</v>
          </cell>
        </row>
        <row r="1198">
          <cell r="A1198" t="str">
            <v>08C39J</v>
          </cell>
          <cell r="B1198" t="str">
            <v>Interventions sur l'avant-bras, en ambulatoire</v>
          </cell>
          <cell r="E1198" t="str">
            <v>D02</v>
          </cell>
          <cell r="F1198" t="str">
            <v>Orthopédie traumatologie</v>
          </cell>
        </row>
        <row r="1199">
          <cell r="A1199" t="str">
            <v>08C401</v>
          </cell>
          <cell r="B1199" t="str">
            <v>Arthroscopies d'autres localisations, niveau 1</v>
          </cell>
          <cell r="E1199" t="str">
            <v>D02</v>
          </cell>
          <cell r="F1199" t="str">
            <v>Orthopédie traumatologie</v>
          </cell>
        </row>
        <row r="1200">
          <cell r="A1200" t="str">
            <v>08C402</v>
          </cell>
          <cell r="B1200" t="str">
            <v>Arthroscopies d'autres localisations, niveau 2</v>
          </cell>
          <cell r="E1200" t="str">
            <v>D02</v>
          </cell>
          <cell r="F1200" t="str">
            <v>Orthopédie traumatologie</v>
          </cell>
        </row>
        <row r="1201">
          <cell r="A1201" t="str">
            <v>08C403</v>
          </cell>
          <cell r="B1201" t="str">
            <v>Arthroscopies d'autres localisations, niveau 3</v>
          </cell>
          <cell r="E1201" t="str">
            <v>D02</v>
          </cell>
          <cell r="F1201" t="str">
            <v>Orthopédie traumatologie</v>
          </cell>
        </row>
        <row r="1202">
          <cell r="A1202" t="str">
            <v>08C404</v>
          </cell>
          <cell r="B1202" t="str">
            <v>Arthroscopies d'autres localisations, niveau 4</v>
          </cell>
          <cell r="E1202" t="str">
            <v>D02</v>
          </cell>
          <cell r="F1202" t="str">
            <v>Orthopédie traumatologie</v>
          </cell>
        </row>
        <row r="1203">
          <cell r="A1203" t="str">
            <v>08C40J</v>
          </cell>
          <cell r="B1203" t="str">
            <v>Arthroscopies d'autres localisations, en ambulatoire</v>
          </cell>
          <cell r="E1203" t="str">
            <v>D02</v>
          </cell>
          <cell r="F1203" t="str">
            <v>Orthopédie traumatologie</v>
          </cell>
        </row>
        <row r="1204">
          <cell r="A1204" t="str">
            <v>08C421</v>
          </cell>
          <cell r="B1204" t="str">
            <v>Interventions non mineures sur les tissus mous, niveau 1</v>
          </cell>
          <cell r="E1204" t="str">
            <v>D02</v>
          </cell>
          <cell r="F1204" t="str">
            <v>Orthopédie traumatologie</v>
          </cell>
        </row>
        <row r="1205">
          <cell r="A1205" t="str">
            <v>08C422</v>
          </cell>
          <cell r="B1205" t="str">
            <v>Interventions non mineures sur les tissus mous, niveau 2</v>
          </cell>
          <cell r="E1205" t="str">
            <v>D02</v>
          </cell>
          <cell r="F1205" t="str">
            <v>Orthopédie traumatologie</v>
          </cell>
        </row>
        <row r="1206">
          <cell r="A1206" t="str">
            <v>08C423</v>
          </cell>
          <cell r="B1206" t="str">
            <v>Interventions non mineures sur les tissus mous, niveau 3</v>
          </cell>
          <cell r="E1206" t="str">
            <v>D02</v>
          </cell>
          <cell r="F1206" t="str">
            <v>Orthopédie traumatologie</v>
          </cell>
        </row>
        <row r="1207">
          <cell r="A1207" t="str">
            <v>08C424</v>
          </cell>
          <cell r="B1207" t="str">
            <v>Interventions non mineures sur les tissus mous, niveau 4</v>
          </cell>
          <cell r="E1207" t="str">
            <v>D02</v>
          </cell>
          <cell r="F1207" t="str">
            <v>Orthopédie traumatologie</v>
          </cell>
        </row>
        <row r="1208">
          <cell r="A1208" t="str">
            <v>08C42J</v>
          </cell>
          <cell r="B1208" t="str">
            <v>Interventions non mineures sur les tissus mous, en ambulatoire</v>
          </cell>
          <cell r="E1208" t="str">
            <v>D02</v>
          </cell>
          <cell r="F1208" t="str">
            <v>Orthopédie traumatologie</v>
          </cell>
        </row>
        <row r="1209">
          <cell r="A1209" t="str">
            <v>08C431</v>
          </cell>
          <cell r="B1209" t="str">
            <v>Interventions non mineures sur la main, niveau 1</v>
          </cell>
          <cell r="E1209" t="str">
            <v>D02</v>
          </cell>
          <cell r="F1209" t="str">
            <v>Orthopédie traumatologie</v>
          </cell>
        </row>
        <row r="1210">
          <cell r="A1210" t="str">
            <v>08C432</v>
          </cell>
          <cell r="B1210" t="str">
            <v>Interventions non mineures sur la main, niveau 2</v>
          </cell>
          <cell r="E1210" t="str">
            <v>D02</v>
          </cell>
          <cell r="F1210" t="str">
            <v>Orthopédie traumatologie</v>
          </cell>
        </row>
        <row r="1211">
          <cell r="A1211" t="str">
            <v>08C433</v>
          </cell>
          <cell r="B1211" t="str">
            <v>Interventions non mineures sur la main, niveau 3</v>
          </cell>
          <cell r="E1211" t="str">
            <v>D02</v>
          </cell>
          <cell r="F1211" t="str">
            <v>Orthopédie traumatologie</v>
          </cell>
        </row>
        <row r="1212">
          <cell r="A1212" t="str">
            <v>08C434</v>
          </cell>
          <cell r="B1212" t="str">
            <v>Interventions non mineures sur la main, niveau 4</v>
          </cell>
          <cell r="E1212" t="str">
            <v>D02</v>
          </cell>
          <cell r="F1212" t="str">
            <v>Orthopédie traumatologie</v>
          </cell>
        </row>
        <row r="1213">
          <cell r="A1213" t="str">
            <v>08C43J</v>
          </cell>
          <cell r="B1213" t="str">
            <v>Interventions non mineures sur la main, en ambulatoire</v>
          </cell>
          <cell r="E1213" t="str">
            <v>D02</v>
          </cell>
          <cell r="F1213" t="str">
            <v>Orthopédie traumatologie</v>
          </cell>
        </row>
        <row r="1214">
          <cell r="A1214" t="str">
            <v>08C441</v>
          </cell>
          <cell r="B1214" t="str">
            <v>Autres interventions sur la main, niveau 1</v>
          </cell>
          <cell r="E1214" t="str">
            <v>D02</v>
          </cell>
          <cell r="F1214" t="str">
            <v>Orthopédie traumatologie</v>
          </cell>
        </row>
        <row r="1215">
          <cell r="A1215" t="str">
            <v>08C442</v>
          </cell>
          <cell r="B1215" t="str">
            <v>Autres interventions sur la main, niveau 2</v>
          </cell>
          <cell r="E1215" t="str">
            <v>D02</v>
          </cell>
          <cell r="F1215" t="str">
            <v>Orthopédie traumatologie</v>
          </cell>
        </row>
        <row r="1216">
          <cell r="A1216" t="str">
            <v>08C443</v>
          </cell>
          <cell r="B1216" t="str">
            <v>Autres interventions sur la main, niveau 3</v>
          </cell>
          <cell r="E1216" t="str">
            <v>D02</v>
          </cell>
          <cell r="F1216" t="str">
            <v>Orthopédie traumatologie</v>
          </cell>
        </row>
        <row r="1217">
          <cell r="A1217" t="str">
            <v>08C444</v>
          </cell>
          <cell r="B1217" t="str">
            <v>Autres interventions sur la main, niveau 4</v>
          </cell>
          <cell r="E1217" t="str">
            <v>D02</v>
          </cell>
          <cell r="F1217" t="str">
            <v>Orthopédie traumatologie</v>
          </cell>
        </row>
        <row r="1218">
          <cell r="A1218" t="str">
            <v>08C44J</v>
          </cell>
          <cell r="B1218" t="str">
            <v>Autres interventions sur la main, en ambulatoire</v>
          </cell>
          <cell r="E1218" t="str">
            <v>D02</v>
          </cell>
          <cell r="F1218" t="str">
            <v>Orthopédie traumatologie</v>
          </cell>
        </row>
        <row r="1219">
          <cell r="A1219" t="str">
            <v>08C451</v>
          </cell>
          <cell r="B1219" t="str">
            <v>Ménisectomie sous arthroscopie, niveau 1</v>
          </cell>
          <cell r="E1219" t="str">
            <v>D02</v>
          </cell>
          <cell r="F1219" t="str">
            <v>Orthopédie traumatologie</v>
          </cell>
        </row>
        <row r="1220">
          <cell r="A1220" t="str">
            <v>08C452</v>
          </cell>
          <cell r="B1220" t="str">
            <v>Ménisectomie sous arthroscopie, niveau 2</v>
          </cell>
          <cell r="E1220" t="str">
            <v>D02</v>
          </cell>
          <cell r="F1220" t="str">
            <v>Orthopédie traumatologie</v>
          </cell>
        </row>
        <row r="1221">
          <cell r="A1221" t="str">
            <v>08C453</v>
          </cell>
          <cell r="B1221" t="str">
            <v>Ménisectomie sous arthroscopie, niveau 3</v>
          </cell>
          <cell r="E1221" t="str">
            <v>D02</v>
          </cell>
          <cell r="F1221" t="str">
            <v>Orthopédie traumatologie</v>
          </cell>
        </row>
        <row r="1222">
          <cell r="A1222" t="str">
            <v>08C454</v>
          </cell>
          <cell r="B1222" t="str">
            <v>Ménisectomie sous arthroscopie, niveau 4</v>
          </cell>
          <cell r="E1222" t="str">
            <v>D02</v>
          </cell>
          <cell r="F1222" t="str">
            <v>Orthopédie traumatologie</v>
          </cell>
        </row>
        <row r="1223">
          <cell r="A1223" t="str">
            <v>08C45J</v>
          </cell>
          <cell r="B1223" t="str">
            <v>Ménisectomie sous arthroscopie, en ambulatoire</v>
          </cell>
          <cell r="E1223" t="str">
            <v>D02</v>
          </cell>
          <cell r="F1223" t="str">
            <v>Orthopédie traumatologie</v>
          </cell>
        </row>
        <row r="1224">
          <cell r="A1224" t="str">
            <v>08C461</v>
          </cell>
          <cell r="B1224" t="str">
            <v>Autres interventions sur les tissus mous, niveau 1</v>
          </cell>
          <cell r="E1224" t="str">
            <v>D02</v>
          </cell>
          <cell r="F1224" t="str">
            <v>Orthopédie traumatologie</v>
          </cell>
        </row>
        <row r="1225">
          <cell r="A1225" t="str">
            <v>08C462</v>
          </cell>
          <cell r="B1225" t="str">
            <v>Autres interventions sur les tissus mous, niveau 2</v>
          </cell>
          <cell r="E1225" t="str">
            <v>D02</v>
          </cell>
          <cell r="F1225" t="str">
            <v>Orthopédie traumatologie</v>
          </cell>
        </row>
        <row r="1226">
          <cell r="A1226" t="str">
            <v>08C463</v>
          </cell>
          <cell r="B1226" t="str">
            <v>Autres interventions sur les tissus mous, niveau 3</v>
          </cell>
          <cell r="E1226" t="str">
            <v>D02</v>
          </cell>
          <cell r="F1226" t="str">
            <v>Orthopédie traumatologie</v>
          </cell>
        </row>
        <row r="1227">
          <cell r="A1227" t="str">
            <v>08C464</v>
          </cell>
          <cell r="B1227" t="str">
            <v>Autres interventions sur les tissus mous, niveau 4</v>
          </cell>
          <cell r="E1227" t="str">
            <v>D02</v>
          </cell>
          <cell r="F1227" t="str">
            <v>Orthopédie traumatologie</v>
          </cell>
        </row>
        <row r="1228">
          <cell r="A1228" t="str">
            <v>08C46J</v>
          </cell>
          <cell r="B1228" t="str">
            <v>Autres interventions sur les tissus mous, en ambulatoire</v>
          </cell>
          <cell r="E1228" t="str">
            <v>D02</v>
          </cell>
          <cell r="F1228" t="str">
            <v>Orthopédie traumatologie</v>
          </cell>
        </row>
        <row r="1229">
          <cell r="A1229" t="str">
            <v>08C471</v>
          </cell>
          <cell r="B1229" t="str">
            <v>Prothèses de hanche pour traumatismes récents, niveau 1</v>
          </cell>
          <cell r="E1229" t="str">
            <v>D02</v>
          </cell>
          <cell r="F1229" t="str">
            <v>Orthopédie traumatologie</v>
          </cell>
        </row>
        <row r="1230">
          <cell r="A1230" t="str">
            <v>08C472</v>
          </cell>
          <cell r="B1230" t="str">
            <v>Prothèses de hanche pour traumatismes récents, niveau 2</v>
          </cell>
          <cell r="E1230" t="str">
            <v>D02</v>
          </cell>
          <cell r="F1230" t="str">
            <v>Orthopédie traumatologie</v>
          </cell>
        </row>
        <row r="1231">
          <cell r="A1231" t="str">
            <v>08C473</v>
          </cell>
          <cell r="B1231" t="str">
            <v>Prothèses de hanche pour traumatismes récents, niveau 3</v>
          </cell>
          <cell r="E1231" t="str">
            <v>D02</v>
          </cell>
          <cell r="F1231" t="str">
            <v>Orthopédie traumatologie</v>
          </cell>
        </row>
        <row r="1232">
          <cell r="A1232" t="str">
            <v>08C474</v>
          </cell>
          <cell r="B1232" t="str">
            <v>Prothèses de hanche pour traumatismes récents, niveau 4</v>
          </cell>
          <cell r="E1232" t="str">
            <v>D02</v>
          </cell>
          <cell r="F1232" t="str">
            <v>Orthopédie traumatologie</v>
          </cell>
        </row>
        <row r="1233">
          <cell r="A1233" t="str">
            <v>08C481</v>
          </cell>
          <cell r="B1233" t="str">
            <v>Prothèses de hanche pour des affections autres que des traumatismes récents, niveau 1</v>
          </cell>
          <cell r="E1233" t="str">
            <v>D02</v>
          </cell>
          <cell r="F1233" t="str">
            <v>Orthopédie traumatologie</v>
          </cell>
        </row>
        <row r="1234">
          <cell r="A1234" t="str">
            <v>08C482</v>
          </cell>
          <cell r="B1234" t="str">
            <v>Prothèses de hanche pour des affections autres que des traumatismes récents, niveau 2</v>
          </cell>
          <cell r="E1234" t="str">
            <v>D02</v>
          </cell>
          <cell r="F1234" t="str">
            <v>Orthopédie traumatologie</v>
          </cell>
        </row>
        <row r="1235">
          <cell r="A1235" t="str">
            <v>08C483</v>
          </cell>
          <cell r="B1235" t="str">
            <v>Prothèses de hanche pour des affections autres que des traumatismes récents, niveau 3</v>
          </cell>
          <cell r="E1235" t="str">
            <v>D02</v>
          </cell>
          <cell r="F1235" t="str">
            <v>Orthopédie traumatologie</v>
          </cell>
        </row>
        <row r="1236">
          <cell r="A1236" t="str">
            <v>08C484</v>
          </cell>
          <cell r="B1236" t="str">
            <v>Prothèses de hanche pour des affections autres que des traumatismes récents, niveau 4</v>
          </cell>
          <cell r="E1236" t="str">
            <v>D02</v>
          </cell>
          <cell r="F1236" t="str">
            <v>Orthopédie traumatologie</v>
          </cell>
        </row>
        <row r="1237">
          <cell r="A1237" t="str">
            <v>08C491</v>
          </cell>
          <cell r="B1237" t="str">
            <v>Interventions sur la hanche et le fémur pour traumatismes récents, âge supérieur à 17 ans, niveau 1</v>
          </cell>
          <cell r="E1237" t="str">
            <v>D02</v>
          </cell>
          <cell r="F1237" t="str">
            <v>Orthopédie traumatologie</v>
          </cell>
        </row>
        <row r="1238">
          <cell r="A1238" t="str">
            <v>08C492</v>
          </cell>
          <cell r="B1238" t="str">
            <v>Interventions sur la hanche et le fémur pour traumatismes récents, âge supérieur à 17 ans, niveau 2</v>
          </cell>
          <cell r="E1238" t="str">
            <v>D02</v>
          </cell>
          <cell r="F1238" t="str">
            <v>Orthopédie traumatologie</v>
          </cell>
        </row>
        <row r="1239">
          <cell r="A1239" t="str">
            <v>08C493</v>
          </cell>
          <cell r="B1239" t="str">
            <v>Interventions sur la hanche et le fémur pour traumatismes récents, âge supérieur à 17 ans, niveau 3</v>
          </cell>
          <cell r="E1239" t="str">
            <v>D02</v>
          </cell>
          <cell r="F1239" t="str">
            <v>Orthopédie traumatologie</v>
          </cell>
        </row>
        <row r="1240">
          <cell r="A1240" t="str">
            <v>08C494</v>
          </cell>
          <cell r="B1240" t="str">
            <v>Interventions sur la hanche et le fémur pour traumatismes récents, âge supérieur à 17 ans, niveau 4</v>
          </cell>
          <cell r="E1240" t="str">
            <v>D02</v>
          </cell>
          <cell r="F1240" t="str">
            <v>Orthopédie traumatologie</v>
          </cell>
        </row>
        <row r="1241">
          <cell r="A1241" t="str">
            <v>08C501</v>
          </cell>
          <cell r="B1241" t="str">
            <v>Interventions sur la hanche et le fémur sauf traumatismes récents, âge supérieur à 17 ans, niveau 1</v>
          </cell>
          <cell r="E1241" t="str">
            <v>D02</v>
          </cell>
          <cell r="F1241" t="str">
            <v>Orthopédie traumatologie</v>
          </cell>
        </row>
        <row r="1242">
          <cell r="A1242" t="str">
            <v>08C502</v>
          </cell>
          <cell r="B1242" t="str">
            <v>Interventions sur la hanche et le fémur sauf traumatismes récents, âge supérieur à 17 ans, niveau 2</v>
          </cell>
          <cell r="E1242" t="str">
            <v>D02</v>
          </cell>
          <cell r="F1242" t="str">
            <v>Orthopédie traumatologie</v>
          </cell>
        </row>
        <row r="1243">
          <cell r="A1243" t="str">
            <v>08C503</v>
          </cell>
          <cell r="B1243" t="str">
            <v>Interventions sur la hanche et le fémur sauf traumatismes récents, âge supérieur à 17 ans, niveau 3</v>
          </cell>
          <cell r="E1243" t="str">
            <v>D02</v>
          </cell>
          <cell r="F1243" t="str">
            <v>Orthopédie traumatologie</v>
          </cell>
        </row>
        <row r="1244">
          <cell r="A1244" t="str">
            <v>08C504</v>
          </cell>
          <cell r="B1244" t="str">
            <v>Interventions sur la hanche et le fémur sauf traumatismes récents, âge supérieur à 17 ans, niveau 4</v>
          </cell>
          <cell r="E1244" t="str">
            <v>D02</v>
          </cell>
          <cell r="F1244" t="str">
            <v>Orthopédie traumatologie</v>
          </cell>
        </row>
        <row r="1245">
          <cell r="A1245" t="str">
            <v>08C511</v>
          </cell>
          <cell r="B1245" t="str">
            <v>Interventions majeures sur le rachis pour fractures, cyphoses et scolioses, niveau 1</v>
          </cell>
          <cell r="E1245" t="str">
            <v>D05</v>
          </cell>
          <cell r="F1245" t="str">
            <v>Système nerveux (hors cathétérismes vasculaires diagnostiques et interventionnels)</v>
          </cell>
        </row>
        <row r="1246">
          <cell r="A1246" t="str">
            <v>08C512</v>
          </cell>
          <cell r="B1246" t="str">
            <v>Interventions majeures sur le rachis pour fractures, cyphoses et scolioses, niveau 2</v>
          </cell>
          <cell r="E1246" t="str">
            <v>D05</v>
          </cell>
          <cell r="F1246" t="str">
            <v>Système nerveux (hors cathétérismes vasculaires diagnostiques et interventionnels)</v>
          </cell>
        </row>
        <row r="1247">
          <cell r="A1247" t="str">
            <v>08C513</v>
          </cell>
          <cell r="B1247" t="str">
            <v>Interventions majeures sur le rachis pour fractures, cyphoses et scolioses, niveau 3</v>
          </cell>
          <cell r="E1247" t="str">
            <v>D05</v>
          </cell>
          <cell r="F1247" t="str">
            <v>Système nerveux (hors cathétérismes vasculaires diagnostiques et interventionnels)</v>
          </cell>
        </row>
        <row r="1248">
          <cell r="A1248" t="str">
            <v>08C514</v>
          </cell>
          <cell r="B1248" t="str">
            <v>Interventions majeures sur le rachis pour fractures, cyphoses et scolioses, niveau 4</v>
          </cell>
          <cell r="E1248" t="str">
            <v>D05</v>
          </cell>
          <cell r="F1248" t="str">
            <v>Système nerveux (hors cathétérismes vasculaires diagnostiques et interventionnels)</v>
          </cell>
        </row>
        <row r="1249">
          <cell r="A1249" t="str">
            <v>08C521</v>
          </cell>
          <cell r="B1249" t="str">
            <v>Autres interventions majeures sur le rachis, niveau 1</v>
          </cell>
          <cell r="E1249" t="str">
            <v>D05</v>
          </cell>
          <cell r="F1249" t="str">
            <v>Système nerveux (hors cathétérismes vasculaires diagnostiques et interventionnels)</v>
          </cell>
        </row>
        <row r="1250">
          <cell r="A1250" t="str">
            <v>08C522</v>
          </cell>
          <cell r="B1250" t="str">
            <v>Autres interventions majeures sur le rachis, niveau 2</v>
          </cell>
          <cell r="E1250" t="str">
            <v>D05</v>
          </cell>
          <cell r="F1250" t="str">
            <v>Système nerveux (hors cathétérismes vasculaires diagnostiques et interventionnels)</v>
          </cell>
        </row>
        <row r="1251">
          <cell r="A1251" t="str">
            <v>08C523</v>
          </cell>
          <cell r="B1251" t="str">
            <v>Autres interventions majeures sur le rachis, niveau 3</v>
          </cell>
          <cell r="E1251" t="str">
            <v>D05</v>
          </cell>
          <cell r="F1251" t="str">
            <v>Système nerveux (hors cathétérismes vasculaires diagnostiques et interventionnels)</v>
          </cell>
        </row>
        <row r="1252">
          <cell r="A1252" t="str">
            <v>08C524</v>
          </cell>
          <cell r="B1252" t="str">
            <v>Autres interventions majeures sur le rachis, niveau 4</v>
          </cell>
          <cell r="E1252" t="str">
            <v>D05</v>
          </cell>
          <cell r="F1252" t="str">
            <v>Système nerveux (hors cathétérismes vasculaires diagnostiques et interventionnels)</v>
          </cell>
        </row>
        <row r="1253">
          <cell r="A1253" t="str">
            <v>08C531</v>
          </cell>
          <cell r="B1253" t="str">
            <v>Interventions sur le genou pour traumatismes, niveau 1</v>
          </cell>
          <cell r="E1253" t="str">
            <v>D02</v>
          </cell>
          <cell r="F1253" t="str">
            <v>Orthopédie traumatologie</v>
          </cell>
        </row>
        <row r="1254">
          <cell r="A1254" t="str">
            <v>08C532</v>
          </cell>
          <cell r="B1254" t="str">
            <v>Interventions sur le genou pour traumatismes, niveau 2</v>
          </cell>
          <cell r="E1254" t="str">
            <v>D02</v>
          </cell>
          <cell r="F1254" t="str">
            <v>Orthopédie traumatologie</v>
          </cell>
        </row>
        <row r="1255">
          <cell r="A1255" t="str">
            <v>08C533</v>
          </cell>
          <cell r="B1255" t="str">
            <v>Interventions sur le genou pour traumatismes, niveau 3</v>
          </cell>
          <cell r="E1255" t="str">
            <v>D02</v>
          </cell>
          <cell r="F1255" t="str">
            <v>Orthopédie traumatologie</v>
          </cell>
        </row>
        <row r="1256">
          <cell r="A1256" t="str">
            <v>08C534</v>
          </cell>
          <cell r="B1256" t="str">
            <v>Interventions sur le genou pour traumatismes, niveau 4</v>
          </cell>
          <cell r="E1256" t="str">
            <v>D02</v>
          </cell>
          <cell r="F1256" t="str">
            <v>Orthopédie traumatologie</v>
          </cell>
        </row>
        <row r="1257">
          <cell r="A1257" t="str">
            <v>08C541</v>
          </cell>
          <cell r="B1257" t="str">
            <v>Interventions sur le genou pour des affections autres que traumatiques, niveau 1</v>
          </cell>
          <cell r="E1257" t="str">
            <v>D02</v>
          </cell>
          <cell r="F1257" t="str">
            <v>Orthopédie traumatologie</v>
          </cell>
        </row>
        <row r="1258">
          <cell r="A1258" t="str">
            <v>08C542</v>
          </cell>
          <cell r="B1258" t="str">
            <v>Interventions sur le genou pour des affections autres que traumatiques, niveau 2</v>
          </cell>
          <cell r="E1258" t="str">
            <v>D02</v>
          </cell>
          <cell r="F1258" t="str">
            <v>Orthopédie traumatologie</v>
          </cell>
        </row>
        <row r="1259">
          <cell r="A1259" t="str">
            <v>08C543</v>
          </cell>
          <cell r="B1259" t="str">
            <v>Interventions sur le genou pour des affections autres que traumatiques, niveau 3</v>
          </cell>
          <cell r="E1259" t="str">
            <v>D02</v>
          </cell>
          <cell r="F1259" t="str">
            <v>Orthopédie traumatologie</v>
          </cell>
        </row>
        <row r="1260">
          <cell r="A1260" t="str">
            <v>08C544</v>
          </cell>
          <cell r="B1260" t="str">
            <v>Interventions sur le genou pour des affections autres que traumatiques, niveau 4</v>
          </cell>
          <cell r="E1260" t="str">
            <v>D02</v>
          </cell>
          <cell r="F1260" t="str">
            <v>Orthopédie traumatologie</v>
          </cell>
        </row>
        <row r="1261">
          <cell r="A1261" t="str">
            <v>08C54J</v>
          </cell>
          <cell r="B1261" t="str">
            <v>Interventions sur le genou pour des affections autres que traumatiques, en ambulatoire</v>
          </cell>
          <cell r="E1261" t="str">
            <v>D02</v>
          </cell>
          <cell r="F1261" t="str">
            <v>Orthopédie traumatologie</v>
          </cell>
        </row>
        <row r="1262">
          <cell r="A1262" t="str">
            <v>08C551</v>
          </cell>
          <cell r="B1262" t="str">
            <v>Interventions sur la cheville et l'arrière-pied pour fractures, niveau 1</v>
          </cell>
          <cell r="E1262" t="str">
            <v>D02</v>
          </cell>
          <cell r="F1262" t="str">
            <v>Orthopédie traumatologie</v>
          </cell>
        </row>
        <row r="1263">
          <cell r="A1263" t="str">
            <v>08C552</v>
          </cell>
          <cell r="B1263" t="str">
            <v>Interventions sur la cheville et l'arrière-pied pour fractures, niveau 2</v>
          </cell>
          <cell r="E1263" t="str">
            <v>D02</v>
          </cell>
          <cell r="F1263" t="str">
            <v>Orthopédie traumatologie</v>
          </cell>
        </row>
        <row r="1264">
          <cell r="A1264" t="str">
            <v>08C553</v>
          </cell>
          <cell r="B1264" t="str">
            <v>Interventions sur la cheville et l'arrière-pied pour fractures, niveau 3</v>
          </cell>
          <cell r="E1264" t="str">
            <v>D02</v>
          </cell>
          <cell r="F1264" t="str">
            <v>Orthopédie traumatologie</v>
          </cell>
        </row>
        <row r="1265">
          <cell r="A1265" t="str">
            <v>08C554</v>
          </cell>
          <cell r="B1265" t="str">
            <v>Interventions sur la cheville et l'arrière-pied pour fractures, niveau 4</v>
          </cell>
          <cell r="E1265" t="str">
            <v>D02</v>
          </cell>
          <cell r="F1265" t="str">
            <v>Orthopédie traumatologie</v>
          </cell>
        </row>
        <row r="1266">
          <cell r="A1266" t="str">
            <v>08C561</v>
          </cell>
          <cell r="B1266" t="str">
            <v>Interventions pour infections ostéoarticulaires, niveau 1</v>
          </cell>
          <cell r="E1266" t="str">
            <v>D02</v>
          </cell>
          <cell r="F1266" t="str">
            <v>Orthopédie traumatologie</v>
          </cell>
        </row>
        <row r="1267">
          <cell r="A1267" t="str">
            <v>08C562</v>
          </cell>
          <cell r="B1267" t="str">
            <v>Interventions pour infections ostéoarticulaires, niveau 2</v>
          </cell>
          <cell r="E1267" t="str">
            <v>D02</v>
          </cell>
          <cell r="F1267" t="str">
            <v>Orthopédie traumatologie</v>
          </cell>
        </row>
        <row r="1268">
          <cell r="A1268" t="str">
            <v>08C563</v>
          </cell>
          <cell r="B1268" t="str">
            <v>Interventions pour infections ostéoarticulaires, niveau 3</v>
          </cell>
          <cell r="E1268" t="str">
            <v>D02</v>
          </cell>
          <cell r="F1268" t="str">
            <v>Orthopédie traumatologie</v>
          </cell>
        </row>
        <row r="1269">
          <cell r="A1269" t="str">
            <v>08C564</v>
          </cell>
          <cell r="B1269" t="str">
            <v>Interventions pour infections ostéoarticulaires, niveau 4</v>
          </cell>
          <cell r="E1269" t="str">
            <v>D02</v>
          </cell>
          <cell r="F1269" t="str">
            <v>Orthopédie traumatologie</v>
          </cell>
        </row>
        <row r="1270">
          <cell r="A1270" t="str">
            <v>08C571</v>
          </cell>
          <cell r="B1270" t="str">
            <v>Libérations articulaires du membre inférieur à l'exception de la hanche et du pied, niveau 1</v>
          </cell>
          <cell r="E1270" t="str">
            <v>D02</v>
          </cell>
          <cell r="F1270" t="str">
            <v>Orthopédie traumatologie</v>
          </cell>
        </row>
        <row r="1271">
          <cell r="A1271" t="str">
            <v>08C572</v>
          </cell>
          <cell r="B1271" t="str">
            <v>Libérations articulaires du membre inférieur à l'exception de la hanche et du pied, niveau 2</v>
          </cell>
          <cell r="E1271" t="str">
            <v>D02</v>
          </cell>
          <cell r="F1271" t="str">
            <v>Orthopédie traumatologie</v>
          </cell>
        </row>
        <row r="1272">
          <cell r="A1272" t="str">
            <v>08C573</v>
          </cell>
          <cell r="B1272" t="str">
            <v>Libérations articulaires du membre inférieur à l'exception de la hanche et du pied, niveau 3</v>
          </cell>
          <cell r="E1272" t="str">
            <v>D02</v>
          </cell>
          <cell r="F1272" t="str">
            <v>Orthopédie traumatologie</v>
          </cell>
        </row>
        <row r="1273">
          <cell r="A1273" t="str">
            <v>08C574</v>
          </cell>
          <cell r="B1273" t="str">
            <v>Libérations articulaires du membre inférieur à l'exception de la hanche et du pied, niveau 4</v>
          </cell>
          <cell r="E1273" t="str">
            <v>D02</v>
          </cell>
          <cell r="F1273" t="str">
            <v>Orthopédie traumatologie</v>
          </cell>
        </row>
        <row r="1274">
          <cell r="A1274" t="str">
            <v>08C57J</v>
          </cell>
          <cell r="B1274" t="str">
            <v>Libérations articulaires du membre inférieur à l'exception de la hanche et du pied, en ambulatoire</v>
          </cell>
          <cell r="E1274" t="str">
            <v>D02</v>
          </cell>
          <cell r="F1274" t="str">
            <v>Orthopédie traumatologie</v>
          </cell>
        </row>
        <row r="1275">
          <cell r="A1275" t="str">
            <v>08C581</v>
          </cell>
          <cell r="B1275" t="str">
            <v>Arthroscopies de l'épaule, niveau 1</v>
          </cell>
          <cell r="E1275" t="str">
            <v>D02</v>
          </cell>
          <cell r="F1275" t="str">
            <v>Orthopédie traumatologie</v>
          </cell>
        </row>
        <row r="1276">
          <cell r="A1276" t="str">
            <v>08C582</v>
          </cell>
          <cell r="B1276" t="str">
            <v>Arthroscopies de l'épaule, niveau 2</v>
          </cell>
          <cell r="E1276" t="str">
            <v>D02</v>
          </cell>
          <cell r="F1276" t="str">
            <v>Orthopédie traumatologie</v>
          </cell>
        </row>
        <row r="1277">
          <cell r="A1277" t="str">
            <v>08C583</v>
          </cell>
          <cell r="B1277" t="str">
            <v>Arthroscopies de l'épaule, niveau 3</v>
          </cell>
          <cell r="E1277" t="str">
            <v>D02</v>
          </cell>
          <cell r="F1277" t="str">
            <v>Orthopédie traumatologie</v>
          </cell>
        </row>
        <row r="1278">
          <cell r="A1278" t="str">
            <v>08C584</v>
          </cell>
          <cell r="B1278" t="str">
            <v>Arthroscopies de l'épaule, niveau 4</v>
          </cell>
          <cell r="E1278" t="str">
            <v>D02</v>
          </cell>
          <cell r="F1278" t="str">
            <v>Orthopédie traumatologie</v>
          </cell>
        </row>
        <row r="1279">
          <cell r="A1279" t="str">
            <v>08C58J</v>
          </cell>
          <cell r="B1279" t="str">
            <v>Arthroscopies de l'épaule, en ambulatoire</v>
          </cell>
          <cell r="E1279" t="str">
            <v>D02</v>
          </cell>
          <cell r="F1279" t="str">
            <v>Orthopédie traumatologie</v>
          </cell>
        </row>
        <row r="1280">
          <cell r="A1280" t="str">
            <v>08C591</v>
          </cell>
          <cell r="B1280" t="str">
            <v>Ténosynovectomies du poignet, niveau 1</v>
          </cell>
          <cell r="E1280" t="str">
            <v>D02</v>
          </cell>
          <cell r="F1280" t="str">
            <v>Orthopédie traumatologie</v>
          </cell>
        </row>
        <row r="1281">
          <cell r="A1281" t="str">
            <v>08C592</v>
          </cell>
          <cell r="B1281" t="str">
            <v>Ténosynovectomies du poignet, niveau 2</v>
          </cell>
          <cell r="E1281" t="str">
            <v>D02</v>
          </cell>
          <cell r="F1281" t="str">
            <v>Orthopédie traumatologie</v>
          </cell>
        </row>
        <row r="1282">
          <cell r="A1282" t="str">
            <v>08C593</v>
          </cell>
          <cell r="B1282" t="str">
            <v>Ténosynovectomies du poignet, niveau 3</v>
          </cell>
          <cell r="E1282" t="str">
            <v>D02</v>
          </cell>
          <cell r="F1282" t="str">
            <v>Orthopédie traumatologie</v>
          </cell>
        </row>
        <row r="1283">
          <cell r="A1283" t="str">
            <v>08C594</v>
          </cell>
          <cell r="B1283" t="str">
            <v>Ténosynovectomies du poignet, niveau 4</v>
          </cell>
          <cell r="E1283" t="str">
            <v>D02</v>
          </cell>
          <cell r="F1283" t="str">
            <v>Orthopédie traumatologie</v>
          </cell>
        </row>
        <row r="1284">
          <cell r="A1284" t="str">
            <v>08C59J</v>
          </cell>
          <cell r="B1284" t="str">
            <v>Ténosynovectomies du poignet, en ambulatoire</v>
          </cell>
          <cell r="E1284" t="str">
            <v>D02</v>
          </cell>
          <cell r="F1284" t="str">
            <v>Orthopédie traumatologie</v>
          </cell>
        </row>
        <row r="1285">
          <cell r="A1285" t="str">
            <v>08C601</v>
          </cell>
          <cell r="B1285" t="str">
            <v>Interventions sur le poignet autres que les ténosynovectomies, niveau 1</v>
          </cell>
          <cell r="E1285" t="str">
            <v>D02</v>
          </cell>
          <cell r="F1285" t="str">
            <v>Orthopédie traumatologie</v>
          </cell>
        </row>
        <row r="1286">
          <cell r="A1286" t="str">
            <v>08C602</v>
          </cell>
          <cell r="B1286" t="str">
            <v>Interventions sur le poignet autres que les ténosynovectomies, niveau 2</v>
          </cell>
          <cell r="E1286" t="str">
            <v>D02</v>
          </cell>
          <cell r="F1286" t="str">
            <v>Orthopédie traumatologie</v>
          </cell>
        </row>
        <row r="1287">
          <cell r="A1287" t="str">
            <v>08C603</v>
          </cell>
          <cell r="B1287" t="str">
            <v>Interventions sur le poignet autres que les ténosynovectomies, niveau 3</v>
          </cell>
          <cell r="E1287" t="str">
            <v>D02</v>
          </cell>
          <cell r="F1287" t="str">
            <v>Orthopédie traumatologie</v>
          </cell>
        </row>
        <row r="1288">
          <cell r="A1288" t="str">
            <v>08C604</v>
          </cell>
          <cell r="B1288" t="str">
            <v>Interventions sur le poignet autres que les ténosynovectomies, niveau 4</v>
          </cell>
          <cell r="E1288" t="str">
            <v>D02</v>
          </cell>
          <cell r="F1288" t="str">
            <v>Orthopédie traumatologie</v>
          </cell>
        </row>
        <row r="1289">
          <cell r="A1289" t="str">
            <v>08C60J</v>
          </cell>
          <cell r="B1289" t="str">
            <v>Interventions sur le poignet autres que les ténosynovectomies, en ambulatoire</v>
          </cell>
          <cell r="E1289" t="str">
            <v>D02</v>
          </cell>
          <cell r="F1289" t="str">
            <v>Orthopédie traumatologie</v>
          </cell>
        </row>
        <row r="1290">
          <cell r="A1290" t="str">
            <v>08K02J</v>
          </cell>
          <cell r="B1290" t="str">
            <v>Affections de l'appareil musculosquelettique sans acte opératoire de la CMD 08, avec anesthésie, en ambulatoire</v>
          </cell>
          <cell r="E1290" t="str">
            <v>D02</v>
          </cell>
          <cell r="F1290" t="str">
            <v>Orthopédie traumatologie</v>
          </cell>
        </row>
        <row r="1291">
          <cell r="A1291" t="str">
            <v>08K031</v>
          </cell>
          <cell r="B1291" t="str">
            <v>Tractions continues et réductions progressives : autres que hanche et fémur, niveau 1</v>
          </cell>
          <cell r="E1291" t="str">
            <v>D02</v>
          </cell>
          <cell r="F1291" t="str">
            <v>Orthopédie traumatologie</v>
          </cell>
        </row>
        <row r="1292">
          <cell r="A1292" t="str">
            <v>08K032</v>
          </cell>
          <cell r="B1292" t="str">
            <v>Tractions continues et réductions progressives : autres que hanche et fémur, niveau 2</v>
          </cell>
          <cell r="E1292" t="str">
            <v>D02</v>
          </cell>
          <cell r="F1292" t="str">
            <v>Orthopédie traumatologie</v>
          </cell>
        </row>
        <row r="1293">
          <cell r="A1293" t="str">
            <v>08K033</v>
          </cell>
          <cell r="B1293" t="str">
            <v>Tractions continues et réductions progressives : autres que hanche et fémur, niveau 3</v>
          </cell>
          <cell r="E1293" t="str">
            <v>D02</v>
          </cell>
          <cell r="F1293" t="str">
            <v>Orthopédie traumatologie</v>
          </cell>
        </row>
        <row r="1294">
          <cell r="A1294" t="str">
            <v>08K034</v>
          </cell>
          <cell r="B1294" t="str">
            <v>Tractions continues et réductions progressives : autres que hanche et fémur, niveau 4</v>
          </cell>
          <cell r="E1294" t="str">
            <v>D02</v>
          </cell>
          <cell r="F1294" t="str">
            <v>Orthopédie traumatologie</v>
          </cell>
        </row>
        <row r="1295">
          <cell r="A1295" t="str">
            <v>08K041</v>
          </cell>
          <cell r="B1295" t="str">
            <v>Tractions continues et réductions progressives : hanche et fémur, niveau 1</v>
          </cell>
          <cell r="E1295" t="str">
            <v>D02</v>
          </cell>
          <cell r="F1295" t="str">
            <v>Orthopédie traumatologie</v>
          </cell>
        </row>
        <row r="1296">
          <cell r="A1296" t="str">
            <v>08K042</v>
          </cell>
          <cell r="B1296" t="str">
            <v>Tractions continues et réductions progressives : hanche et fémur, niveau 2</v>
          </cell>
          <cell r="E1296" t="str">
            <v>D02</v>
          </cell>
          <cell r="F1296" t="str">
            <v>Orthopédie traumatologie</v>
          </cell>
        </row>
        <row r="1297">
          <cell r="A1297" t="str">
            <v>08K043</v>
          </cell>
          <cell r="B1297" t="str">
            <v>Tractions continues et réductions progressives : hanche et fémur, niveau 3</v>
          </cell>
          <cell r="E1297" t="str">
            <v>D02</v>
          </cell>
          <cell r="F1297" t="str">
            <v>Orthopédie traumatologie</v>
          </cell>
        </row>
        <row r="1298">
          <cell r="A1298" t="str">
            <v>08K044</v>
          </cell>
          <cell r="B1298" t="str">
            <v>Tractions continues et réductions progressives : hanche et fémur, niveau 4</v>
          </cell>
          <cell r="E1298" t="str">
            <v>D02</v>
          </cell>
          <cell r="F1298" t="str">
            <v>Orthopédie traumatologie</v>
          </cell>
        </row>
        <row r="1299">
          <cell r="A1299" t="str">
            <v>08M041</v>
          </cell>
          <cell r="B1299" t="str">
            <v>Fractures de la hanche et du bassin, niveau 1</v>
          </cell>
          <cell r="E1299" t="str">
            <v>D02</v>
          </cell>
          <cell r="F1299" t="str">
            <v>Orthopédie traumatologie</v>
          </cell>
        </row>
        <row r="1300">
          <cell r="A1300" t="str">
            <v>08M042</v>
          </cell>
          <cell r="B1300" t="str">
            <v>Fractures de la hanche et du bassin, niveau 2</v>
          </cell>
          <cell r="E1300" t="str">
            <v>D02</v>
          </cell>
          <cell r="F1300" t="str">
            <v>Orthopédie traumatologie</v>
          </cell>
        </row>
        <row r="1301">
          <cell r="A1301" t="str">
            <v>08M043</v>
          </cell>
          <cell r="B1301" t="str">
            <v>Fractures de la hanche et du bassin, niveau 3</v>
          </cell>
          <cell r="E1301" t="str">
            <v>D02</v>
          </cell>
          <cell r="F1301" t="str">
            <v>Orthopédie traumatologie</v>
          </cell>
        </row>
        <row r="1302">
          <cell r="A1302" t="str">
            <v>08M044</v>
          </cell>
          <cell r="B1302" t="str">
            <v>Fractures de la hanche et du bassin, niveau 4</v>
          </cell>
          <cell r="E1302" t="str">
            <v>D02</v>
          </cell>
          <cell r="F1302" t="str">
            <v>Orthopédie traumatologie</v>
          </cell>
        </row>
        <row r="1303">
          <cell r="A1303" t="str">
            <v>08M04T</v>
          </cell>
          <cell r="B1303" t="str">
            <v>Transferts et autres séjours courts pour fractures de la hanche et du bassin</v>
          </cell>
          <cell r="E1303" t="str">
            <v>D02</v>
          </cell>
          <cell r="F1303" t="str">
            <v>Orthopédie traumatologie</v>
          </cell>
        </row>
        <row r="1304">
          <cell r="A1304" t="str">
            <v>08M051</v>
          </cell>
          <cell r="B1304" t="str">
            <v>Fractures de la diaphyse, de l'épiphyse ou d'une partie non précisée du fémur, niveau 1</v>
          </cell>
          <cell r="E1304" t="str">
            <v>D02</v>
          </cell>
          <cell r="F1304" t="str">
            <v>Orthopédie traumatologie</v>
          </cell>
        </row>
        <row r="1305">
          <cell r="A1305" t="str">
            <v>08M052</v>
          </cell>
          <cell r="B1305" t="str">
            <v>Fractures de la diaphyse, de l'épiphyse ou d'une partie non précisée du fémur, niveau 2</v>
          </cell>
          <cell r="E1305" t="str">
            <v>D02</v>
          </cell>
          <cell r="F1305" t="str">
            <v>Orthopédie traumatologie</v>
          </cell>
        </row>
        <row r="1306">
          <cell r="A1306" t="str">
            <v>08M053</v>
          </cell>
          <cell r="B1306" t="str">
            <v>Fractures de la diaphyse, de l'épiphyse ou d'une partie non précisée du fémur, niveau 3</v>
          </cell>
          <cell r="E1306" t="str">
            <v>D02</v>
          </cell>
          <cell r="F1306" t="str">
            <v>Orthopédie traumatologie</v>
          </cell>
        </row>
        <row r="1307">
          <cell r="A1307" t="str">
            <v>08M054</v>
          </cell>
          <cell r="B1307" t="str">
            <v>Fractures de la diaphyse, de l'épiphyse ou d'une partie non précisée du fémur, niveau 4</v>
          </cell>
          <cell r="E1307" t="str">
            <v>D02</v>
          </cell>
          <cell r="F1307" t="str">
            <v>Orthopédie traumatologie</v>
          </cell>
        </row>
        <row r="1308">
          <cell r="A1308" t="str">
            <v>08M05T</v>
          </cell>
          <cell r="B1308" t="str">
            <v>Transferts et autres séjours pour fractures de la diaphyse, de l'épiphyse ou d'une partie non précisée du fémur</v>
          </cell>
          <cell r="E1308" t="str">
            <v>D02</v>
          </cell>
          <cell r="F1308" t="str">
            <v>Orthopédie traumatologie</v>
          </cell>
        </row>
        <row r="1309">
          <cell r="A1309" t="str">
            <v>08M061</v>
          </cell>
          <cell r="B1309" t="str">
            <v>Fractures, entorses, luxations et dislocations de la jambe, âge inférieur à 18 ans, niveau 1</v>
          </cell>
          <cell r="E1309" t="str">
            <v>D02</v>
          </cell>
          <cell r="F1309" t="str">
            <v>Orthopédie traumatologie</v>
          </cell>
        </row>
        <row r="1310">
          <cell r="A1310" t="str">
            <v>08M062</v>
          </cell>
          <cell r="B1310" t="str">
            <v>Fractures, entorses, luxations et dislocations de la jambe, âge inférieur à 18 ans, niveau 2</v>
          </cell>
          <cell r="E1310" t="str">
            <v>D02</v>
          </cell>
          <cell r="F1310" t="str">
            <v>Orthopédie traumatologie</v>
          </cell>
        </row>
        <row r="1311">
          <cell r="A1311" t="str">
            <v>08M063</v>
          </cell>
          <cell r="B1311" t="str">
            <v>Fractures, entorses, luxations et dislocations de la jambe, âge inférieur à 18 ans, niveau 3</v>
          </cell>
          <cell r="E1311" t="str">
            <v>D02</v>
          </cell>
          <cell r="F1311" t="str">
            <v>Orthopédie traumatologie</v>
          </cell>
        </row>
        <row r="1312">
          <cell r="A1312" t="str">
            <v>08M064</v>
          </cell>
          <cell r="B1312" t="str">
            <v>Fractures, entorses, luxations et dislocations de la jambe, âge inférieur à 18 ans, niveau 4</v>
          </cell>
          <cell r="E1312" t="str">
            <v>D02</v>
          </cell>
          <cell r="F1312" t="str">
            <v>Orthopédie traumatologie</v>
          </cell>
        </row>
        <row r="1313">
          <cell r="A1313" t="str">
            <v>08M06T</v>
          </cell>
          <cell r="B1313" t="str">
            <v>Transferts et autres séjours courts pour fractures, entorses, luxations et dislocations de la jambe, âge inférieur à 18 ans</v>
          </cell>
          <cell r="E1313" t="str">
            <v>D02</v>
          </cell>
          <cell r="F1313" t="str">
            <v>Orthopédie traumatologie</v>
          </cell>
        </row>
        <row r="1314">
          <cell r="A1314" t="str">
            <v>08M071</v>
          </cell>
          <cell r="B1314" t="str">
            <v>Fractures, entorses, luxations et dislocations de la jambe, âge supérieur à 17 ans, niveau 1</v>
          </cell>
          <cell r="E1314" t="str">
            <v>D02</v>
          </cell>
          <cell r="F1314" t="str">
            <v>Orthopédie traumatologie</v>
          </cell>
        </row>
        <row r="1315">
          <cell r="A1315" t="str">
            <v>08M072</v>
          </cell>
          <cell r="B1315" t="str">
            <v>Fractures, entorses, luxations et dislocations de la jambe, âge supérieur à 17 ans, niveau 2</v>
          </cell>
          <cell r="E1315" t="str">
            <v>D02</v>
          </cell>
          <cell r="F1315" t="str">
            <v>Orthopédie traumatologie</v>
          </cell>
        </row>
        <row r="1316">
          <cell r="A1316" t="str">
            <v>08M073</v>
          </cell>
          <cell r="B1316" t="str">
            <v>Fractures, entorses, luxations et dislocations de la jambe, âge supérieur à 17 ans, niveau 3</v>
          </cell>
          <cell r="E1316" t="str">
            <v>D02</v>
          </cell>
          <cell r="F1316" t="str">
            <v>Orthopédie traumatologie</v>
          </cell>
        </row>
        <row r="1317">
          <cell r="A1317" t="str">
            <v>08M074</v>
          </cell>
          <cell r="B1317" t="str">
            <v>Fractures, entorses, luxations et dislocations de la jambe, âge supérieur à 17 ans, niveau 4</v>
          </cell>
          <cell r="E1317" t="str">
            <v>D02</v>
          </cell>
          <cell r="F1317" t="str">
            <v>Orthopédie traumatologie</v>
          </cell>
        </row>
        <row r="1318">
          <cell r="A1318" t="str">
            <v>08M07T</v>
          </cell>
          <cell r="B1318" t="str">
            <v>Transferts et autres séjours courts pour fractures, entorses, luxations et dislocations de la jambe, âge supérieur à 17 ans</v>
          </cell>
          <cell r="E1318" t="str">
            <v>D02</v>
          </cell>
          <cell r="F1318" t="str">
            <v>Orthopédie traumatologie</v>
          </cell>
        </row>
        <row r="1319">
          <cell r="A1319" t="str">
            <v>08M081</v>
          </cell>
          <cell r="B1319" t="str">
            <v>Entorses et luxations de la hanche et du bassin, niveau 1</v>
          </cell>
          <cell r="E1319" t="str">
            <v>D02</v>
          </cell>
          <cell r="F1319" t="str">
            <v>Orthopédie traumatologie</v>
          </cell>
        </row>
        <row r="1320">
          <cell r="A1320" t="str">
            <v>08M082</v>
          </cell>
          <cell r="B1320" t="str">
            <v>Entorses et luxations de la hanche et du bassin, niveau 2</v>
          </cell>
          <cell r="E1320" t="str">
            <v>D02</v>
          </cell>
          <cell r="F1320" t="str">
            <v>Orthopédie traumatologie</v>
          </cell>
        </row>
        <row r="1321">
          <cell r="A1321" t="str">
            <v>08M083</v>
          </cell>
          <cell r="B1321" t="str">
            <v>Entorses et luxations de la hanche et du bassin, niveau 3</v>
          </cell>
          <cell r="E1321" t="str">
            <v>D02</v>
          </cell>
          <cell r="F1321" t="str">
            <v>Orthopédie traumatologie</v>
          </cell>
        </row>
        <row r="1322">
          <cell r="A1322" t="str">
            <v>08M084</v>
          </cell>
          <cell r="B1322" t="str">
            <v>Entorses et luxations de la hanche et du bassin, niveau 4</v>
          </cell>
          <cell r="E1322" t="str">
            <v>D02</v>
          </cell>
          <cell r="F1322" t="str">
            <v>Orthopédie traumatologie</v>
          </cell>
        </row>
        <row r="1323">
          <cell r="A1323" t="str">
            <v>08M08T</v>
          </cell>
          <cell r="B1323" t="str">
            <v>Transferts et autres séjours courts pour entorses et luxations de la hanche et du bassin</v>
          </cell>
          <cell r="E1323" t="str">
            <v>D02</v>
          </cell>
          <cell r="F1323" t="str">
            <v>Orthopédie traumatologie</v>
          </cell>
        </row>
        <row r="1324">
          <cell r="A1324" t="str">
            <v>08M091</v>
          </cell>
          <cell r="B1324" t="str">
            <v>Arthropathies non spécifiques, niveau 1</v>
          </cell>
          <cell r="E1324" t="str">
            <v>D04</v>
          </cell>
          <cell r="F1324" t="str">
            <v>Rhumatologie</v>
          </cell>
        </row>
        <row r="1325">
          <cell r="A1325" t="str">
            <v>08M092</v>
          </cell>
          <cell r="B1325" t="str">
            <v>Arthropathies non spécifiques, niveau 2</v>
          </cell>
          <cell r="E1325" t="str">
            <v>D04</v>
          </cell>
          <cell r="F1325" t="str">
            <v>Rhumatologie</v>
          </cell>
        </row>
        <row r="1326">
          <cell r="A1326" t="str">
            <v>08M093</v>
          </cell>
          <cell r="B1326" t="str">
            <v>Arthropathies non spécifiques, niveau 3</v>
          </cell>
          <cell r="E1326" t="str">
            <v>D04</v>
          </cell>
          <cell r="F1326" t="str">
            <v>Rhumatologie</v>
          </cell>
        </row>
        <row r="1327">
          <cell r="A1327" t="str">
            <v>08M094</v>
          </cell>
          <cell r="B1327" t="str">
            <v>Arthropathies non spécifiques, niveau 4</v>
          </cell>
          <cell r="E1327" t="str">
            <v>D04</v>
          </cell>
          <cell r="F1327" t="str">
            <v>Rhumatologie</v>
          </cell>
        </row>
        <row r="1328">
          <cell r="A1328" t="str">
            <v>08M09T</v>
          </cell>
          <cell r="B1328" t="str">
            <v>Arthropathies non spécifiques, très courte durée</v>
          </cell>
          <cell r="E1328" t="str">
            <v>D04</v>
          </cell>
          <cell r="F1328" t="str">
            <v>Rhumatologie</v>
          </cell>
        </row>
        <row r="1329">
          <cell r="A1329" t="str">
            <v>08M101</v>
          </cell>
          <cell r="B1329" t="str">
            <v>Maladies osseuses et arthropathies spécifiques, niveau 1</v>
          </cell>
          <cell r="E1329" t="str">
            <v>D04</v>
          </cell>
          <cell r="F1329" t="str">
            <v>Rhumatologie</v>
          </cell>
        </row>
        <row r="1330">
          <cell r="A1330" t="str">
            <v>08M102</v>
          </cell>
          <cell r="B1330" t="str">
            <v>Maladies osseuses et arthropathies spécifiques, niveau 2</v>
          </cell>
          <cell r="E1330" t="str">
            <v>D04</v>
          </cell>
          <cell r="F1330" t="str">
            <v>Rhumatologie</v>
          </cell>
        </row>
        <row r="1331">
          <cell r="A1331" t="str">
            <v>08M103</v>
          </cell>
          <cell r="B1331" t="str">
            <v>Maladies osseuses et arthropathies spécifiques, niveau 3</v>
          </cell>
          <cell r="E1331" t="str">
            <v>D04</v>
          </cell>
          <cell r="F1331" t="str">
            <v>Rhumatologie</v>
          </cell>
        </row>
        <row r="1332">
          <cell r="A1332" t="str">
            <v>08M104</v>
          </cell>
          <cell r="B1332" t="str">
            <v>Maladies osseuses et arthropathies spécifiques, niveau 4</v>
          </cell>
          <cell r="E1332" t="str">
            <v>D04</v>
          </cell>
          <cell r="F1332" t="str">
            <v>Rhumatologie</v>
          </cell>
        </row>
        <row r="1333">
          <cell r="A1333" t="str">
            <v>08M10T</v>
          </cell>
          <cell r="B1333" t="str">
            <v>Maladies osseuses et arthropathies spécifiques, très courte durée</v>
          </cell>
          <cell r="E1333" t="str">
            <v>D04</v>
          </cell>
          <cell r="F1333" t="str">
            <v>Rhumatologie</v>
          </cell>
        </row>
        <row r="1334">
          <cell r="A1334" t="str">
            <v>08M141</v>
          </cell>
          <cell r="B1334" t="str">
            <v>Affections du tissu conjonctif, niveau 1</v>
          </cell>
          <cell r="E1334" t="str">
            <v>D04</v>
          </cell>
          <cell r="F1334" t="str">
            <v>Rhumatologie</v>
          </cell>
        </row>
        <row r="1335">
          <cell r="A1335" t="str">
            <v>08M142</v>
          </cell>
          <cell r="B1335" t="str">
            <v>Affections du tissu conjonctif, niveau 2</v>
          </cell>
          <cell r="E1335" t="str">
            <v>D04</v>
          </cell>
          <cell r="F1335" t="str">
            <v>Rhumatologie</v>
          </cell>
        </row>
        <row r="1336">
          <cell r="A1336" t="str">
            <v>08M143</v>
          </cell>
          <cell r="B1336" t="str">
            <v>Affections du tissu conjonctif, niveau 3</v>
          </cell>
          <cell r="E1336" t="str">
            <v>D04</v>
          </cell>
          <cell r="F1336" t="str">
            <v>Rhumatologie</v>
          </cell>
        </row>
        <row r="1337">
          <cell r="A1337" t="str">
            <v>08M144</v>
          </cell>
          <cell r="B1337" t="str">
            <v>Affections du tissu conjonctif, niveau 4</v>
          </cell>
          <cell r="E1337" t="str">
            <v>D04</v>
          </cell>
          <cell r="F1337" t="str">
            <v>Rhumatologie</v>
          </cell>
        </row>
        <row r="1338">
          <cell r="A1338" t="str">
            <v>08M14T</v>
          </cell>
          <cell r="B1338" t="str">
            <v>Affections du tissu conjonctif, très courte durée</v>
          </cell>
          <cell r="E1338" t="str">
            <v>D04</v>
          </cell>
          <cell r="F1338" t="str">
            <v>Rhumatologie</v>
          </cell>
        </row>
        <row r="1339">
          <cell r="A1339" t="str">
            <v>08M151</v>
          </cell>
          <cell r="B1339" t="str">
            <v>Tendinites, myosites et bursites, niveau 1</v>
          </cell>
          <cell r="E1339" t="str">
            <v>D04</v>
          </cell>
          <cell r="F1339" t="str">
            <v>Rhumatologie</v>
          </cell>
        </row>
        <row r="1340">
          <cell r="A1340" t="str">
            <v>08M152</v>
          </cell>
          <cell r="B1340" t="str">
            <v>Tendinites, myosites et bursites, niveau 2</v>
          </cell>
          <cell r="E1340" t="str">
            <v>D04</v>
          </cell>
          <cell r="F1340" t="str">
            <v>Rhumatologie</v>
          </cell>
        </row>
        <row r="1341">
          <cell r="A1341" t="str">
            <v>08M153</v>
          </cell>
          <cell r="B1341" t="str">
            <v>Tendinites, myosites et bursites, niveau 3</v>
          </cell>
          <cell r="E1341" t="str">
            <v>D04</v>
          </cell>
          <cell r="F1341" t="str">
            <v>Rhumatologie</v>
          </cell>
        </row>
        <row r="1342">
          <cell r="A1342" t="str">
            <v>08M154</v>
          </cell>
          <cell r="B1342" t="str">
            <v>Tendinites, myosites et bursites, niveau 4</v>
          </cell>
          <cell r="E1342" t="str">
            <v>D04</v>
          </cell>
          <cell r="F1342" t="str">
            <v>Rhumatologie</v>
          </cell>
        </row>
        <row r="1343">
          <cell r="A1343" t="str">
            <v>08M15T</v>
          </cell>
          <cell r="B1343" t="str">
            <v>Tendinites, myosites et bursites, très courte durée</v>
          </cell>
          <cell r="E1343" t="str">
            <v>D04</v>
          </cell>
          <cell r="F1343" t="str">
            <v>Rhumatologie</v>
          </cell>
        </row>
        <row r="1344">
          <cell r="A1344" t="str">
            <v>08M181</v>
          </cell>
          <cell r="B1344" t="str">
            <v>Suites de traitement après une affection de l'appareil musculosquelettique ou du tissu conjonctif, niveau 1</v>
          </cell>
          <cell r="E1344" t="str">
            <v>D04</v>
          </cell>
          <cell r="F1344" t="str">
            <v>Rhumatologie</v>
          </cell>
        </row>
        <row r="1345">
          <cell r="A1345" t="str">
            <v>08M182</v>
          </cell>
          <cell r="B1345" t="str">
            <v>Suites de traitement après une affection de l'appareil musculosquelettique ou du tissu conjonctif, niveau 2</v>
          </cell>
          <cell r="E1345" t="str">
            <v>D04</v>
          </cell>
          <cell r="F1345" t="str">
            <v>Rhumatologie</v>
          </cell>
        </row>
        <row r="1346">
          <cell r="A1346" t="str">
            <v>08M183</v>
          </cell>
          <cell r="B1346" t="str">
            <v>Suites de traitement après une affection de l'appareil musculosquelettique ou du tissu conjonctif, niveau 3</v>
          </cell>
          <cell r="E1346" t="str">
            <v>D04</v>
          </cell>
          <cell r="F1346" t="str">
            <v>Rhumatologie</v>
          </cell>
        </row>
        <row r="1347">
          <cell r="A1347" t="str">
            <v>08M184</v>
          </cell>
          <cell r="B1347" t="str">
            <v>Suites de traitement après une affection de l'appareil musculosquelettique ou du tissu conjonctif, niveau 4</v>
          </cell>
          <cell r="E1347" t="str">
            <v>D04</v>
          </cell>
          <cell r="F1347" t="str">
            <v>Rhumatologie</v>
          </cell>
        </row>
        <row r="1348">
          <cell r="A1348" t="str">
            <v>08M18T</v>
          </cell>
          <cell r="B1348" t="str">
            <v>Suites de traitement après une affection de l'appareil musculosquelettique ou du tissu conjonctif, très courte durée</v>
          </cell>
          <cell r="E1348" t="str">
            <v>D04</v>
          </cell>
          <cell r="F1348" t="str">
            <v>Rhumatologie</v>
          </cell>
        </row>
        <row r="1349">
          <cell r="A1349" t="str">
            <v>08M191</v>
          </cell>
          <cell r="B1349" t="str">
            <v>Autres pathologies de l'appareil musculosquelettique et du tissu conjonctif, niveau 1</v>
          </cell>
          <cell r="E1349" t="str">
            <v>D04</v>
          </cell>
          <cell r="F1349" t="str">
            <v>Rhumatologie</v>
          </cell>
        </row>
        <row r="1350">
          <cell r="A1350" t="str">
            <v>08M192</v>
          </cell>
          <cell r="B1350" t="str">
            <v>Autres pathologies de l'appareil musculosquelettique et du tissu conjonctif, niveau 2</v>
          </cell>
          <cell r="E1350" t="str">
            <v>D04</v>
          </cell>
          <cell r="F1350" t="str">
            <v>Rhumatologie</v>
          </cell>
        </row>
        <row r="1351">
          <cell r="A1351" t="str">
            <v>08M193</v>
          </cell>
          <cell r="B1351" t="str">
            <v>Autres pathologies de l'appareil musculosquelettique et du tissu conjonctif, niveau 3</v>
          </cell>
          <cell r="E1351" t="str">
            <v>D04</v>
          </cell>
          <cell r="F1351" t="str">
            <v>Rhumatologie</v>
          </cell>
        </row>
        <row r="1352">
          <cell r="A1352" t="str">
            <v>08M194</v>
          </cell>
          <cell r="B1352" t="str">
            <v>Autres pathologies de l'appareil musculosquelettique et du tissu conjonctif, niveau 4</v>
          </cell>
          <cell r="E1352" t="str">
            <v>D04</v>
          </cell>
          <cell r="F1352" t="str">
            <v>Rhumatologie</v>
          </cell>
        </row>
        <row r="1353">
          <cell r="A1353" t="str">
            <v>08M19T</v>
          </cell>
          <cell r="B1353" t="str">
            <v>Autres pathologies de l'appareil musculosquelettique et du tissu conjonctif, très courte durée</v>
          </cell>
          <cell r="E1353" t="str">
            <v>D04</v>
          </cell>
          <cell r="F1353" t="str">
            <v>Rhumatologie</v>
          </cell>
        </row>
        <row r="1354">
          <cell r="A1354" t="str">
            <v>08M201</v>
          </cell>
          <cell r="B1354" t="str">
            <v>Fractures, entorses, luxations et dislocations du bras et de l'avant-bras, âge inférieur à 18 ans, niveau 1</v>
          </cell>
          <cell r="E1354" t="str">
            <v>D02</v>
          </cell>
          <cell r="F1354" t="str">
            <v>Orthopédie traumatologie</v>
          </cell>
        </row>
        <row r="1355">
          <cell r="A1355" t="str">
            <v>08M202</v>
          </cell>
          <cell r="B1355" t="str">
            <v>Fractures, entorses, luxations et dislocations du bras et de l'avant-bras, âge inférieur à 18 ans, niveau 2</v>
          </cell>
          <cell r="E1355" t="str">
            <v>D02</v>
          </cell>
          <cell r="F1355" t="str">
            <v>Orthopédie traumatologie</v>
          </cell>
        </row>
        <row r="1356">
          <cell r="A1356" t="str">
            <v>08M203</v>
          </cell>
          <cell r="B1356" t="str">
            <v>Fractures, entorses, luxations et dislocations du bras et de l'avant-bras, âge inférieur à 18 ans, niveau 3</v>
          </cell>
          <cell r="E1356" t="str">
            <v>D02</v>
          </cell>
          <cell r="F1356" t="str">
            <v>Orthopédie traumatologie</v>
          </cell>
        </row>
        <row r="1357">
          <cell r="A1357" t="str">
            <v>08M204</v>
          </cell>
          <cell r="B1357" t="str">
            <v>Fractures, entorses, luxations et dislocations du bras et de l'avant-bras, âge inférieur à 18 ans, niveau 4</v>
          </cell>
          <cell r="E1357" t="str">
            <v>D02</v>
          </cell>
          <cell r="F1357" t="str">
            <v>Orthopédie traumatologie</v>
          </cell>
        </row>
        <row r="1358">
          <cell r="A1358" t="str">
            <v>08M211</v>
          </cell>
          <cell r="B1358" t="str">
            <v>Entorses, luxations et dislocations du bras et de l'avant-bras, âge supérieur à 17 ans, niveau 1</v>
          </cell>
          <cell r="E1358" t="str">
            <v>D02</v>
          </cell>
          <cell r="F1358" t="str">
            <v>Orthopédie traumatologie</v>
          </cell>
        </row>
        <row r="1359">
          <cell r="A1359" t="str">
            <v>08M212</v>
          </cell>
          <cell r="B1359" t="str">
            <v>Entorses, luxations et dislocations du bras et de l'avant-bras, âge supérieur à 17 ans, niveau 2</v>
          </cell>
          <cell r="E1359" t="str">
            <v>D02</v>
          </cell>
          <cell r="F1359" t="str">
            <v>Orthopédie traumatologie</v>
          </cell>
        </row>
        <row r="1360">
          <cell r="A1360" t="str">
            <v>08M213</v>
          </cell>
          <cell r="B1360" t="str">
            <v>Entorses, luxations et dislocations du bras et de l'avant-bras, âge supérieur à 17 ans, niveau 3</v>
          </cell>
          <cell r="E1360" t="str">
            <v>D02</v>
          </cell>
          <cell r="F1360" t="str">
            <v>Orthopédie traumatologie</v>
          </cell>
        </row>
        <row r="1361">
          <cell r="A1361" t="str">
            <v>08M214</v>
          </cell>
          <cell r="B1361" t="str">
            <v>Entorses, luxations et dislocations du bras et de l'avant-bras, âge supérieur à 17 ans, niveau 4</v>
          </cell>
          <cell r="E1361" t="str">
            <v>D02</v>
          </cell>
          <cell r="F1361" t="str">
            <v>Orthopédie traumatologie</v>
          </cell>
        </row>
        <row r="1362">
          <cell r="A1362" t="str">
            <v>08M221</v>
          </cell>
          <cell r="B1362" t="str">
            <v>Fractures, entorses, luxations et dislocations de la main, niveau 1</v>
          </cell>
          <cell r="E1362" t="str">
            <v>D02</v>
          </cell>
          <cell r="F1362" t="str">
            <v>Orthopédie traumatologie</v>
          </cell>
        </row>
        <row r="1363">
          <cell r="A1363" t="str">
            <v>08M222</v>
          </cell>
          <cell r="B1363" t="str">
            <v>Fractures, entorses, luxations et dislocations de la main, niveau 2</v>
          </cell>
          <cell r="E1363" t="str">
            <v>D02</v>
          </cell>
          <cell r="F1363" t="str">
            <v>Orthopédie traumatologie</v>
          </cell>
        </row>
        <row r="1364">
          <cell r="A1364" t="str">
            <v>08M223</v>
          </cell>
          <cell r="B1364" t="str">
            <v>Fractures, entorses, luxations et dislocations de la main, niveau 3</v>
          </cell>
          <cell r="E1364" t="str">
            <v>D02</v>
          </cell>
          <cell r="F1364" t="str">
            <v>Orthopédie traumatologie</v>
          </cell>
        </row>
        <row r="1365">
          <cell r="A1365" t="str">
            <v>08M224</v>
          </cell>
          <cell r="B1365" t="str">
            <v>Fractures, entorses, luxations et dislocations de la main, niveau 4</v>
          </cell>
          <cell r="E1365" t="str">
            <v>D02</v>
          </cell>
          <cell r="F1365" t="str">
            <v>Orthopédie traumatologie</v>
          </cell>
        </row>
        <row r="1366">
          <cell r="A1366" t="str">
            <v>08M231</v>
          </cell>
          <cell r="B1366" t="str">
            <v>Fractures, entorses, luxations et dislocations du pied, niveau 1</v>
          </cell>
          <cell r="E1366" t="str">
            <v>D02</v>
          </cell>
          <cell r="F1366" t="str">
            <v>Orthopédie traumatologie</v>
          </cell>
        </row>
        <row r="1367">
          <cell r="A1367" t="str">
            <v>08M232</v>
          </cell>
          <cell r="B1367" t="str">
            <v>Fractures, entorses, luxations et dislocations du pied, niveau 2</v>
          </cell>
          <cell r="E1367" t="str">
            <v>D02</v>
          </cell>
          <cell r="F1367" t="str">
            <v>Orthopédie traumatologie</v>
          </cell>
        </row>
        <row r="1368">
          <cell r="A1368" t="str">
            <v>08M233</v>
          </cell>
          <cell r="B1368" t="str">
            <v>Fractures, entorses, luxations et dislocations du pied, niveau 3</v>
          </cell>
          <cell r="E1368" t="str">
            <v>D02</v>
          </cell>
          <cell r="F1368" t="str">
            <v>Orthopédie traumatologie</v>
          </cell>
        </row>
        <row r="1369">
          <cell r="A1369" t="str">
            <v>08M234</v>
          </cell>
          <cell r="B1369" t="str">
            <v>Fractures, entorses, luxations et dislocations du pied, niveau 4</v>
          </cell>
          <cell r="E1369" t="str">
            <v>D02</v>
          </cell>
          <cell r="F1369" t="str">
            <v>Orthopédie traumatologie</v>
          </cell>
        </row>
        <row r="1370">
          <cell r="A1370" t="str">
            <v>08M241</v>
          </cell>
          <cell r="B1370" t="str">
            <v>Tumeurs malignes primitives des os, niveau 1</v>
          </cell>
          <cell r="E1370" t="str">
            <v>D04</v>
          </cell>
          <cell r="F1370" t="str">
            <v>Rhumatologie</v>
          </cell>
        </row>
        <row r="1371">
          <cell r="A1371" t="str">
            <v>08M242</v>
          </cell>
          <cell r="B1371" t="str">
            <v>Tumeurs malignes primitives des os, niveau 2</v>
          </cell>
          <cell r="E1371" t="str">
            <v>D04</v>
          </cell>
          <cell r="F1371" t="str">
            <v>Rhumatologie</v>
          </cell>
        </row>
        <row r="1372">
          <cell r="A1372" t="str">
            <v>08M243</v>
          </cell>
          <cell r="B1372" t="str">
            <v>Tumeurs malignes primitives des os, niveau 3</v>
          </cell>
          <cell r="E1372" t="str">
            <v>D04</v>
          </cell>
          <cell r="F1372" t="str">
            <v>Rhumatologie</v>
          </cell>
        </row>
        <row r="1373">
          <cell r="A1373" t="str">
            <v>08M244</v>
          </cell>
          <cell r="B1373" t="str">
            <v>Tumeurs malignes primitives des os, niveau 4</v>
          </cell>
          <cell r="E1373" t="str">
            <v>D04</v>
          </cell>
          <cell r="F1373" t="str">
            <v>Rhumatologie</v>
          </cell>
        </row>
        <row r="1374">
          <cell r="A1374" t="str">
            <v>08M24T</v>
          </cell>
          <cell r="B1374" t="str">
            <v>Tumeurs malignes primitives des os, très courte durée</v>
          </cell>
          <cell r="E1374" t="str">
            <v>D04</v>
          </cell>
          <cell r="F1374" t="str">
            <v>Rhumatologie</v>
          </cell>
        </row>
        <row r="1375">
          <cell r="A1375" t="str">
            <v>08M251</v>
          </cell>
          <cell r="B1375" t="str">
            <v>Fractures pathologiques et autres tumeurs malignes de l'appareil musculosquelettique et du tissu conjonctif, niveau 1</v>
          </cell>
          <cell r="E1375" t="str">
            <v>D04</v>
          </cell>
          <cell r="F1375" t="str">
            <v>Rhumatologie</v>
          </cell>
        </row>
        <row r="1376">
          <cell r="A1376" t="str">
            <v>08M252</v>
          </cell>
          <cell r="B1376" t="str">
            <v>Fractures pathologiques et autres tumeurs malignes de l'appareil musculosquelettique et du tissu conjonctif, niveau 2</v>
          </cell>
          <cell r="E1376" t="str">
            <v>D04</v>
          </cell>
          <cell r="F1376" t="str">
            <v>Rhumatologie</v>
          </cell>
        </row>
        <row r="1377">
          <cell r="A1377" t="str">
            <v>08M253</v>
          </cell>
          <cell r="B1377" t="str">
            <v>Fractures pathologiques et autres tumeurs malignes de l'appareil musculosquelettique et du tissu conjonctif, niveau 3</v>
          </cell>
          <cell r="E1377" t="str">
            <v>D04</v>
          </cell>
          <cell r="F1377" t="str">
            <v>Rhumatologie</v>
          </cell>
        </row>
        <row r="1378">
          <cell r="A1378" t="str">
            <v>08M254</v>
          </cell>
          <cell r="B1378" t="str">
            <v>Fractures pathologiques et autres tumeurs malignes de l'appareil musculosquelettique et du tissu conjonctif, niveau 4</v>
          </cell>
          <cell r="E1378" t="str">
            <v>D04</v>
          </cell>
          <cell r="F1378" t="str">
            <v>Rhumatologie</v>
          </cell>
        </row>
        <row r="1379">
          <cell r="A1379" t="str">
            <v>08M25T</v>
          </cell>
          <cell r="B1379" t="str">
            <v>Fractures pathologiques et autres tumeurs malignes de l'appareil musculosquelettique et du tissu conjonctif, très courte durée</v>
          </cell>
          <cell r="E1379" t="str">
            <v>D04</v>
          </cell>
          <cell r="F1379" t="str">
            <v>Rhumatologie</v>
          </cell>
        </row>
        <row r="1380">
          <cell r="A1380" t="str">
            <v>08M261</v>
          </cell>
          <cell r="B1380" t="str">
            <v>Fractures du rachis, niveau 1</v>
          </cell>
          <cell r="E1380" t="str">
            <v>D02</v>
          </cell>
          <cell r="F1380" t="str">
            <v>Orthopédie traumatologie</v>
          </cell>
        </row>
        <row r="1381">
          <cell r="A1381" t="str">
            <v>08M262</v>
          </cell>
          <cell r="B1381" t="str">
            <v>Fractures du rachis, niveau 2</v>
          </cell>
          <cell r="E1381" t="str">
            <v>D02</v>
          </cell>
          <cell r="F1381" t="str">
            <v>Orthopédie traumatologie</v>
          </cell>
        </row>
        <row r="1382">
          <cell r="A1382" t="str">
            <v>08M263</v>
          </cell>
          <cell r="B1382" t="str">
            <v>Fractures du rachis, niveau 3</v>
          </cell>
          <cell r="E1382" t="str">
            <v>D02</v>
          </cell>
          <cell r="F1382" t="str">
            <v>Orthopédie traumatologie</v>
          </cell>
        </row>
        <row r="1383">
          <cell r="A1383" t="str">
            <v>08M264</v>
          </cell>
          <cell r="B1383" t="str">
            <v>Fractures du rachis, niveau 4</v>
          </cell>
          <cell r="E1383" t="str">
            <v>D02</v>
          </cell>
          <cell r="F1383" t="str">
            <v>Orthopédie traumatologie</v>
          </cell>
        </row>
        <row r="1384">
          <cell r="A1384" t="str">
            <v>08M271</v>
          </cell>
          <cell r="B1384" t="str">
            <v>Sciatiques et autres radiculopathies, niveau 1</v>
          </cell>
          <cell r="E1384" t="str">
            <v>D04</v>
          </cell>
          <cell r="F1384" t="str">
            <v>Rhumatologie</v>
          </cell>
        </row>
        <row r="1385">
          <cell r="A1385" t="str">
            <v>08M272</v>
          </cell>
          <cell r="B1385" t="str">
            <v>Sciatiques et autres radiculopathies, niveau 2</v>
          </cell>
          <cell r="E1385" t="str">
            <v>D04</v>
          </cell>
          <cell r="F1385" t="str">
            <v>Rhumatologie</v>
          </cell>
        </row>
        <row r="1386">
          <cell r="A1386" t="str">
            <v>08M273</v>
          </cell>
          <cell r="B1386" t="str">
            <v>Sciatiques et autres radiculopathies, niveau 3</v>
          </cell>
          <cell r="E1386" t="str">
            <v>D04</v>
          </cell>
          <cell r="F1386" t="str">
            <v>Rhumatologie</v>
          </cell>
        </row>
        <row r="1387">
          <cell r="A1387" t="str">
            <v>08M274</v>
          </cell>
          <cell r="B1387" t="str">
            <v>Sciatiques et autres radiculopathies, niveau 4</v>
          </cell>
          <cell r="E1387" t="str">
            <v>D04</v>
          </cell>
          <cell r="F1387" t="str">
            <v>Rhumatologie</v>
          </cell>
        </row>
        <row r="1388">
          <cell r="A1388" t="str">
            <v>08M27T</v>
          </cell>
          <cell r="B1388" t="str">
            <v>Sciatiques et autres radiculopathies, très courte durée</v>
          </cell>
          <cell r="E1388" t="str">
            <v>D04</v>
          </cell>
          <cell r="F1388" t="str">
            <v>Rhumatologie</v>
          </cell>
        </row>
        <row r="1389">
          <cell r="A1389" t="str">
            <v>08M281</v>
          </cell>
          <cell r="B1389" t="str">
            <v>Autres rachialgies, niveau 1</v>
          </cell>
          <cell r="E1389" t="str">
            <v>D04</v>
          </cell>
          <cell r="F1389" t="str">
            <v>Rhumatologie</v>
          </cell>
        </row>
        <row r="1390">
          <cell r="A1390" t="str">
            <v>08M282</v>
          </cell>
          <cell r="B1390" t="str">
            <v>Autres rachialgies, niveau 2</v>
          </cell>
          <cell r="E1390" t="str">
            <v>D04</v>
          </cell>
          <cell r="F1390" t="str">
            <v>Rhumatologie</v>
          </cell>
        </row>
        <row r="1391">
          <cell r="A1391" t="str">
            <v>08M283</v>
          </cell>
          <cell r="B1391" t="str">
            <v>Autres rachialgies, niveau 3</v>
          </cell>
          <cell r="E1391" t="str">
            <v>D04</v>
          </cell>
          <cell r="F1391" t="str">
            <v>Rhumatologie</v>
          </cell>
        </row>
        <row r="1392">
          <cell r="A1392" t="str">
            <v>08M284</v>
          </cell>
          <cell r="B1392" t="str">
            <v>Autres rachialgies, niveau 4</v>
          </cell>
          <cell r="E1392" t="str">
            <v>D04</v>
          </cell>
          <cell r="F1392" t="str">
            <v>Rhumatologie</v>
          </cell>
        </row>
        <row r="1393">
          <cell r="A1393" t="str">
            <v>08M28T</v>
          </cell>
          <cell r="B1393" t="str">
            <v>Autres rachialgies, très courte durée</v>
          </cell>
          <cell r="E1393" t="str">
            <v>D04</v>
          </cell>
          <cell r="F1393" t="str">
            <v>Rhumatologie</v>
          </cell>
        </row>
        <row r="1394">
          <cell r="A1394" t="str">
            <v>08M291</v>
          </cell>
          <cell r="B1394" t="str">
            <v>Autres pathologies rachidiennes relevant d'un traitement médical, niveau 1</v>
          </cell>
          <cell r="E1394" t="str">
            <v>D04</v>
          </cell>
          <cell r="F1394" t="str">
            <v>Rhumatologie</v>
          </cell>
        </row>
        <row r="1395">
          <cell r="A1395" t="str">
            <v>08M292</v>
          </cell>
          <cell r="B1395" t="str">
            <v>Autres pathologies rachidiennes relevant d'un traitement médical, niveau 2</v>
          </cell>
          <cell r="E1395" t="str">
            <v>D04</v>
          </cell>
          <cell r="F1395" t="str">
            <v>Rhumatologie</v>
          </cell>
        </row>
        <row r="1396">
          <cell r="A1396" t="str">
            <v>08M293</v>
          </cell>
          <cell r="B1396" t="str">
            <v>Autres pathologies rachidiennes relevant d'un traitement médical, niveau 3</v>
          </cell>
          <cell r="E1396" t="str">
            <v>D04</v>
          </cell>
          <cell r="F1396" t="str">
            <v>Rhumatologie</v>
          </cell>
        </row>
        <row r="1397">
          <cell r="A1397" t="str">
            <v>08M294</v>
          </cell>
          <cell r="B1397" t="str">
            <v>Autres pathologies rachidiennes relevant d'un traitement médical, niveau 4</v>
          </cell>
          <cell r="E1397" t="str">
            <v>D04</v>
          </cell>
          <cell r="F1397" t="str">
            <v>Rhumatologie</v>
          </cell>
        </row>
        <row r="1398">
          <cell r="A1398" t="str">
            <v>08M29T</v>
          </cell>
          <cell r="B1398" t="str">
            <v>Autres pathologies rachidiennes relevant d'un traitement médical, très courte durée</v>
          </cell>
          <cell r="E1398" t="str">
            <v>D04</v>
          </cell>
          <cell r="F1398" t="str">
            <v>Rhumatologie</v>
          </cell>
        </row>
        <row r="1399">
          <cell r="A1399" t="str">
            <v>08M301</v>
          </cell>
          <cell r="B1399" t="str">
            <v>Rhumatismes et raideurs articulaires, niveau 1</v>
          </cell>
          <cell r="E1399" t="str">
            <v>D04</v>
          </cell>
          <cell r="F1399" t="str">
            <v>Rhumatologie</v>
          </cell>
        </row>
        <row r="1400">
          <cell r="A1400" t="str">
            <v>08M302</v>
          </cell>
          <cell r="B1400" t="str">
            <v>Rhumatismes et raideurs articulaires, niveau 2</v>
          </cell>
          <cell r="E1400" t="str">
            <v>D04</v>
          </cell>
          <cell r="F1400" t="str">
            <v>Rhumatologie</v>
          </cell>
        </row>
        <row r="1401">
          <cell r="A1401" t="str">
            <v>08M303</v>
          </cell>
          <cell r="B1401" t="str">
            <v>Rhumatismes et raideurs articulaires, niveau 3</v>
          </cell>
          <cell r="E1401" t="str">
            <v>D04</v>
          </cell>
          <cell r="F1401" t="str">
            <v>Rhumatologie</v>
          </cell>
        </row>
        <row r="1402">
          <cell r="A1402" t="str">
            <v>08M304</v>
          </cell>
          <cell r="B1402" t="str">
            <v>Rhumatismes et raideurs articulaires, niveau 4</v>
          </cell>
          <cell r="E1402" t="str">
            <v>D04</v>
          </cell>
          <cell r="F1402" t="str">
            <v>Rhumatologie</v>
          </cell>
        </row>
        <row r="1403">
          <cell r="A1403" t="str">
            <v>08M30T</v>
          </cell>
          <cell r="B1403" t="str">
            <v>Rhumatismes et raideurs articulaires, très courte durée</v>
          </cell>
          <cell r="E1403" t="str">
            <v>D04</v>
          </cell>
          <cell r="F1403" t="str">
            <v>Rhumatologie</v>
          </cell>
        </row>
        <row r="1404">
          <cell r="A1404" t="str">
            <v>08M311</v>
          </cell>
          <cell r="B1404" t="str">
            <v>Ostéomyélites aigües (y compris vertébrales) et arthrites septiques, niveau 1</v>
          </cell>
          <cell r="E1404" t="str">
            <v>D04</v>
          </cell>
          <cell r="F1404" t="str">
            <v>Rhumatologie</v>
          </cell>
        </row>
        <row r="1405">
          <cell r="A1405" t="str">
            <v>08M312</v>
          </cell>
          <cell r="B1405" t="str">
            <v>Ostéomyélites aigües (y compris vertébrales) et arthrites septiques, niveau 2</v>
          </cell>
          <cell r="E1405" t="str">
            <v>D04</v>
          </cell>
          <cell r="F1405" t="str">
            <v>Rhumatologie</v>
          </cell>
        </row>
        <row r="1406">
          <cell r="A1406" t="str">
            <v>08M313</v>
          </cell>
          <cell r="B1406" t="str">
            <v>Ostéomyélites aigües (y compris vertébrales) et arthrites septiques, niveau 3</v>
          </cell>
          <cell r="E1406" t="str">
            <v>D04</v>
          </cell>
          <cell r="F1406" t="str">
            <v>Rhumatologie</v>
          </cell>
        </row>
        <row r="1407">
          <cell r="A1407" t="str">
            <v>08M314</v>
          </cell>
          <cell r="B1407" t="str">
            <v>Ostéomyélites aigües (y compris vertébrales) et arthrites septiques, niveau 4</v>
          </cell>
          <cell r="E1407" t="str">
            <v>D04</v>
          </cell>
          <cell r="F1407" t="str">
            <v>Rhumatologie</v>
          </cell>
        </row>
        <row r="1408">
          <cell r="A1408" t="str">
            <v>08M31T</v>
          </cell>
          <cell r="B1408" t="str">
            <v>Ostéomyélites aigües (y compris vertébrales) et arthrites septiques, très courte durée</v>
          </cell>
          <cell r="E1408" t="str">
            <v>D04</v>
          </cell>
          <cell r="F1408" t="str">
            <v>Rhumatologie</v>
          </cell>
        </row>
        <row r="1409">
          <cell r="A1409" t="str">
            <v>08M321</v>
          </cell>
          <cell r="B1409" t="str">
            <v>Ostéomyélites chroniques, niveau 1</v>
          </cell>
          <cell r="E1409" t="str">
            <v>D04</v>
          </cell>
          <cell r="F1409" t="str">
            <v>Rhumatologie</v>
          </cell>
        </row>
        <row r="1410">
          <cell r="A1410" t="str">
            <v>08M322</v>
          </cell>
          <cell r="B1410" t="str">
            <v>Ostéomyélites chroniques, niveau 2</v>
          </cell>
          <cell r="E1410" t="str">
            <v>D04</v>
          </cell>
          <cell r="F1410" t="str">
            <v>Rhumatologie</v>
          </cell>
        </row>
        <row r="1411">
          <cell r="A1411" t="str">
            <v>08M323</v>
          </cell>
          <cell r="B1411" t="str">
            <v>Ostéomyélites chroniques, niveau 3</v>
          </cell>
          <cell r="E1411" t="str">
            <v>D04</v>
          </cell>
          <cell r="F1411" t="str">
            <v>Rhumatologie</v>
          </cell>
        </row>
        <row r="1412">
          <cell r="A1412" t="str">
            <v>08M324</v>
          </cell>
          <cell r="B1412" t="str">
            <v>Ostéomyélites chroniques, niveau 4</v>
          </cell>
          <cell r="E1412" t="str">
            <v>D04</v>
          </cell>
          <cell r="F1412" t="str">
            <v>Rhumatologie</v>
          </cell>
        </row>
        <row r="1413">
          <cell r="A1413" t="str">
            <v>08M32T</v>
          </cell>
          <cell r="B1413" t="str">
            <v>Ostéomyélites chroniques, très courte durée</v>
          </cell>
          <cell r="E1413" t="str">
            <v>D04</v>
          </cell>
          <cell r="F1413" t="str">
            <v>Rhumatologie</v>
          </cell>
        </row>
        <row r="1414">
          <cell r="A1414" t="str">
            <v>08M331</v>
          </cell>
          <cell r="B1414" t="str">
            <v>Ablation de matériel sans acte classant, niveau 1</v>
          </cell>
          <cell r="E1414" t="str">
            <v>D02</v>
          </cell>
          <cell r="F1414" t="str">
            <v>Orthopédie traumatologie</v>
          </cell>
        </row>
        <row r="1415">
          <cell r="A1415" t="str">
            <v>08M332</v>
          </cell>
          <cell r="B1415" t="str">
            <v>Ablation de matériel sans acte classant, niveau 2</v>
          </cell>
          <cell r="E1415" t="str">
            <v>D02</v>
          </cell>
          <cell r="F1415" t="str">
            <v>Orthopédie traumatologie</v>
          </cell>
        </row>
        <row r="1416">
          <cell r="A1416" t="str">
            <v>08M333</v>
          </cell>
          <cell r="B1416" t="str">
            <v>Ablation de matériel sans acte classant, niveau 3</v>
          </cell>
          <cell r="E1416" t="str">
            <v>D02</v>
          </cell>
          <cell r="F1416" t="str">
            <v>Orthopédie traumatologie</v>
          </cell>
        </row>
        <row r="1417">
          <cell r="A1417" t="str">
            <v>08M334</v>
          </cell>
          <cell r="B1417" t="str">
            <v>Ablation de matériel sans acte classant, niveau 4</v>
          </cell>
          <cell r="E1417" t="str">
            <v>D02</v>
          </cell>
          <cell r="F1417" t="str">
            <v>Orthopédie traumatologie</v>
          </cell>
        </row>
        <row r="1418">
          <cell r="A1418" t="str">
            <v>08M33T</v>
          </cell>
          <cell r="B1418" t="str">
            <v>Ablation de matériel sans acte classant, très courte durée</v>
          </cell>
          <cell r="E1418" t="str">
            <v>D02</v>
          </cell>
          <cell r="F1418" t="str">
            <v>Orthopédie traumatologie</v>
          </cell>
        </row>
        <row r="1419">
          <cell r="A1419" t="str">
            <v>08M341</v>
          </cell>
          <cell r="B1419" t="str">
            <v>Algoneurodystrophie, niveau 1</v>
          </cell>
          <cell r="E1419" t="str">
            <v>D04</v>
          </cell>
          <cell r="F1419" t="str">
            <v>Rhumatologie</v>
          </cell>
        </row>
        <row r="1420">
          <cell r="A1420" t="str">
            <v>08M342</v>
          </cell>
          <cell r="B1420" t="str">
            <v>Algoneurodystrophie, niveau 2</v>
          </cell>
          <cell r="E1420" t="str">
            <v>D04</v>
          </cell>
          <cell r="F1420" t="str">
            <v>Rhumatologie</v>
          </cell>
        </row>
        <row r="1421">
          <cell r="A1421" t="str">
            <v>08M343</v>
          </cell>
          <cell r="B1421" t="str">
            <v>Algoneurodystrophie, niveau 3</v>
          </cell>
          <cell r="E1421" t="str">
            <v>D04</v>
          </cell>
          <cell r="F1421" t="str">
            <v>Rhumatologie</v>
          </cell>
        </row>
        <row r="1422">
          <cell r="A1422" t="str">
            <v>08M344</v>
          </cell>
          <cell r="B1422" t="str">
            <v>Algoneurodystrophie, niveau 4</v>
          </cell>
          <cell r="E1422" t="str">
            <v>D04</v>
          </cell>
          <cell r="F1422" t="str">
            <v>Rhumatologie</v>
          </cell>
        </row>
        <row r="1423">
          <cell r="A1423" t="str">
            <v>08M34T</v>
          </cell>
          <cell r="B1423" t="str">
            <v>Algoneurodystrophie, très courte durée</v>
          </cell>
          <cell r="E1423" t="str">
            <v>D04</v>
          </cell>
          <cell r="F1423" t="str">
            <v>Rhumatologie</v>
          </cell>
        </row>
        <row r="1424">
          <cell r="A1424" t="str">
            <v>08M35Z</v>
          </cell>
          <cell r="B1424" t="str">
            <v>Explorations et surveillance de l'appareil musculosquelettique et du tissu conjonctif</v>
          </cell>
          <cell r="E1424" t="str">
            <v>D04</v>
          </cell>
          <cell r="F1424" t="str">
            <v>Rhumatologie</v>
          </cell>
        </row>
        <row r="1425">
          <cell r="A1425" t="str">
            <v>08M36T</v>
          </cell>
          <cell r="B1425" t="str">
            <v>Symptômes et autres recours aux soins de la CMD 08, très courte durée</v>
          </cell>
          <cell r="E1425" t="str">
            <v>D04</v>
          </cell>
          <cell r="F1425" t="str">
            <v>Rhumatologie</v>
          </cell>
        </row>
        <row r="1426">
          <cell r="A1426" t="str">
            <v>08M36Z</v>
          </cell>
          <cell r="B1426" t="str">
            <v>Symptômes et autres recours aux soins de la CMD 08</v>
          </cell>
          <cell r="E1426" t="str">
            <v>D04</v>
          </cell>
          <cell r="F1426" t="str">
            <v>Rhumatologie</v>
          </cell>
        </row>
        <row r="1427">
          <cell r="A1427" t="str">
            <v>08M371</v>
          </cell>
          <cell r="B1427" t="str">
            <v>Fractures du bras et de l'avant-bras, âge supérieur à 17 ans, niveau 1</v>
          </cell>
          <cell r="E1427" t="str">
            <v>D02</v>
          </cell>
          <cell r="F1427" t="str">
            <v>Orthopédie traumatologie</v>
          </cell>
        </row>
        <row r="1428">
          <cell r="A1428" t="str">
            <v>08M372</v>
          </cell>
          <cell r="B1428" t="str">
            <v>Fractures du bras et de l'avant-bras, âge supérieur à 17 ans, niveau 2</v>
          </cell>
          <cell r="E1428" t="str">
            <v>D02</v>
          </cell>
          <cell r="F1428" t="str">
            <v>Orthopédie traumatologie</v>
          </cell>
        </row>
        <row r="1429">
          <cell r="A1429" t="str">
            <v>08M373</v>
          </cell>
          <cell r="B1429" t="str">
            <v>Fractures du bras et de l'avant-bras, âge supérieur à 17 ans, niveau 3</v>
          </cell>
          <cell r="E1429" t="str">
            <v>D02</v>
          </cell>
          <cell r="F1429" t="str">
            <v>Orthopédie traumatologie</v>
          </cell>
        </row>
        <row r="1430">
          <cell r="A1430" t="str">
            <v>08M374</v>
          </cell>
          <cell r="B1430" t="str">
            <v>Fractures du bras et de l'avant-bras, âge supérieur à 17 ans, niveau 4</v>
          </cell>
          <cell r="E1430" t="str">
            <v>D02</v>
          </cell>
          <cell r="F1430" t="str">
            <v>Orthopédie traumatologie</v>
          </cell>
        </row>
        <row r="1431">
          <cell r="A1431" t="str">
            <v>08M37T</v>
          </cell>
          <cell r="B1431" t="str">
            <v>Fractures du bras et de l'avant-bras, âge supérieur à 17 ans, très courte durée</v>
          </cell>
          <cell r="E1431" t="str">
            <v>D02</v>
          </cell>
          <cell r="F1431" t="str">
            <v>Orthopédie traumatologie</v>
          </cell>
        </row>
        <row r="1432">
          <cell r="A1432" t="str">
            <v>08M381</v>
          </cell>
          <cell r="B1432" t="str">
            <v>Entorses et luxations du rachis, niveau 1</v>
          </cell>
          <cell r="E1432" t="str">
            <v>D02</v>
          </cell>
          <cell r="F1432" t="str">
            <v>Orthopédie traumatologie</v>
          </cell>
        </row>
        <row r="1433">
          <cell r="A1433" t="str">
            <v>08M382</v>
          </cell>
          <cell r="B1433" t="str">
            <v>Entorses et luxations du rachis, niveau 2</v>
          </cell>
          <cell r="E1433" t="str">
            <v>D02</v>
          </cell>
          <cell r="F1433" t="str">
            <v>Orthopédie traumatologie</v>
          </cell>
        </row>
        <row r="1434">
          <cell r="A1434" t="str">
            <v>08M383</v>
          </cell>
          <cell r="B1434" t="str">
            <v>Entorses et luxations du rachis, niveau 3</v>
          </cell>
          <cell r="E1434" t="str">
            <v>D02</v>
          </cell>
          <cell r="F1434" t="str">
            <v>Orthopédie traumatologie</v>
          </cell>
        </row>
        <row r="1435">
          <cell r="A1435" t="str">
            <v>08M384</v>
          </cell>
          <cell r="B1435" t="str">
            <v>Entorses et luxations du rachis, niveau 4</v>
          </cell>
          <cell r="E1435" t="str">
            <v>D02</v>
          </cell>
          <cell r="F1435" t="str">
            <v>Orthopédie traumatologie</v>
          </cell>
        </row>
        <row r="1436">
          <cell r="A1436" t="str">
            <v>08M38T</v>
          </cell>
          <cell r="B1436" t="str">
            <v>Entorses et luxations du rachis, très courte durée</v>
          </cell>
          <cell r="E1436" t="str">
            <v>D02</v>
          </cell>
          <cell r="F1436" t="str">
            <v>Orthopédie traumatologie</v>
          </cell>
        </row>
        <row r="1437">
          <cell r="A1437" t="str">
            <v>09C021</v>
          </cell>
          <cell r="B1437" t="str">
            <v>Greffes de peau et/ou parages de plaie pour ulcère cutané ou cellulite, niveau 1</v>
          </cell>
          <cell r="E1437" t="str">
            <v>D20</v>
          </cell>
          <cell r="F1437" t="str">
            <v>Tissu cutané et tissu sous-cutané</v>
          </cell>
        </row>
        <row r="1438">
          <cell r="A1438" t="str">
            <v>09C022</v>
          </cell>
          <cell r="B1438" t="str">
            <v>Greffes de peau et/ou parages de plaie pour ulcère cutané ou cellulite, niveau 2</v>
          </cell>
          <cell r="E1438" t="str">
            <v>D20</v>
          </cell>
          <cell r="F1438" t="str">
            <v>Tissu cutané et tissu sous-cutané</v>
          </cell>
        </row>
        <row r="1439">
          <cell r="A1439" t="str">
            <v>09C023</v>
          </cell>
          <cell r="B1439" t="str">
            <v>Greffes de peau et/ou parages de plaie pour ulcère cutané ou cellulite, niveau 3</v>
          </cell>
          <cell r="E1439" t="str">
            <v>D20</v>
          </cell>
          <cell r="F1439" t="str">
            <v>Tissu cutané et tissu sous-cutané</v>
          </cell>
        </row>
        <row r="1440">
          <cell r="A1440" t="str">
            <v>09C024</v>
          </cell>
          <cell r="B1440" t="str">
            <v>Greffes de peau et/ou parages de plaie pour ulcère cutané ou cellulite, niveau 4</v>
          </cell>
          <cell r="E1440" t="str">
            <v>D20</v>
          </cell>
          <cell r="F1440" t="str">
            <v>Tissu cutané et tissu sous-cutané</v>
          </cell>
        </row>
        <row r="1441">
          <cell r="A1441" t="str">
            <v>09C02J</v>
          </cell>
          <cell r="B1441" t="str">
            <v>Greffes de peau et/ou parages de plaie pour ulcère cutané ou cellulite, en ambulatoire</v>
          </cell>
          <cell r="E1441" t="str">
            <v>D20</v>
          </cell>
          <cell r="F1441" t="str">
            <v>Tissu cutané et tissu sous-cutané</v>
          </cell>
        </row>
        <row r="1442">
          <cell r="A1442" t="str">
            <v>09C031</v>
          </cell>
          <cell r="B1442" t="str">
            <v>Greffes de peau et/ou parages de plaie à l'exception des ulcères cutanés et cellulites, niveau 1</v>
          </cell>
          <cell r="E1442" t="str">
            <v>D20</v>
          </cell>
          <cell r="F1442" t="str">
            <v>Tissu cutané et tissu sous-cutané</v>
          </cell>
        </row>
        <row r="1443">
          <cell r="A1443" t="str">
            <v>09C032</v>
          </cell>
          <cell r="B1443" t="str">
            <v>Greffes de peau et/ou parages de plaie à l'exception des ulcères cutanés et cellulites, niveau 2</v>
          </cell>
          <cell r="E1443" t="str">
            <v>D20</v>
          </cell>
          <cell r="F1443" t="str">
            <v>Tissu cutané et tissu sous-cutané</v>
          </cell>
        </row>
        <row r="1444">
          <cell r="A1444" t="str">
            <v>09C033</v>
          </cell>
          <cell r="B1444" t="str">
            <v>Greffes de peau et/ou parages de plaie à l'exception des ulcères cutanés et cellulites, niveau 3</v>
          </cell>
          <cell r="E1444" t="str">
            <v>D20</v>
          </cell>
          <cell r="F1444" t="str">
            <v>Tissu cutané et tissu sous-cutané</v>
          </cell>
        </row>
        <row r="1445">
          <cell r="A1445" t="str">
            <v>09C034</v>
          </cell>
          <cell r="B1445" t="str">
            <v>Greffes de peau et/ou parages de plaie à l'exception des ulcères cutanés et cellulites, niveau 4</v>
          </cell>
          <cell r="E1445" t="str">
            <v>D20</v>
          </cell>
          <cell r="F1445" t="str">
            <v>Tissu cutané et tissu sous-cutané</v>
          </cell>
        </row>
        <row r="1446">
          <cell r="A1446" t="str">
            <v>09C03J</v>
          </cell>
          <cell r="B1446" t="str">
            <v>Greffes de peau et/ou parages de plaie à l'exception des ulcères cutanés et cellulites, en ambulatoire</v>
          </cell>
          <cell r="E1446" t="str">
            <v>D20</v>
          </cell>
          <cell r="F1446" t="str">
            <v>Tissu cutané et tissu sous-cutané</v>
          </cell>
        </row>
        <row r="1447">
          <cell r="A1447" t="str">
            <v>09C041</v>
          </cell>
          <cell r="B1447" t="str">
            <v>Mastectomies totales pour tumeur maligne, niveau 1</v>
          </cell>
          <cell r="E1447" t="str">
            <v>D12</v>
          </cell>
          <cell r="F1447" t="str">
            <v>Gynécologie - sein</v>
          </cell>
        </row>
        <row r="1448">
          <cell r="A1448" t="str">
            <v>09C042</v>
          </cell>
          <cell r="B1448" t="str">
            <v>Mastectomies totales pour tumeur maligne, niveau 2</v>
          </cell>
          <cell r="E1448" t="str">
            <v>D12</v>
          </cell>
          <cell r="F1448" t="str">
            <v>Gynécologie - sein</v>
          </cell>
        </row>
        <row r="1449">
          <cell r="A1449" t="str">
            <v>09C043</v>
          </cell>
          <cell r="B1449" t="str">
            <v>Mastectomies totales pour tumeur maligne, niveau 3</v>
          </cell>
          <cell r="E1449" t="str">
            <v>D12</v>
          </cell>
          <cell r="F1449" t="str">
            <v>Gynécologie - sein</v>
          </cell>
        </row>
        <row r="1450">
          <cell r="A1450" t="str">
            <v>09C044</v>
          </cell>
          <cell r="B1450" t="str">
            <v>Mastectomies totales pour tumeur maligne, niveau 4</v>
          </cell>
          <cell r="E1450" t="str">
            <v>D12</v>
          </cell>
          <cell r="F1450" t="str">
            <v>Gynécologie - sein</v>
          </cell>
        </row>
        <row r="1451">
          <cell r="A1451" t="str">
            <v>09C051</v>
          </cell>
          <cell r="B1451" t="str">
            <v>Mastectomies subtotales pour tumeur maligne, niveau 1</v>
          </cell>
          <cell r="E1451" t="str">
            <v>D12</v>
          </cell>
          <cell r="F1451" t="str">
            <v>Gynécologie - sein</v>
          </cell>
        </row>
        <row r="1452">
          <cell r="A1452" t="str">
            <v>09C052</v>
          </cell>
          <cell r="B1452" t="str">
            <v>Mastectomies subtotales pour tumeur maligne, niveau 2</v>
          </cell>
          <cell r="E1452" t="str">
            <v>D12</v>
          </cell>
          <cell r="F1452" t="str">
            <v>Gynécologie - sein</v>
          </cell>
        </row>
        <row r="1453">
          <cell r="A1453" t="str">
            <v>09C053</v>
          </cell>
          <cell r="B1453" t="str">
            <v>Mastectomies subtotales pour tumeur maligne, niveau 3</v>
          </cell>
          <cell r="E1453" t="str">
            <v>D12</v>
          </cell>
          <cell r="F1453" t="str">
            <v>Gynécologie - sein</v>
          </cell>
        </row>
        <row r="1454">
          <cell r="A1454" t="str">
            <v>09C054</v>
          </cell>
          <cell r="B1454" t="str">
            <v>Mastectomies subtotales pour tumeur maligne, niveau 4</v>
          </cell>
          <cell r="E1454" t="str">
            <v>D12</v>
          </cell>
          <cell r="F1454" t="str">
            <v>Gynécologie - sein</v>
          </cell>
        </row>
        <row r="1455">
          <cell r="A1455" t="str">
            <v>09C05J</v>
          </cell>
          <cell r="B1455" t="str">
            <v>Mastectomies subtotales pour tumeur maligne, en ambulatoire</v>
          </cell>
          <cell r="E1455" t="str">
            <v>D12</v>
          </cell>
          <cell r="F1455" t="str">
            <v>Gynécologie - sein</v>
          </cell>
        </row>
        <row r="1456">
          <cell r="A1456" t="str">
            <v>09C061</v>
          </cell>
          <cell r="B1456" t="str">
            <v>Interventions sur le sein pour des affections non malignes autres que les actes de biopsie et d'excision locale, niveau 1</v>
          </cell>
          <cell r="E1456" t="str">
            <v>D12</v>
          </cell>
          <cell r="F1456" t="str">
            <v>Gynécologie - sein</v>
          </cell>
        </row>
        <row r="1457">
          <cell r="A1457" t="str">
            <v>09C062</v>
          </cell>
          <cell r="B1457" t="str">
            <v>Interventions sur le sein pour des affections non malignes autres que les actes de biopsie et d'excision locale, niveau 2</v>
          </cell>
          <cell r="E1457" t="str">
            <v>D12</v>
          </cell>
          <cell r="F1457" t="str">
            <v>Gynécologie - sein</v>
          </cell>
        </row>
        <row r="1458">
          <cell r="A1458" t="str">
            <v>09C063</v>
          </cell>
          <cell r="B1458" t="str">
            <v>Interventions sur le sein pour des affections non malignes autres que les actes de biopsie et d'excision locale, niveau 3</v>
          </cell>
          <cell r="E1458" t="str">
            <v>D12</v>
          </cell>
          <cell r="F1458" t="str">
            <v>Gynécologie - sein</v>
          </cell>
        </row>
        <row r="1459">
          <cell r="A1459" t="str">
            <v>09C064</v>
          </cell>
          <cell r="B1459" t="str">
            <v>Interventions sur le sein pour des affections non malignes autres que les actes de biopsie et d'excision locale, niveau 4</v>
          </cell>
          <cell r="E1459" t="str">
            <v>D12</v>
          </cell>
          <cell r="F1459" t="str">
            <v>Gynécologie - sein</v>
          </cell>
        </row>
        <row r="1460">
          <cell r="A1460" t="str">
            <v>09C06T</v>
          </cell>
          <cell r="B1460" t="str">
            <v>Interventions sur le sein pour des affections non malignes autres que les actes de biopsie et d'excision locale, très courte durée</v>
          </cell>
          <cell r="E1460" t="str">
            <v>D12</v>
          </cell>
          <cell r="F1460" t="str">
            <v>Gynécologie - sein</v>
          </cell>
        </row>
        <row r="1461">
          <cell r="A1461" t="str">
            <v>09C071</v>
          </cell>
          <cell r="B1461" t="str">
            <v>Biopsies et excisions locales pour des affections non malignes du sein, niveau 1</v>
          </cell>
          <cell r="E1461" t="str">
            <v>D12</v>
          </cell>
          <cell r="F1461" t="str">
            <v>Gynécologie - sein</v>
          </cell>
        </row>
        <row r="1462">
          <cell r="A1462" t="str">
            <v>09C072</v>
          </cell>
          <cell r="B1462" t="str">
            <v>Biopsies et excisions locales pour des affections non malignes du sein, niveau 2</v>
          </cell>
          <cell r="E1462" t="str">
            <v>D12</v>
          </cell>
          <cell r="F1462" t="str">
            <v>Gynécologie - sein</v>
          </cell>
        </row>
        <row r="1463">
          <cell r="A1463" t="str">
            <v>09C073</v>
          </cell>
          <cell r="B1463" t="str">
            <v>Biopsies et excisions locales pour des affections non malignes du sein, niveau 3</v>
          </cell>
          <cell r="E1463" t="str">
            <v>D12</v>
          </cell>
          <cell r="F1463" t="str">
            <v>Gynécologie - sein</v>
          </cell>
        </row>
        <row r="1464">
          <cell r="A1464" t="str">
            <v>09C074</v>
          </cell>
          <cell r="B1464" t="str">
            <v>Biopsies et excisions locales pour des affections non malignes du sein, niveau 4</v>
          </cell>
          <cell r="E1464" t="str">
            <v>D12</v>
          </cell>
          <cell r="F1464" t="str">
            <v>Gynécologie - sein</v>
          </cell>
        </row>
        <row r="1465">
          <cell r="A1465" t="str">
            <v>09C07J</v>
          </cell>
          <cell r="B1465" t="str">
            <v>Biopsies et excisions locales pour des affections non malignes du sein, en ambulatoire</v>
          </cell>
          <cell r="E1465" t="str">
            <v>D12</v>
          </cell>
          <cell r="F1465" t="str">
            <v>Gynécologie - sein</v>
          </cell>
        </row>
        <row r="1466">
          <cell r="A1466" t="str">
            <v>09C081</v>
          </cell>
          <cell r="B1466" t="str">
            <v>Interventions sur la région anale et périanale, niveau 1</v>
          </cell>
          <cell r="E1466" t="str">
            <v>D01</v>
          </cell>
          <cell r="F1466" t="str">
            <v>Digestif</v>
          </cell>
        </row>
        <row r="1467">
          <cell r="A1467" t="str">
            <v>09C082</v>
          </cell>
          <cell r="B1467" t="str">
            <v>Interventions sur la région anale et périanale, niveau 2</v>
          </cell>
          <cell r="E1467" t="str">
            <v>D01</v>
          </cell>
          <cell r="F1467" t="str">
            <v>Digestif</v>
          </cell>
        </row>
        <row r="1468">
          <cell r="A1468" t="str">
            <v>09C083</v>
          </cell>
          <cell r="B1468" t="str">
            <v>Interventions sur la région anale et périanale, niveau 3</v>
          </cell>
          <cell r="E1468" t="str">
            <v>D01</v>
          </cell>
          <cell r="F1468" t="str">
            <v>Digestif</v>
          </cell>
        </row>
        <row r="1469">
          <cell r="A1469" t="str">
            <v>09C084</v>
          </cell>
          <cell r="B1469" t="str">
            <v>Interventions sur la région anale et périanale, niveau 4</v>
          </cell>
          <cell r="E1469" t="str">
            <v>D01</v>
          </cell>
          <cell r="F1469" t="str">
            <v>Digestif</v>
          </cell>
        </row>
        <row r="1470">
          <cell r="A1470" t="str">
            <v>09C08J</v>
          </cell>
          <cell r="B1470" t="str">
            <v>Interventions sur la région anale et périanale, en ambulatoire</v>
          </cell>
          <cell r="E1470" t="str">
            <v>D01</v>
          </cell>
          <cell r="F1470" t="str">
            <v>Digestif</v>
          </cell>
        </row>
        <row r="1471">
          <cell r="A1471" t="str">
            <v>09C091</v>
          </cell>
          <cell r="B1471" t="str">
            <v>Interventions plastiques en dehors de la chirurgie esthétique, niveau 1</v>
          </cell>
          <cell r="E1471" t="str">
            <v>D20</v>
          </cell>
          <cell r="F1471" t="str">
            <v>Tissu cutané et tissu sous-cutané</v>
          </cell>
        </row>
        <row r="1472">
          <cell r="A1472" t="str">
            <v>09C092</v>
          </cell>
          <cell r="B1472" t="str">
            <v>Interventions plastiques en dehors de la chirurgie esthétique, niveau 2</v>
          </cell>
          <cell r="E1472" t="str">
            <v>D20</v>
          </cell>
          <cell r="F1472" t="str">
            <v>Tissu cutané et tissu sous-cutané</v>
          </cell>
        </row>
        <row r="1473">
          <cell r="A1473" t="str">
            <v>09C093</v>
          </cell>
          <cell r="B1473" t="str">
            <v>Interventions plastiques en dehors de la chirurgie esthétique, niveau 3</v>
          </cell>
          <cell r="E1473" t="str">
            <v>D20</v>
          </cell>
          <cell r="F1473" t="str">
            <v>Tissu cutané et tissu sous-cutané</v>
          </cell>
        </row>
        <row r="1474">
          <cell r="A1474" t="str">
            <v>09C094</v>
          </cell>
          <cell r="B1474" t="str">
            <v>Interventions plastiques en dehors de la chirurgie esthétique, niveau 4</v>
          </cell>
          <cell r="E1474" t="str">
            <v>D20</v>
          </cell>
          <cell r="F1474" t="str">
            <v>Tissu cutané et tissu sous-cutané</v>
          </cell>
        </row>
        <row r="1475">
          <cell r="A1475" t="str">
            <v>09C09J</v>
          </cell>
          <cell r="B1475" t="str">
            <v>Interventions plastiques en dehors de la chirurgie esthétique, en ambulatoire</v>
          </cell>
          <cell r="E1475" t="str">
            <v>D20</v>
          </cell>
          <cell r="F1475" t="str">
            <v>Tissu cutané et tissu sous-cutané</v>
          </cell>
        </row>
        <row r="1476">
          <cell r="A1476" t="str">
            <v>09C101</v>
          </cell>
          <cell r="B1476" t="str">
            <v>Autres interventions sur la peau, les tissus sous-cutanés ou les seins, niveau 1</v>
          </cell>
          <cell r="E1476" t="str">
            <v>D26</v>
          </cell>
          <cell r="F1476" t="str">
            <v>Activités inter spécialités, suivi thérapeutique d'affections connues</v>
          </cell>
        </row>
        <row r="1477">
          <cell r="A1477" t="str">
            <v>09C102</v>
          </cell>
          <cell r="B1477" t="str">
            <v>Autres interventions sur la peau, les tissus sous-cutanés ou les seins, niveau 2</v>
          </cell>
          <cell r="E1477" t="str">
            <v>D26</v>
          </cell>
          <cell r="F1477" t="str">
            <v>Activités inter spécialités, suivi thérapeutique d'affections connues</v>
          </cell>
        </row>
        <row r="1478">
          <cell r="A1478" t="str">
            <v>09C103</v>
          </cell>
          <cell r="B1478" t="str">
            <v>Autres interventions sur la peau, les tissus sous-cutanés ou les seins, niveau 3</v>
          </cell>
          <cell r="E1478" t="str">
            <v>D26</v>
          </cell>
          <cell r="F1478" t="str">
            <v>Activités inter spécialités, suivi thérapeutique d'affections connues</v>
          </cell>
        </row>
        <row r="1479">
          <cell r="A1479" t="str">
            <v>09C104</v>
          </cell>
          <cell r="B1479" t="str">
            <v>Autres interventions sur la peau, les tissus sous-cutanés ou les seins, niveau 4</v>
          </cell>
          <cell r="E1479" t="str">
            <v>D26</v>
          </cell>
          <cell r="F1479" t="str">
            <v>Activités inter spécialités, suivi thérapeutique d'affections connues</v>
          </cell>
        </row>
        <row r="1480">
          <cell r="A1480" t="str">
            <v>09C10J</v>
          </cell>
          <cell r="B1480" t="str">
            <v>Autres interventions sur la peau, les tissus sous-cutanés ou les seins, en ambulatoire</v>
          </cell>
          <cell r="E1480" t="str">
            <v>D26</v>
          </cell>
          <cell r="F1480" t="str">
            <v>Activités inter spécialités, suivi thérapeutique d'affections connues</v>
          </cell>
        </row>
        <row r="1481">
          <cell r="A1481" t="str">
            <v>09C111</v>
          </cell>
          <cell r="B1481" t="str">
            <v>Reconstructions des seins, niveau 1</v>
          </cell>
          <cell r="E1481" t="str">
            <v>D12</v>
          </cell>
          <cell r="F1481" t="str">
            <v>Gynécologie - sein</v>
          </cell>
        </row>
        <row r="1482">
          <cell r="A1482" t="str">
            <v>09C112</v>
          </cell>
          <cell r="B1482" t="str">
            <v>Reconstructions des seins, niveau 2</v>
          </cell>
          <cell r="E1482" t="str">
            <v>D12</v>
          </cell>
          <cell r="F1482" t="str">
            <v>Gynécologie - sein</v>
          </cell>
        </row>
        <row r="1483">
          <cell r="A1483" t="str">
            <v>09C113</v>
          </cell>
          <cell r="B1483" t="str">
            <v>Reconstructions des seins, niveau 3</v>
          </cell>
          <cell r="E1483" t="str">
            <v>D12</v>
          </cell>
          <cell r="F1483" t="str">
            <v>Gynécologie - sein</v>
          </cell>
        </row>
        <row r="1484">
          <cell r="A1484" t="str">
            <v>09C114</v>
          </cell>
          <cell r="B1484" t="str">
            <v>Reconstructions des seins, niveau 4</v>
          </cell>
          <cell r="E1484" t="str">
            <v>D12</v>
          </cell>
          <cell r="F1484" t="str">
            <v>Gynécologie - sein</v>
          </cell>
        </row>
        <row r="1485">
          <cell r="A1485" t="str">
            <v>09C121</v>
          </cell>
          <cell r="B1485" t="str">
            <v>Interventions pour kystes, granulomes et interventions sur les ongles, niveau 1</v>
          </cell>
          <cell r="E1485" t="str">
            <v>D20</v>
          </cell>
          <cell r="F1485" t="str">
            <v>Tissu cutané et tissu sous-cutané</v>
          </cell>
        </row>
        <row r="1486">
          <cell r="A1486" t="str">
            <v>09C122</v>
          </cell>
          <cell r="B1486" t="str">
            <v>Interventions pour kystes, granulomes et interventions sur les ongles, niveau 2</v>
          </cell>
          <cell r="E1486" t="str">
            <v>D20</v>
          </cell>
          <cell r="F1486" t="str">
            <v>Tissu cutané et tissu sous-cutané</v>
          </cell>
        </row>
        <row r="1487">
          <cell r="A1487" t="str">
            <v>09C123</v>
          </cell>
          <cell r="B1487" t="str">
            <v>Interventions pour kystes, granulomes et interventions sur les ongles, niveau 3</v>
          </cell>
          <cell r="E1487" t="str">
            <v>D20</v>
          </cell>
          <cell r="F1487" t="str">
            <v>Tissu cutané et tissu sous-cutané</v>
          </cell>
        </row>
        <row r="1488">
          <cell r="A1488" t="str">
            <v>09C124</v>
          </cell>
          <cell r="B1488" t="str">
            <v>Interventions pour kystes, granulomes et interventions sur les ongles, niveau 4</v>
          </cell>
          <cell r="E1488" t="str">
            <v>D20</v>
          </cell>
          <cell r="F1488" t="str">
            <v>Tissu cutané et tissu sous-cutané</v>
          </cell>
        </row>
        <row r="1489">
          <cell r="A1489" t="str">
            <v>09C12J</v>
          </cell>
          <cell r="B1489" t="str">
            <v>Interventions pour kystes, granulomes et interventions sur les ongles, en ambulatoire</v>
          </cell>
          <cell r="E1489" t="str">
            <v>D20</v>
          </cell>
          <cell r="F1489" t="str">
            <v>Tissu cutané et tissu sous-cutané</v>
          </cell>
        </row>
        <row r="1490">
          <cell r="A1490" t="str">
            <v>09C131</v>
          </cell>
          <cell r="B1490" t="str">
            <v>Interventions pour condylomes anogénitaux, niveau 1</v>
          </cell>
          <cell r="E1490" t="str">
            <v>D01</v>
          </cell>
          <cell r="F1490" t="str">
            <v>Digestif</v>
          </cell>
        </row>
        <row r="1491">
          <cell r="A1491" t="str">
            <v>09C132</v>
          </cell>
          <cell r="B1491" t="str">
            <v>Interventions pour condylomes anogénitaux, niveau 2</v>
          </cell>
          <cell r="E1491" t="str">
            <v>D01</v>
          </cell>
          <cell r="F1491" t="str">
            <v>Digestif</v>
          </cell>
        </row>
        <row r="1492">
          <cell r="A1492" t="str">
            <v>09C133</v>
          </cell>
          <cell r="B1492" t="str">
            <v>Interventions pour condylomes anogénitaux, niveau 3</v>
          </cell>
          <cell r="E1492" t="str">
            <v>D01</v>
          </cell>
          <cell r="F1492" t="str">
            <v>Digestif</v>
          </cell>
        </row>
        <row r="1493">
          <cell r="A1493" t="str">
            <v>09C134</v>
          </cell>
          <cell r="B1493" t="str">
            <v>Interventions pour condylomes anogénitaux, niveau 4</v>
          </cell>
          <cell r="E1493" t="str">
            <v>D01</v>
          </cell>
          <cell r="F1493" t="str">
            <v>Digestif</v>
          </cell>
        </row>
        <row r="1494">
          <cell r="A1494" t="str">
            <v>09C13J</v>
          </cell>
          <cell r="B1494" t="str">
            <v>Interventions pour condylomes anogénitaux, en ambulatoire</v>
          </cell>
          <cell r="E1494" t="str">
            <v>D01</v>
          </cell>
          <cell r="F1494" t="str">
            <v>Digestif</v>
          </cell>
        </row>
        <row r="1495">
          <cell r="A1495" t="str">
            <v>09C141</v>
          </cell>
          <cell r="B1495" t="str">
            <v>Certains curages lymphonodaux pour des affections de la peau, des tissus sous-cutanés ou des seins, niveau 1</v>
          </cell>
          <cell r="E1495" t="str">
            <v>D26</v>
          </cell>
          <cell r="F1495" t="str">
            <v>Activités inter spécialités, suivi thérapeutique d'affections connues</v>
          </cell>
        </row>
        <row r="1496">
          <cell r="A1496" t="str">
            <v>09C142</v>
          </cell>
          <cell r="B1496" t="str">
            <v>Certains curages lymphonodaux pour des affections de la peau, des tissus sous-cutanés ou des seins, niveau 2</v>
          </cell>
          <cell r="E1496" t="str">
            <v>D26</v>
          </cell>
          <cell r="F1496" t="str">
            <v>Activités inter spécialités, suivi thérapeutique d'affections connues</v>
          </cell>
        </row>
        <row r="1497">
          <cell r="A1497" t="str">
            <v>09C143</v>
          </cell>
          <cell r="B1497" t="str">
            <v>Certains curages lymphonodaux pour des affections de la peau, des tissus sous-cutanés ou des seins, niveau 3</v>
          </cell>
          <cell r="E1497" t="str">
            <v>D26</v>
          </cell>
          <cell r="F1497" t="str">
            <v>Activités inter spécialités, suivi thérapeutique d'affections connues</v>
          </cell>
        </row>
        <row r="1498">
          <cell r="A1498" t="str">
            <v>09C144</v>
          </cell>
          <cell r="B1498" t="str">
            <v>Certains curages lymphonodaux pour des affections de la peau, des tissus sous-cutanés ou des seins, niveau 4</v>
          </cell>
          <cell r="E1498" t="str">
            <v>D26</v>
          </cell>
          <cell r="F1498" t="str">
            <v>Activités inter spécialités, suivi thérapeutique d'affections connues</v>
          </cell>
        </row>
        <row r="1499">
          <cell r="A1499" t="str">
            <v>09C14J</v>
          </cell>
          <cell r="B1499" t="str">
            <v>Certains curages lymphonodaux pour des affections de la peau, des tissus sous-cutanés ou des seins, en ambulatoire</v>
          </cell>
          <cell r="E1499" t="str">
            <v>D26</v>
          </cell>
          <cell r="F1499" t="str">
            <v>Activités inter spécialités, suivi thérapeutique d'affections connues</v>
          </cell>
        </row>
        <row r="1500">
          <cell r="A1500" t="str">
            <v>09C151</v>
          </cell>
          <cell r="B1500" t="str">
            <v>Interventions sur la peau, les tissus sous-cutanés ou les seins pour lésions traumatiques, niveau 1</v>
          </cell>
          <cell r="E1500" t="str">
            <v>D26</v>
          </cell>
          <cell r="F1500" t="str">
            <v>Activités inter spécialités, suivi thérapeutique d'affections connues</v>
          </cell>
        </row>
        <row r="1501">
          <cell r="A1501" t="str">
            <v>09C152</v>
          </cell>
          <cell r="B1501" t="str">
            <v>Interventions sur la peau, les tissus sous-cutanés ou les seins pour lésions traumatiques, niveau 2</v>
          </cell>
          <cell r="E1501" t="str">
            <v>D26</v>
          </cell>
          <cell r="F1501" t="str">
            <v>Activités inter spécialités, suivi thérapeutique d'affections connues</v>
          </cell>
        </row>
        <row r="1502">
          <cell r="A1502" t="str">
            <v>09C153</v>
          </cell>
          <cell r="B1502" t="str">
            <v>Interventions sur la peau, les tissus sous-cutanés ou les seins pour lésions traumatiques, niveau 3</v>
          </cell>
          <cell r="E1502" t="str">
            <v>D26</v>
          </cell>
          <cell r="F1502" t="str">
            <v>Activités inter spécialités, suivi thérapeutique d'affections connues</v>
          </cell>
        </row>
        <row r="1503">
          <cell r="A1503" t="str">
            <v>09C154</v>
          </cell>
          <cell r="B1503" t="str">
            <v>Interventions sur la peau, les tissus sous-cutanés ou les seins pour lésions traumatiques, niveau 4</v>
          </cell>
          <cell r="E1503" t="str">
            <v>D26</v>
          </cell>
          <cell r="F1503" t="str">
            <v>Activités inter spécialités, suivi thérapeutique d'affections connues</v>
          </cell>
        </row>
        <row r="1504">
          <cell r="A1504" t="str">
            <v>09C15J</v>
          </cell>
          <cell r="B1504" t="str">
            <v>Interventions sur la peau, les tissus sous-cutanés ou les seins pour lésions traumatiques, en ambulatoire</v>
          </cell>
          <cell r="E1504" t="str">
            <v>D26</v>
          </cell>
          <cell r="F1504" t="str">
            <v>Activités inter spécialités, suivi thérapeutique d'affections connues</v>
          </cell>
        </row>
        <row r="1505">
          <cell r="A1505" t="str">
            <v>09K02J</v>
          </cell>
          <cell r="B1505" t="str">
            <v>Affections de la peau, des tissus sous-cutanés et des seins sans acte opératoire de la CMD 09, avec anesthésie, en ambulatoire</v>
          </cell>
          <cell r="E1505" t="str">
            <v>D26</v>
          </cell>
          <cell r="F1505" t="str">
            <v>Activités inter spécialités, suivi thérapeutique d'affections connues</v>
          </cell>
        </row>
        <row r="1506">
          <cell r="A1506" t="str">
            <v>09M021</v>
          </cell>
          <cell r="B1506" t="str">
            <v>Traumatismes de la peau et des tissus sous-cutanés, âge inférieur à 18 ans, niveau 1</v>
          </cell>
          <cell r="E1506" t="str">
            <v>D20</v>
          </cell>
          <cell r="F1506" t="str">
            <v>Tissu cutané et tissu sous-cutané</v>
          </cell>
        </row>
        <row r="1507">
          <cell r="A1507" t="str">
            <v>09M022</v>
          </cell>
          <cell r="B1507" t="str">
            <v>Traumatismes de la peau et des tissus sous-cutanés, âge inférieur à 18 ans, niveau 2</v>
          </cell>
          <cell r="E1507" t="str">
            <v>D20</v>
          </cell>
          <cell r="F1507" t="str">
            <v>Tissu cutané et tissu sous-cutané</v>
          </cell>
        </row>
        <row r="1508">
          <cell r="A1508" t="str">
            <v>09M023</v>
          </cell>
          <cell r="B1508" t="str">
            <v>Traumatismes de la peau et des tissus sous-cutanés, âge inférieur à 18 ans, niveau 3</v>
          </cell>
          <cell r="E1508" t="str">
            <v>D20</v>
          </cell>
          <cell r="F1508" t="str">
            <v>Tissu cutané et tissu sous-cutané</v>
          </cell>
        </row>
        <row r="1509">
          <cell r="A1509" t="str">
            <v>09M024</v>
          </cell>
          <cell r="B1509" t="str">
            <v>Traumatismes de la peau et des tissus sous-cutanés, âge inférieur à 18 ans, niveau 4</v>
          </cell>
          <cell r="E1509" t="str">
            <v>D20</v>
          </cell>
          <cell r="F1509" t="str">
            <v>Tissu cutané et tissu sous-cutané</v>
          </cell>
        </row>
        <row r="1510">
          <cell r="A1510" t="str">
            <v>09M02T</v>
          </cell>
          <cell r="B1510" t="str">
            <v>Traumatismes de la peau et des tissus sous-cutanés, âge inférieur à 18 ans, très courte durée</v>
          </cell>
          <cell r="E1510" t="str">
            <v>D20</v>
          </cell>
          <cell r="F1510" t="str">
            <v>Tissu cutané et tissu sous-cutané</v>
          </cell>
        </row>
        <row r="1511">
          <cell r="A1511" t="str">
            <v>09M031</v>
          </cell>
          <cell r="B1511" t="str">
            <v>Traumatismes de la peau et des tissus sous-cutanés, âge supérieur à 17 ans, niveau 1</v>
          </cell>
          <cell r="E1511" t="str">
            <v>D20</v>
          </cell>
          <cell r="F1511" t="str">
            <v>Tissu cutané et tissu sous-cutané</v>
          </cell>
        </row>
        <row r="1512">
          <cell r="A1512" t="str">
            <v>09M032</v>
          </cell>
          <cell r="B1512" t="str">
            <v>Traumatismes de la peau et des tissus sous-cutanés, âge supérieur à 17 ans, niveau 2</v>
          </cell>
          <cell r="E1512" t="str">
            <v>D20</v>
          </cell>
          <cell r="F1512" t="str">
            <v>Tissu cutané et tissu sous-cutané</v>
          </cell>
        </row>
        <row r="1513">
          <cell r="A1513" t="str">
            <v>09M033</v>
          </cell>
          <cell r="B1513" t="str">
            <v>Traumatismes de la peau et des tissus sous-cutanés, âge supérieur à 17 ans, niveau 3</v>
          </cell>
          <cell r="E1513" t="str">
            <v>D20</v>
          </cell>
          <cell r="F1513" t="str">
            <v>Tissu cutané et tissu sous-cutané</v>
          </cell>
        </row>
        <row r="1514">
          <cell r="A1514" t="str">
            <v>09M034</v>
          </cell>
          <cell r="B1514" t="str">
            <v>Traumatismes de la peau et des tissus sous-cutanés, âge supérieur à 17 ans, niveau 4</v>
          </cell>
          <cell r="E1514" t="str">
            <v>D20</v>
          </cell>
          <cell r="F1514" t="str">
            <v>Tissu cutané et tissu sous-cutané</v>
          </cell>
        </row>
        <row r="1515">
          <cell r="A1515" t="str">
            <v>09M03T</v>
          </cell>
          <cell r="B1515" t="str">
            <v>Traumatismes de la peau et des tissus sous-cutanés, âge supérieur à 17 ans, très courte durée</v>
          </cell>
          <cell r="E1515" t="str">
            <v>D20</v>
          </cell>
          <cell r="F1515" t="str">
            <v>Tissu cutané et tissu sous-cutané</v>
          </cell>
        </row>
        <row r="1516">
          <cell r="A1516" t="str">
            <v>09M041</v>
          </cell>
          <cell r="B1516" t="str">
            <v>Lésions, infections et inflammations de la peau et des tissus sous-cutanés, âge inférieur à 18 ans, niveau 1</v>
          </cell>
          <cell r="E1516" t="str">
            <v>D20</v>
          </cell>
          <cell r="F1516" t="str">
            <v>Tissu cutané et tissu sous-cutané</v>
          </cell>
        </row>
        <row r="1517">
          <cell r="A1517" t="str">
            <v>09M042</v>
          </cell>
          <cell r="B1517" t="str">
            <v>Lésions, infections et inflammations de la peau et des tissus sous-cutanés, âge inférieur à 18 ans, niveau 2</v>
          </cell>
          <cell r="E1517" t="str">
            <v>D20</v>
          </cell>
          <cell r="F1517" t="str">
            <v>Tissu cutané et tissu sous-cutané</v>
          </cell>
        </row>
        <row r="1518">
          <cell r="A1518" t="str">
            <v>09M043</v>
          </cell>
          <cell r="B1518" t="str">
            <v>Lésions, infections et inflammations de la peau et des tissus sous-cutanés, âge inférieur à 18 ans, niveau 3</v>
          </cell>
          <cell r="E1518" t="str">
            <v>D20</v>
          </cell>
          <cell r="F1518" t="str">
            <v>Tissu cutané et tissu sous-cutané</v>
          </cell>
        </row>
        <row r="1519">
          <cell r="A1519" t="str">
            <v>09M044</v>
          </cell>
          <cell r="B1519" t="str">
            <v>Lésions, infections et inflammations de la peau et des tissus sous-cutanés, âge inférieur à 18 ans, niveau 4</v>
          </cell>
          <cell r="E1519" t="str">
            <v>D20</v>
          </cell>
          <cell r="F1519" t="str">
            <v>Tissu cutané et tissu sous-cutané</v>
          </cell>
        </row>
        <row r="1520">
          <cell r="A1520" t="str">
            <v>09M04T</v>
          </cell>
          <cell r="B1520" t="str">
            <v>Lésions, infections et inflammations de la peau et des tissus sous-cutanés, âge inférieur à 18 ans, très courte durée</v>
          </cell>
          <cell r="E1520" t="str">
            <v>D20</v>
          </cell>
          <cell r="F1520" t="str">
            <v>Tissu cutané et tissu sous-cutané</v>
          </cell>
        </row>
        <row r="1521">
          <cell r="A1521" t="str">
            <v>09M051</v>
          </cell>
          <cell r="B1521" t="str">
            <v>Lésions, infections et inflammations de la peau et des tissus sous-cutanés, âge supérieur à 17 ans, niveau 1</v>
          </cell>
          <cell r="E1521" t="str">
            <v>D20</v>
          </cell>
          <cell r="F1521" t="str">
            <v>Tissu cutané et tissu sous-cutané</v>
          </cell>
        </row>
        <row r="1522">
          <cell r="A1522" t="str">
            <v>09M052</v>
          </cell>
          <cell r="B1522" t="str">
            <v>Lésions, infections et inflammations de la peau et des tissus sous-cutanés, âge supérieur à 17 ans, niveau 2</v>
          </cell>
          <cell r="E1522" t="str">
            <v>D20</v>
          </cell>
          <cell r="F1522" t="str">
            <v>Tissu cutané et tissu sous-cutané</v>
          </cell>
        </row>
        <row r="1523">
          <cell r="A1523" t="str">
            <v>09M053</v>
          </cell>
          <cell r="B1523" t="str">
            <v>Lésions, infections et inflammations de la peau et des tissus sous-cutanés, âge supérieur à 17 ans, niveau 3</v>
          </cell>
          <cell r="E1523" t="str">
            <v>D20</v>
          </cell>
          <cell r="F1523" t="str">
            <v>Tissu cutané et tissu sous-cutané</v>
          </cell>
        </row>
        <row r="1524">
          <cell r="A1524" t="str">
            <v>09M054</v>
          </cell>
          <cell r="B1524" t="str">
            <v>Lésions, infections et inflammations de la peau et des tissus sous-cutanés, âge supérieur à 17 ans, niveau 4</v>
          </cell>
          <cell r="E1524" t="str">
            <v>D20</v>
          </cell>
          <cell r="F1524" t="str">
            <v>Tissu cutané et tissu sous-cutané</v>
          </cell>
        </row>
        <row r="1525">
          <cell r="A1525" t="str">
            <v>09M05T</v>
          </cell>
          <cell r="B1525" t="str">
            <v>Lésions, infections et inflammations de la peau et des tissus sous-cutanés, âge supérieur à 17 ans, très courte durée</v>
          </cell>
          <cell r="E1525" t="str">
            <v>D20</v>
          </cell>
          <cell r="F1525" t="str">
            <v>Tissu cutané et tissu sous-cutané</v>
          </cell>
        </row>
        <row r="1526">
          <cell r="A1526" t="str">
            <v>09M061</v>
          </cell>
          <cell r="B1526" t="str">
            <v>Ulcères cutanés, niveau 1</v>
          </cell>
          <cell r="E1526" t="str">
            <v>D20</v>
          </cell>
          <cell r="F1526" t="str">
            <v>Tissu cutané et tissu sous-cutané</v>
          </cell>
        </row>
        <row r="1527">
          <cell r="A1527" t="str">
            <v>09M062</v>
          </cell>
          <cell r="B1527" t="str">
            <v>Ulcères cutanés, niveau 2</v>
          </cell>
          <cell r="E1527" t="str">
            <v>D20</v>
          </cell>
          <cell r="F1527" t="str">
            <v>Tissu cutané et tissu sous-cutané</v>
          </cell>
        </row>
        <row r="1528">
          <cell r="A1528" t="str">
            <v>09M063</v>
          </cell>
          <cell r="B1528" t="str">
            <v>Ulcères cutanés, niveau 3</v>
          </cell>
          <cell r="E1528" t="str">
            <v>D20</v>
          </cell>
          <cell r="F1528" t="str">
            <v>Tissu cutané et tissu sous-cutané</v>
          </cell>
        </row>
        <row r="1529">
          <cell r="A1529" t="str">
            <v>09M064</v>
          </cell>
          <cell r="B1529" t="str">
            <v>Ulcères cutanés, niveau 4</v>
          </cell>
          <cell r="E1529" t="str">
            <v>D20</v>
          </cell>
          <cell r="F1529" t="str">
            <v>Tissu cutané et tissu sous-cutané</v>
          </cell>
        </row>
        <row r="1530">
          <cell r="A1530" t="str">
            <v>09M06T</v>
          </cell>
          <cell r="B1530" t="str">
            <v>Ulcères cutanés, très courte durée</v>
          </cell>
          <cell r="E1530" t="str">
            <v>D20</v>
          </cell>
          <cell r="F1530" t="str">
            <v>Tissu cutané et tissu sous-cutané</v>
          </cell>
        </row>
        <row r="1531">
          <cell r="A1531" t="str">
            <v>09M071</v>
          </cell>
          <cell r="B1531" t="str">
            <v>Autres affections dermatologiques, niveau 1</v>
          </cell>
          <cell r="E1531" t="str">
            <v>D20</v>
          </cell>
          <cell r="F1531" t="str">
            <v>Tissu cutané et tissu sous-cutané</v>
          </cell>
        </row>
        <row r="1532">
          <cell r="A1532" t="str">
            <v>09M072</v>
          </cell>
          <cell r="B1532" t="str">
            <v>Autres affections dermatologiques, niveau 2</v>
          </cell>
          <cell r="E1532" t="str">
            <v>D20</v>
          </cell>
          <cell r="F1532" t="str">
            <v>Tissu cutané et tissu sous-cutané</v>
          </cell>
        </row>
        <row r="1533">
          <cell r="A1533" t="str">
            <v>09M073</v>
          </cell>
          <cell r="B1533" t="str">
            <v>Autres affections dermatologiques, niveau 3</v>
          </cell>
          <cell r="E1533" t="str">
            <v>D20</v>
          </cell>
          <cell r="F1533" t="str">
            <v>Tissu cutané et tissu sous-cutané</v>
          </cell>
        </row>
        <row r="1534">
          <cell r="A1534" t="str">
            <v>09M074</v>
          </cell>
          <cell r="B1534" t="str">
            <v>Autres affections dermatologiques, niveau 4</v>
          </cell>
          <cell r="E1534" t="str">
            <v>D20</v>
          </cell>
          <cell r="F1534" t="str">
            <v>Tissu cutané et tissu sous-cutané</v>
          </cell>
        </row>
        <row r="1535">
          <cell r="A1535" t="str">
            <v>09M07T</v>
          </cell>
          <cell r="B1535" t="str">
            <v>Autres affections dermatologiques, très courte durée</v>
          </cell>
          <cell r="E1535" t="str">
            <v>D20</v>
          </cell>
          <cell r="F1535" t="str">
            <v>Tissu cutané et tissu sous-cutané</v>
          </cell>
        </row>
        <row r="1536">
          <cell r="A1536" t="str">
            <v>09M081</v>
          </cell>
          <cell r="B1536" t="str">
            <v>Affections dermatologiques sévères, niveau 1</v>
          </cell>
          <cell r="E1536" t="str">
            <v>D20</v>
          </cell>
          <cell r="F1536" t="str">
            <v>Tissu cutané et tissu sous-cutané</v>
          </cell>
        </row>
        <row r="1537">
          <cell r="A1537" t="str">
            <v>09M082</v>
          </cell>
          <cell r="B1537" t="str">
            <v>Affections dermatologiques sévères, niveau 2</v>
          </cell>
          <cell r="E1537" t="str">
            <v>D20</v>
          </cell>
          <cell r="F1537" t="str">
            <v>Tissu cutané et tissu sous-cutané</v>
          </cell>
        </row>
        <row r="1538">
          <cell r="A1538" t="str">
            <v>09M083</v>
          </cell>
          <cell r="B1538" t="str">
            <v>Affections dermatologiques sévères, niveau 3</v>
          </cell>
          <cell r="E1538" t="str">
            <v>D20</v>
          </cell>
          <cell r="F1538" t="str">
            <v>Tissu cutané et tissu sous-cutané</v>
          </cell>
        </row>
        <row r="1539">
          <cell r="A1539" t="str">
            <v>09M084</v>
          </cell>
          <cell r="B1539" t="str">
            <v>Affections dermatologiques sévères, niveau 4</v>
          </cell>
          <cell r="E1539" t="str">
            <v>D20</v>
          </cell>
          <cell r="F1539" t="str">
            <v>Tissu cutané et tissu sous-cutané</v>
          </cell>
        </row>
        <row r="1540">
          <cell r="A1540" t="str">
            <v>09M08T</v>
          </cell>
          <cell r="B1540" t="str">
            <v>Affections dermatologiques sévères, très courte durée</v>
          </cell>
          <cell r="E1540" t="str">
            <v>D20</v>
          </cell>
          <cell r="F1540" t="str">
            <v>Tissu cutané et tissu sous-cutané</v>
          </cell>
        </row>
        <row r="1541">
          <cell r="A1541" t="str">
            <v>09M091</v>
          </cell>
          <cell r="B1541" t="str">
            <v>Affections non malignes des seins, niveau 1</v>
          </cell>
          <cell r="E1541" t="str">
            <v>D12</v>
          </cell>
          <cell r="F1541" t="str">
            <v>Gynécologie - sein</v>
          </cell>
        </row>
        <row r="1542">
          <cell r="A1542" t="str">
            <v>09M092</v>
          </cell>
          <cell r="B1542" t="str">
            <v>Affections non malignes des seins, niveau 2</v>
          </cell>
          <cell r="E1542" t="str">
            <v>D12</v>
          </cell>
          <cell r="F1542" t="str">
            <v>Gynécologie - sein</v>
          </cell>
        </row>
        <row r="1543">
          <cell r="A1543" t="str">
            <v>09M093</v>
          </cell>
          <cell r="B1543" t="str">
            <v>Affections non malignes des seins, niveau 3</v>
          </cell>
          <cell r="E1543" t="str">
            <v>D12</v>
          </cell>
          <cell r="F1543" t="str">
            <v>Gynécologie - sein</v>
          </cell>
        </row>
        <row r="1544">
          <cell r="A1544" t="str">
            <v>09M094</v>
          </cell>
          <cell r="B1544" t="str">
            <v>Affections non malignes des seins, niveau 4</v>
          </cell>
          <cell r="E1544" t="str">
            <v>D12</v>
          </cell>
          <cell r="F1544" t="str">
            <v>Gynécologie - sein</v>
          </cell>
        </row>
        <row r="1545">
          <cell r="A1545" t="str">
            <v>09M09T</v>
          </cell>
          <cell r="B1545" t="str">
            <v>Affections non malignes des seins, très courte durée</v>
          </cell>
          <cell r="E1545" t="str">
            <v>D12</v>
          </cell>
          <cell r="F1545" t="str">
            <v>Gynécologie - sein</v>
          </cell>
        </row>
        <row r="1546">
          <cell r="A1546" t="str">
            <v>09M101</v>
          </cell>
          <cell r="B1546" t="str">
            <v>Tumeurs malignes des seins, niveau 1</v>
          </cell>
          <cell r="E1546" t="str">
            <v>D12</v>
          </cell>
          <cell r="F1546" t="str">
            <v>Gynécologie - sein</v>
          </cell>
        </row>
        <row r="1547">
          <cell r="A1547" t="str">
            <v>09M102</v>
          </cell>
          <cell r="B1547" t="str">
            <v>Tumeurs malignes des seins, niveau 2</v>
          </cell>
          <cell r="E1547" t="str">
            <v>D12</v>
          </cell>
          <cell r="F1547" t="str">
            <v>Gynécologie - sein</v>
          </cell>
        </row>
        <row r="1548">
          <cell r="A1548" t="str">
            <v>09M103</v>
          </cell>
          <cell r="B1548" t="str">
            <v>Tumeurs malignes des seins, niveau 3</v>
          </cell>
          <cell r="E1548" t="str">
            <v>D12</v>
          </cell>
          <cell r="F1548" t="str">
            <v>Gynécologie - sein</v>
          </cell>
        </row>
        <row r="1549">
          <cell r="A1549" t="str">
            <v>09M104</v>
          </cell>
          <cell r="B1549" t="str">
            <v>Tumeurs malignes des seins, niveau 4</v>
          </cell>
          <cell r="E1549" t="str">
            <v>D12</v>
          </cell>
          <cell r="F1549" t="str">
            <v>Gynécologie - sein</v>
          </cell>
        </row>
        <row r="1550">
          <cell r="A1550" t="str">
            <v>09M10T</v>
          </cell>
          <cell r="B1550" t="str">
            <v>Tumeurs malignes des seins, très courte durée</v>
          </cell>
          <cell r="E1550" t="str">
            <v>D12</v>
          </cell>
          <cell r="F1550" t="str">
            <v>Gynécologie - sein</v>
          </cell>
        </row>
        <row r="1551">
          <cell r="A1551" t="str">
            <v>09M111</v>
          </cell>
          <cell r="B1551" t="str">
            <v>Tumeurs de la peau, niveau 1</v>
          </cell>
          <cell r="E1551" t="str">
            <v>D20</v>
          </cell>
          <cell r="F1551" t="str">
            <v>Tissu cutané et tissu sous-cutané</v>
          </cell>
        </row>
        <row r="1552">
          <cell r="A1552" t="str">
            <v>09M112</v>
          </cell>
          <cell r="B1552" t="str">
            <v>Tumeurs de la peau, niveau 2</v>
          </cell>
          <cell r="E1552" t="str">
            <v>D20</v>
          </cell>
          <cell r="F1552" t="str">
            <v>Tissu cutané et tissu sous-cutané</v>
          </cell>
        </row>
        <row r="1553">
          <cell r="A1553" t="str">
            <v>09M113</v>
          </cell>
          <cell r="B1553" t="str">
            <v>Tumeurs de la peau, niveau 3</v>
          </cell>
          <cell r="E1553" t="str">
            <v>D20</v>
          </cell>
          <cell r="F1553" t="str">
            <v>Tissu cutané et tissu sous-cutané</v>
          </cell>
        </row>
        <row r="1554">
          <cell r="A1554" t="str">
            <v>09M114</v>
          </cell>
          <cell r="B1554" t="str">
            <v>Tumeurs de la peau, niveau 4</v>
          </cell>
          <cell r="E1554" t="str">
            <v>D20</v>
          </cell>
          <cell r="F1554" t="str">
            <v>Tissu cutané et tissu sous-cutané</v>
          </cell>
        </row>
        <row r="1555">
          <cell r="A1555" t="str">
            <v>09M11T</v>
          </cell>
          <cell r="B1555" t="str">
            <v>Tumeurs de la peau, très courte durée</v>
          </cell>
          <cell r="E1555" t="str">
            <v>D20</v>
          </cell>
          <cell r="F1555" t="str">
            <v>Tissu cutané et tissu sous-cutané</v>
          </cell>
        </row>
        <row r="1556">
          <cell r="A1556" t="str">
            <v>09M12Z</v>
          </cell>
          <cell r="B1556" t="str">
            <v>Explorations et surveillance des affections de la peau</v>
          </cell>
          <cell r="E1556" t="str">
            <v>D20</v>
          </cell>
          <cell r="F1556" t="str">
            <v>Tissu cutané et tissu sous-cutané</v>
          </cell>
        </row>
        <row r="1557">
          <cell r="A1557" t="str">
            <v>09M13Z</v>
          </cell>
          <cell r="B1557" t="str">
            <v>Explorations et surveillance des affections des seins</v>
          </cell>
          <cell r="E1557" t="str">
            <v>D12</v>
          </cell>
          <cell r="F1557" t="str">
            <v>Gynécologie - sein</v>
          </cell>
        </row>
        <row r="1558">
          <cell r="A1558" t="str">
            <v>09M14T</v>
          </cell>
          <cell r="B1558" t="str">
            <v>Symptômes et autres recours aux soins concernant les affections de la peau, très courte durée</v>
          </cell>
          <cell r="E1558" t="str">
            <v>D20</v>
          </cell>
          <cell r="F1558" t="str">
            <v>Tissu cutané et tissu sous-cutané</v>
          </cell>
        </row>
        <row r="1559">
          <cell r="A1559" t="str">
            <v>09M14Z</v>
          </cell>
          <cell r="B1559" t="str">
            <v>Symptômes et autres recours aux soins concernant les affections de la peau</v>
          </cell>
          <cell r="E1559" t="str">
            <v>D20</v>
          </cell>
          <cell r="F1559" t="str">
            <v>Tissu cutané et tissu sous-cutané</v>
          </cell>
        </row>
        <row r="1560">
          <cell r="A1560" t="str">
            <v>09M15Z</v>
          </cell>
          <cell r="B1560" t="str">
            <v>Symptômes et autres recours aux soins concernant les affections des seins</v>
          </cell>
          <cell r="E1560" t="str">
            <v>D12</v>
          </cell>
          <cell r="F1560" t="str">
            <v>Gynécologie - sein</v>
          </cell>
        </row>
        <row r="1561">
          <cell r="A1561" t="str">
            <v>09Z02A</v>
          </cell>
          <cell r="B1561" t="str">
            <v>Chirurgie esthétique, sans complication significative</v>
          </cell>
          <cell r="E1561" t="str">
            <v>D26</v>
          </cell>
          <cell r="F1561" t="str">
            <v>Activités inter spécialités, suivi thérapeutique d'affections connues</v>
          </cell>
        </row>
        <row r="1562">
          <cell r="A1562" t="str">
            <v>09Z02B</v>
          </cell>
          <cell r="B1562" t="str">
            <v>Chirurgie esthétique, avec complication significative</v>
          </cell>
          <cell r="E1562" t="str">
            <v>D26</v>
          </cell>
          <cell r="F1562" t="str">
            <v>Activités inter spécialités, suivi thérapeutique d'affections connues</v>
          </cell>
        </row>
        <row r="1563">
          <cell r="A1563" t="str">
            <v>10C021</v>
          </cell>
          <cell r="B1563" t="str">
            <v>Interventions sur l'hypophyse, niveau 1</v>
          </cell>
          <cell r="E1563" t="str">
            <v>D05</v>
          </cell>
          <cell r="F1563" t="str">
            <v>Système nerveux (hors cathétérismes vasculaires diagnostiques et interventionnels)</v>
          </cell>
        </row>
        <row r="1564">
          <cell r="A1564" t="str">
            <v>10C022</v>
          </cell>
          <cell r="B1564" t="str">
            <v>Interventions sur l'hypophyse, niveau 2</v>
          </cell>
          <cell r="E1564" t="str">
            <v>D05</v>
          </cell>
          <cell r="F1564" t="str">
            <v>Système nerveux (hors cathétérismes vasculaires diagnostiques et interventionnels)</v>
          </cell>
        </row>
        <row r="1565">
          <cell r="A1565" t="str">
            <v>10C023</v>
          </cell>
          <cell r="B1565" t="str">
            <v>Interventions sur l'hypophyse, niveau 3</v>
          </cell>
          <cell r="E1565" t="str">
            <v>D05</v>
          </cell>
          <cell r="F1565" t="str">
            <v>Système nerveux (hors cathétérismes vasculaires diagnostiques et interventionnels)</v>
          </cell>
        </row>
        <row r="1566">
          <cell r="A1566" t="str">
            <v>10C024</v>
          </cell>
          <cell r="B1566" t="str">
            <v>Interventions sur l'hypophyse, niveau 4</v>
          </cell>
          <cell r="E1566" t="str">
            <v>D05</v>
          </cell>
          <cell r="F1566" t="str">
            <v>Système nerveux (hors cathétérismes vasculaires diagnostiques et interventionnels)</v>
          </cell>
        </row>
        <row r="1567">
          <cell r="A1567" t="str">
            <v>10C031</v>
          </cell>
          <cell r="B1567" t="str">
            <v>Interventions sur les glandes surrénales, niveau 1</v>
          </cell>
          <cell r="E1567" t="str">
            <v>D15</v>
          </cell>
          <cell r="F1567" t="str">
            <v xml:space="preserve">Uro-néphrologie et génital </v>
          </cell>
        </row>
        <row r="1568">
          <cell r="A1568" t="str">
            <v>10C032</v>
          </cell>
          <cell r="B1568" t="str">
            <v>Interventions sur les glandes surrénales, niveau 2</v>
          </cell>
          <cell r="E1568" t="str">
            <v>D15</v>
          </cell>
          <cell r="F1568" t="str">
            <v xml:space="preserve">Uro-néphrologie et génital </v>
          </cell>
        </row>
        <row r="1569">
          <cell r="A1569" t="str">
            <v>10C033</v>
          </cell>
          <cell r="B1569" t="str">
            <v>Interventions sur les glandes surrénales, niveau 3</v>
          </cell>
          <cell r="E1569" t="str">
            <v>D15</v>
          </cell>
          <cell r="F1569" t="str">
            <v xml:space="preserve">Uro-néphrologie et génital </v>
          </cell>
        </row>
        <row r="1570">
          <cell r="A1570" t="str">
            <v>10C034</v>
          </cell>
          <cell r="B1570" t="str">
            <v>Interventions sur les glandes surrénales, niveau 4</v>
          </cell>
          <cell r="E1570" t="str">
            <v>D15</v>
          </cell>
          <cell r="F1570" t="str">
            <v xml:space="preserve">Uro-néphrologie et génital </v>
          </cell>
        </row>
        <row r="1571">
          <cell r="A1571" t="str">
            <v>10C051</v>
          </cell>
          <cell r="B1571" t="str">
            <v>Interventions sur les parathyroïdes, niveau 1</v>
          </cell>
          <cell r="E1571" t="str">
            <v>D19</v>
          </cell>
          <cell r="F1571" t="str">
            <v>Endocrinologie</v>
          </cell>
        </row>
        <row r="1572">
          <cell r="A1572" t="str">
            <v>10C052</v>
          </cell>
          <cell r="B1572" t="str">
            <v>Interventions sur les parathyroïdes, niveau 2</v>
          </cell>
          <cell r="E1572" t="str">
            <v>D19</v>
          </cell>
          <cell r="F1572" t="str">
            <v>Endocrinologie</v>
          </cell>
        </row>
        <row r="1573">
          <cell r="A1573" t="str">
            <v>10C053</v>
          </cell>
          <cell r="B1573" t="str">
            <v>Interventions sur les parathyroïdes, niveau 3</v>
          </cell>
          <cell r="E1573" t="str">
            <v>D19</v>
          </cell>
          <cell r="F1573" t="str">
            <v>Endocrinologie</v>
          </cell>
        </row>
        <row r="1574">
          <cell r="A1574" t="str">
            <v>10C054</v>
          </cell>
          <cell r="B1574" t="str">
            <v>Interventions sur les parathyroïdes, niveau 4</v>
          </cell>
          <cell r="E1574" t="str">
            <v>D19</v>
          </cell>
          <cell r="F1574" t="str">
            <v>Endocrinologie</v>
          </cell>
        </row>
        <row r="1575">
          <cell r="A1575" t="str">
            <v>10C071</v>
          </cell>
          <cell r="B1575" t="str">
            <v>Interventions sur le tractus thyréoglosse, niveau 1</v>
          </cell>
          <cell r="E1575" t="str">
            <v>D19</v>
          </cell>
          <cell r="F1575" t="str">
            <v>Endocrinologie</v>
          </cell>
        </row>
        <row r="1576">
          <cell r="A1576" t="str">
            <v>10C072</v>
          </cell>
          <cell r="B1576" t="str">
            <v>Interventions sur le tractus thyréoglosse, niveau 2</v>
          </cell>
          <cell r="E1576" t="str">
            <v>D19</v>
          </cell>
          <cell r="F1576" t="str">
            <v>Endocrinologie</v>
          </cell>
        </row>
        <row r="1577">
          <cell r="A1577" t="str">
            <v>10C073</v>
          </cell>
          <cell r="B1577" t="str">
            <v>Interventions sur le tractus thyréoglosse, niveau 3</v>
          </cell>
          <cell r="E1577" t="str">
            <v>D19</v>
          </cell>
          <cell r="F1577" t="str">
            <v>Endocrinologie</v>
          </cell>
        </row>
        <row r="1578">
          <cell r="A1578" t="str">
            <v>10C074</v>
          </cell>
          <cell r="B1578" t="str">
            <v>Interventions sur le tractus thyréoglosse, niveau 4</v>
          </cell>
          <cell r="E1578" t="str">
            <v>D19</v>
          </cell>
          <cell r="F1578" t="str">
            <v>Endocrinologie</v>
          </cell>
        </row>
        <row r="1579">
          <cell r="A1579" t="str">
            <v>10C081</v>
          </cell>
          <cell r="B1579" t="str">
            <v>Autres interventions pour troubles endocriniens, métaboliques ou nutritionnels, niveau 1</v>
          </cell>
          <cell r="E1579" t="str">
            <v>D26</v>
          </cell>
          <cell r="F1579" t="str">
            <v>Activités inter spécialités, suivi thérapeutique d'affections connues</v>
          </cell>
        </row>
        <row r="1580">
          <cell r="A1580" t="str">
            <v>10C082</v>
          </cell>
          <cell r="B1580" t="str">
            <v>Autres interventions pour troubles endocriniens, métaboliques ou nutritionnels, niveau 2</v>
          </cell>
          <cell r="E1580" t="str">
            <v>D26</v>
          </cell>
          <cell r="F1580" t="str">
            <v>Activités inter spécialités, suivi thérapeutique d'affections connues</v>
          </cell>
        </row>
        <row r="1581">
          <cell r="A1581" t="str">
            <v>10C083</v>
          </cell>
          <cell r="B1581" t="str">
            <v>Autres interventions pour troubles endocriniens, métaboliques ou nutritionnels, niveau 3</v>
          </cell>
          <cell r="E1581" t="str">
            <v>D26</v>
          </cell>
          <cell r="F1581" t="str">
            <v>Activités inter spécialités, suivi thérapeutique d'affections connues</v>
          </cell>
        </row>
        <row r="1582">
          <cell r="A1582" t="str">
            <v>10C084</v>
          </cell>
          <cell r="B1582" t="str">
            <v>Autres interventions pour troubles endocriniens, métaboliques ou nutritionnels, niveau 4</v>
          </cell>
          <cell r="E1582" t="str">
            <v>D26</v>
          </cell>
          <cell r="F1582" t="str">
            <v>Activités inter spécialités, suivi thérapeutique d'affections connues</v>
          </cell>
        </row>
        <row r="1583">
          <cell r="A1583" t="str">
            <v>10C08J</v>
          </cell>
          <cell r="B1583" t="str">
            <v>Autres interventions pour troubles endocriniens, métaboliques ou nutritionnels, en ambulatoire</v>
          </cell>
          <cell r="E1583" t="str">
            <v>D26</v>
          </cell>
          <cell r="F1583" t="str">
            <v>Activités inter spécialités, suivi thérapeutique d'affections connues</v>
          </cell>
        </row>
        <row r="1584">
          <cell r="A1584" t="str">
            <v>10C091</v>
          </cell>
          <cell r="B1584" t="str">
            <v>Gastroplasties pour obésité, niveau 1</v>
          </cell>
          <cell r="E1584" t="str">
            <v>D01</v>
          </cell>
          <cell r="F1584" t="str">
            <v>Digestif</v>
          </cell>
        </row>
        <row r="1585">
          <cell r="A1585" t="str">
            <v>10C092</v>
          </cell>
          <cell r="B1585" t="str">
            <v>Gastroplasties pour obésité, niveau 2</v>
          </cell>
          <cell r="E1585" t="str">
            <v>D01</v>
          </cell>
          <cell r="F1585" t="str">
            <v>Digestif</v>
          </cell>
        </row>
        <row r="1586">
          <cell r="A1586" t="str">
            <v>10C093</v>
          </cell>
          <cell r="B1586" t="str">
            <v>Gastroplasties pour obésité, niveau 3</v>
          </cell>
          <cell r="E1586" t="str">
            <v>D01</v>
          </cell>
          <cell r="F1586" t="str">
            <v>Digestif</v>
          </cell>
        </row>
        <row r="1587">
          <cell r="A1587" t="str">
            <v>10C094</v>
          </cell>
          <cell r="B1587" t="str">
            <v>Gastroplasties pour obésité, niveau 4</v>
          </cell>
          <cell r="E1587" t="str">
            <v>D01</v>
          </cell>
          <cell r="F1587" t="str">
            <v>Digestif</v>
          </cell>
        </row>
        <row r="1588">
          <cell r="A1588" t="str">
            <v>10C101</v>
          </cell>
          <cell r="B1588" t="str">
            <v>Autres interventions pour obésité, niveau 1</v>
          </cell>
          <cell r="E1588" t="str">
            <v>D19</v>
          </cell>
          <cell r="F1588" t="str">
            <v>Endocrinologie</v>
          </cell>
        </row>
        <row r="1589">
          <cell r="A1589" t="str">
            <v>10C102</v>
          </cell>
          <cell r="B1589" t="str">
            <v>Autres interventions pour obésité, niveau 2</v>
          </cell>
          <cell r="E1589" t="str">
            <v>D19</v>
          </cell>
          <cell r="F1589" t="str">
            <v>Endocrinologie</v>
          </cell>
        </row>
        <row r="1590">
          <cell r="A1590" t="str">
            <v>10C103</v>
          </cell>
          <cell r="B1590" t="str">
            <v>Autres interventions pour obésité, niveau 3</v>
          </cell>
          <cell r="E1590" t="str">
            <v>D19</v>
          </cell>
          <cell r="F1590" t="str">
            <v>Endocrinologie</v>
          </cell>
        </row>
        <row r="1591">
          <cell r="A1591" t="str">
            <v>10C104</v>
          </cell>
          <cell r="B1591" t="str">
            <v>Autres interventions pour obésité, niveau 4</v>
          </cell>
          <cell r="E1591" t="str">
            <v>D19</v>
          </cell>
          <cell r="F1591" t="str">
            <v>Endocrinologie</v>
          </cell>
        </row>
        <row r="1592">
          <cell r="A1592" t="str">
            <v>10C111</v>
          </cell>
          <cell r="B1592" t="str">
            <v>Interventions sur la thyroïde pour tumeurs malignes, niveau 1</v>
          </cell>
          <cell r="E1592" t="str">
            <v>D19</v>
          </cell>
          <cell r="F1592" t="str">
            <v>Endocrinologie</v>
          </cell>
        </row>
        <row r="1593">
          <cell r="A1593" t="str">
            <v>10C112</v>
          </cell>
          <cell r="B1593" t="str">
            <v>Interventions sur la thyroïde pour tumeurs malignes, niveau 2</v>
          </cell>
          <cell r="E1593" t="str">
            <v>D19</v>
          </cell>
          <cell r="F1593" t="str">
            <v>Endocrinologie</v>
          </cell>
        </row>
        <row r="1594">
          <cell r="A1594" t="str">
            <v>10C113</v>
          </cell>
          <cell r="B1594" t="str">
            <v>Interventions sur la thyroïde pour tumeurs malignes, niveau 3</v>
          </cell>
          <cell r="E1594" t="str">
            <v>D19</v>
          </cell>
          <cell r="F1594" t="str">
            <v>Endocrinologie</v>
          </cell>
        </row>
        <row r="1595">
          <cell r="A1595" t="str">
            <v>10C114</v>
          </cell>
          <cell r="B1595" t="str">
            <v>Interventions sur la thyroïde pour tumeurs malignes, niveau 4</v>
          </cell>
          <cell r="E1595" t="str">
            <v>D19</v>
          </cell>
          <cell r="F1595" t="str">
            <v>Endocrinologie</v>
          </cell>
        </row>
        <row r="1596">
          <cell r="A1596" t="str">
            <v>10C121</v>
          </cell>
          <cell r="B1596" t="str">
            <v>Interventions sur la thyroïde pour affections non malignes, niveau 1</v>
          </cell>
          <cell r="E1596" t="str">
            <v>D19</v>
          </cell>
          <cell r="F1596" t="str">
            <v>Endocrinologie</v>
          </cell>
        </row>
        <row r="1597">
          <cell r="A1597" t="str">
            <v>10C122</v>
          </cell>
          <cell r="B1597" t="str">
            <v>Interventions sur la thyroïde pour affections non malignes, niveau 2</v>
          </cell>
          <cell r="E1597" t="str">
            <v>D19</v>
          </cell>
          <cell r="F1597" t="str">
            <v>Endocrinologie</v>
          </cell>
        </row>
        <row r="1598">
          <cell r="A1598" t="str">
            <v>10C123</v>
          </cell>
          <cell r="B1598" t="str">
            <v>Interventions sur la thyroïde pour affections non malignes, niveau 3</v>
          </cell>
          <cell r="E1598" t="str">
            <v>D19</v>
          </cell>
          <cell r="F1598" t="str">
            <v>Endocrinologie</v>
          </cell>
        </row>
        <row r="1599">
          <cell r="A1599" t="str">
            <v>10C124</v>
          </cell>
          <cell r="B1599" t="str">
            <v>Interventions sur la thyroïde pour affections non malignes, niveau 4</v>
          </cell>
          <cell r="E1599" t="str">
            <v>D19</v>
          </cell>
          <cell r="F1599" t="str">
            <v>Endocrinologie</v>
          </cell>
        </row>
        <row r="1600">
          <cell r="A1600" t="str">
            <v>10C131</v>
          </cell>
          <cell r="B1600" t="str">
            <v>Interventions digestives autres que les gastroplasties, pour obésité, niveau 1</v>
          </cell>
          <cell r="E1600" t="str">
            <v>D01</v>
          </cell>
          <cell r="F1600" t="str">
            <v>Digestif</v>
          </cell>
        </row>
        <row r="1601">
          <cell r="A1601" t="str">
            <v>10C132</v>
          </cell>
          <cell r="B1601" t="str">
            <v>Interventions digestives autres que les gastroplasties, pour obésité, niveau 2</v>
          </cell>
          <cell r="E1601" t="str">
            <v>D01</v>
          </cell>
          <cell r="F1601" t="str">
            <v>Digestif</v>
          </cell>
        </row>
        <row r="1602">
          <cell r="A1602" t="str">
            <v>10C133</v>
          </cell>
          <cell r="B1602" t="str">
            <v>Interventions digestives autres que les gastroplasties, pour obésité, niveau 3</v>
          </cell>
          <cell r="E1602" t="str">
            <v>D01</v>
          </cell>
          <cell r="F1602" t="str">
            <v>Digestif</v>
          </cell>
        </row>
        <row r="1603">
          <cell r="A1603" t="str">
            <v>10C134</v>
          </cell>
          <cell r="B1603" t="str">
            <v>Interventions digestives autres que les gastroplasties, pour obésité, niveau 4</v>
          </cell>
          <cell r="E1603" t="str">
            <v>D01</v>
          </cell>
          <cell r="F1603" t="str">
            <v>Digestif</v>
          </cell>
        </row>
        <row r="1604">
          <cell r="A1604" t="str">
            <v>10M021</v>
          </cell>
          <cell r="B1604" t="str">
            <v>Diabète, âge supérieur à 35 ans, niveau 1</v>
          </cell>
          <cell r="E1604" t="str">
            <v>D19</v>
          </cell>
          <cell r="F1604" t="str">
            <v>Endocrinologie</v>
          </cell>
        </row>
        <row r="1605">
          <cell r="A1605" t="str">
            <v>10M022</v>
          </cell>
          <cell r="B1605" t="str">
            <v>Diabète, âge supérieur à 35 ans, niveau 2</v>
          </cell>
          <cell r="E1605" t="str">
            <v>D19</v>
          </cell>
          <cell r="F1605" t="str">
            <v>Endocrinologie</v>
          </cell>
        </row>
        <row r="1606">
          <cell r="A1606" t="str">
            <v>10M023</v>
          </cell>
          <cell r="B1606" t="str">
            <v>Diabète, âge supérieur à 35 ans, niveau 3</v>
          </cell>
          <cell r="E1606" t="str">
            <v>D19</v>
          </cell>
          <cell r="F1606" t="str">
            <v>Endocrinologie</v>
          </cell>
        </row>
        <row r="1607">
          <cell r="A1607" t="str">
            <v>10M024</v>
          </cell>
          <cell r="B1607" t="str">
            <v>Diabète, âge supérieur à 35 ans, niveau 4</v>
          </cell>
          <cell r="E1607" t="str">
            <v>D19</v>
          </cell>
          <cell r="F1607" t="str">
            <v>Endocrinologie</v>
          </cell>
        </row>
        <row r="1608">
          <cell r="A1608" t="str">
            <v>10M02T</v>
          </cell>
          <cell r="B1608" t="str">
            <v>Diabète, âge supérieur à 35 ans, très courte durée</v>
          </cell>
          <cell r="E1608" t="str">
            <v>D19</v>
          </cell>
          <cell r="F1608" t="str">
            <v>Endocrinologie</v>
          </cell>
        </row>
        <row r="1609">
          <cell r="A1609" t="str">
            <v>10M031</v>
          </cell>
          <cell r="B1609" t="str">
            <v>Diabète, âge inférieur à 36 ans, niveau 1</v>
          </cell>
          <cell r="E1609" t="str">
            <v>D19</v>
          </cell>
          <cell r="F1609" t="str">
            <v>Endocrinologie</v>
          </cell>
        </row>
        <row r="1610">
          <cell r="A1610" t="str">
            <v>10M032</v>
          </cell>
          <cell r="B1610" t="str">
            <v>Diabète, âge inférieur à 36 ans, niveau 2</v>
          </cell>
          <cell r="E1610" t="str">
            <v>D19</v>
          </cell>
          <cell r="F1610" t="str">
            <v>Endocrinologie</v>
          </cell>
        </row>
        <row r="1611">
          <cell r="A1611" t="str">
            <v>10M033</v>
          </cell>
          <cell r="B1611" t="str">
            <v>Diabète, âge inférieur à 36 ans, niveau 3</v>
          </cell>
          <cell r="E1611" t="str">
            <v>D19</v>
          </cell>
          <cell r="F1611" t="str">
            <v>Endocrinologie</v>
          </cell>
        </row>
        <row r="1612">
          <cell r="A1612" t="str">
            <v>10M034</v>
          </cell>
          <cell r="B1612" t="str">
            <v>Diabète, âge inférieur à 36 ans, niveau 4</v>
          </cell>
          <cell r="E1612" t="str">
            <v>D19</v>
          </cell>
          <cell r="F1612" t="str">
            <v>Endocrinologie</v>
          </cell>
        </row>
        <row r="1613">
          <cell r="A1613" t="str">
            <v>10M03T</v>
          </cell>
          <cell r="B1613" t="str">
            <v>Diabète, âge inférieur à 36 ans, très courte durée</v>
          </cell>
          <cell r="E1613" t="str">
            <v>D19</v>
          </cell>
          <cell r="F1613" t="str">
            <v>Endocrinologie</v>
          </cell>
        </row>
        <row r="1614">
          <cell r="A1614" t="str">
            <v>10M071</v>
          </cell>
          <cell r="B1614" t="str">
            <v>Autres troubles endocriniens, niveau 1</v>
          </cell>
          <cell r="E1614" t="str">
            <v>D19</v>
          </cell>
          <cell r="F1614" t="str">
            <v>Endocrinologie</v>
          </cell>
        </row>
        <row r="1615">
          <cell r="A1615" t="str">
            <v>10M072</v>
          </cell>
          <cell r="B1615" t="str">
            <v>Autres troubles endocriniens, niveau 2</v>
          </cell>
          <cell r="E1615" t="str">
            <v>D19</v>
          </cell>
          <cell r="F1615" t="str">
            <v>Endocrinologie</v>
          </cell>
        </row>
        <row r="1616">
          <cell r="A1616" t="str">
            <v>10M073</v>
          </cell>
          <cell r="B1616" t="str">
            <v>Autres troubles endocriniens, niveau 3</v>
          </cell>
          <cell r="E1616" t="str">
            <v>D19</v>
          </cell>
          <cell r="F1616" t="str">
            <v>Endocrinologie</v>
          </cell>
        </row>
        <row r="1617">
          <cell r="A1617" t="str">
            <v>10M074</v>
          </cell>
          <cell r="B1617" t="str">
            <v>Autres troubles endocriniens, niveau 4</v>
          </cell>
          <cell r="E1617" t="str">
            <v>D19</v>
          </cell>
          <cell r="F1617" t="str">
            <v>Endocrinologie</v>
          </cell>
        </row>
        <row r="1618">
          <cell r="A1618" t="str">
            <v>10M07T</v>
          </cell>
          <cell r="B1618" t="str">
            <v>Autres troubles endocriniens, très courte durée</v>
          </cell>
          <cell r="E1618" t="str">
            <v>D19</v>
          </cell>
          <cell r="F1618" t="str">
            <v>Endocrinologie</v>
          </cell>
        </row>
        <row r="1619">
          <cell r="A1619" t="str">
            <v>10M081</v>
          </cell>
          <cell r="B1619" t="str">
            <v>Acidocétose et coma diabétique, niveau 1</v>
          </cell>
          <cell r="E1619" t="str">
            <v>D19</v>
          </cell>
          <cell r="F1619" t="str">
            <v>Endocrinologie</v>
          </cell>
        </row>
        <row r="1620">
          <cell r="A1620" t="str">
            <v>10M082</v>
          </cell>
          <cell r="B1620" t="str">
            <v>Acidocétose et coma diabétique, niveau 2</v>
          </cell>
          <cell r="E1620" t="str">
            <v>D19</v>
          </cell>
          <cell r="F1620" t="str">
            <v>Endocrinologie</v>
          </cell>
        </row>
        <row r="1621">
          <cell r="A1621" t="str">
            <v>10M083</v>
          </cell>
          <cell r="B1621" t="str">
            <v>Acidocétose et coma diabétique, niveau 3</v>
          </cell>
          <cell r="E1621" t="str">
            <v>D19</v>
          </cell>
          <cell r="F1621" t="str">
            <v>Endocrinologie</v>
          </cell>
        </row>
        <row r="1622">
          <cell r="A1622" t="str">
            <v>10M084</v>
          </cell>
          <cell r="B1622" t="str">
            <v>Acidocétose et coma diabétique, niveau 4</v>
          </cell>
          <cell r="E1622" t="str">
            <v>D19</v>
          </cell>
          <cell r="F1622" t="str">
            <v>Endocrinologie</v>
          </cell>
        </row>
        <row r="1623">
          <cell r="A1623" t="str">
            <v>10M08T</v>
          </cell>
          <cell r="B1623" t="str">
            <v>Acidocétose et coma diabétique, très courte durée</v>
          </cell>
          <cell r="E1623" t="str">
            <v>D19</v>
          </cell>
          <cell r="F1623" t="str">
            <v>Endocrinologie</v>
          </cell>
        </row>
        <row r="1624">
          <cell r="A1624" t="str">
            <v>10M091</v>
          </cell>
          <cell r="B1624" t="str">
            <v>Obésité, niveau 1</v>
          </cell>
          <cell r="E1624" t="str">
            <v>D19</v>
          </cell>
          <cell r="F1624" t="str">
            <v>Endocrinologie</v>
          </cell>
        </row>
        <row r="1625">
          <cell r="A1625" t="str">
            <v>10M092</v>
          </cell>
          <cell r="B1625" t="str">
            <v>Obésité, niveau 2</v>
          </cell>
          <cell r="E1625" t="str">
            <v>D19</v>
          </cell>
          <cell r="F1625" t="str">
            <v>Endocrinologie</v>
          </cell>
        </row>
        <row r="1626">
          <cell r="A1626" t="str">
            <v>10M093</v>
          </cell>
          <cell r="B1626" t="str">
            <v>Obésité, niveau 3</v>
          </cell>
          <cell r="E1626" t="str">
            <v>D19</v>
          </cell>
          <cell r="F1626" t="str">
            <v>Endocrinologie</v>
          </cell>
        </row>
        <row r="1627">
          <cell r="A1627" t="str">
            <v>10M094</v>
          </cell>
          <cell r="B1627" t="str">
            <v>Obésité, niveau 4</v>
          </cell>
          <cell r="E1627" t="str">
            <v>D19</v>
          </cell>
          <cell r="F1627" t="str">
            <v>Endocrinologie</v>
          </cell>
        </row>
        <row r="1628">
          <cell r="A1628" t="str">
            <v>10M09T</v>
          </cell>
          <cell r="B1628" t="str">
            <v>Obésité, très courte durée</v>
          </cell>
          <cell r="E1628" t="str">
            <v>D19</v>
          </cell>
          <cell r="F1628" t="str">
            <v>Endocrinologie</v>
          </cell>
        </row>
        <row r="1629">
          <cell r="A1629" t="str">
            <v>10M101</v>
          </cell>
          <cell r="B1629" t="str">
            <v>Maladies métaboliques congénitales sévères, niveau 1</v>
          </cell>
          <cell r="E1629" t="str">
            <v>D19</v>
          </cell>
          <cell r="F1629" t="str">
            <v>Endocrinologie</v>
          </cell>
        </row>
        <row r="1630">
          <cell r="A1630" t="str">
            <v>10M102</v>
          </cell>
          <cell r="B1630" t="str">
            <v>Maladies métaboliques congénitales sévères, niveau 2</v>
          </cell>
          <cell r="E1630" t="str">
            <v>D19</v>
          </cell>
          <cell r="F1630" t="str">
            <v>Endocrinologie</v>
          </cell>
        </row>
        <row r="1631">
          <cell r="A1631" t="str">
            <v>10M103</v>
          </cell>
          <cell r="B1631" t="str">
            <v>Maladies métaboliques congénitales sévères, niveau 3</v>
          </cell>
          <cell r="E1631" t="str">
            <v>D19</v>
          </cell>
          <cell r="F1631" t="str">
            <v>Endocrinologie</v>
          </cell>
        </row>
        <row r="1632">
          <cell r="A1632" t="str">
            <v>10M104</v>
          </cell>
          <cell r="B1632" t="str">
            <v>Maladies métaboliques congénitales sévères, niveau 4</v>
          </cell>
          <cell r="E1632" t="str">
            <v>D19</v>
          </cell>
          <cell r="F1632" t="str">
            <v>Endocrinologie</v>
          </cell>
        </row>
        <row r="1633">
          <cell r="A1633" t="str">
            <v>10M10T</v>
          </cell>
          <cell r="B1633" t="str">
            <v>Maladies métaboliques congénitales sévères, très courte durée</v>
          </cell>
          <cell r="E1633" t="str">
            <v>D19</v>
          </cell>
          <cell r="F1633" t="str">
            <v>Endocrinologie</v>
          </cell>
        </row>
        <row r="1634">
          <cell r="A1634" t="str">
            <v>10M111</v>
          </cell>
          <cell r="B1634" t="str">
            <v>Autres maladies métaboliques congénitales, niveau 1</v>
          </cell>
          <cell r="E1634" t="str">
            <v>D19</v>
          </cell>
          <cell r="F1634" t="str">
            <v>Endocrinologie</v>
          </cell>
        </row>
        <row r="1635">
          <cell r="A1635" t="str">
            <v>10M112</v>
          </cell>
          <cell r="B1635" t="str">
            <v>Autres maladies métaboliques congénitales, niveau 2</v>
          </cell>
          <cell r="E1635" t="str">
            <v>D19</v>
          </cell>
          <cell r="F1635" t="str">
            <v>Endocrinologie</v>
          </cell>
        </row>
        <row r="1636">
          <cell r="A1636" t="str">
            <v>10M113</v>
          </cell>
          <cell r="B1636" t="str">
            <v>Autres maladies métaboliques congénitales, niveau 3</v>
          </cell>
          <cell r="E1636" t="str">
            <v>D19</v>
          </cell>
          <cell r="F1636" t="str">
            <v>Endocrinologie</v>
          </cell>
        </row>
        <row r="1637">
          <cell r="A1637" t="str">
            <v>10M114</v>
          </cell>
          <cell r="B1637" t="str">
            <v>Autres maladies métaboliques congénitales, niveau 4</v>
          </cell>
          <cell r="E1637" t="str">
            <v>D19</v>
          </cell>
          <cell r="F1637" t="str">
            <v>Endocrinologie</v>
          </cell>
        </row>
        <row r="1638">
          <cell r="A1638" t="str">
            <v>10M11T</v>
          </cell>
          <cell r="B1638" t="str">
            <v>Autres maladies métaboliques congénitales, très courte durée</v>
          </cell>
          <cell r="E1638" t="str">
            <v>D19</v>
          </cell>
          <cell r="F1638" t="str">
            <v>Endocrinologie</v>
          </cell>
        </row>
        <row r="1639">
          <cell r="A1639" t="str">
            <v>10M121</v>
          </cell>
          <cell r="B1639" t="str">
            <v>Tumeurs des glandes endocrines, niveau 1</v>
          </cell>
          <cell r="E1639" t="str">
            <v>D19</v>
          </cell>
          <cell r="F1639" t="str">
            <v>Endocrinologie</v>
          </cell>
        </row>
        <row r="1640">
          <cell r="A1640" t="str">
            <v>10M122</v>
          </cell>
          <cell r="B1640" t="str">
            <v>Tumeurs des glandes endocrines, niveau 2</v>
          </cell>
          <cell r="E1640" t="str">
            <v>D19</v>
          </cell>
          <cell r="F1640" t="str">
            <v>Endocrinologie</v>
          </cell>
        </row>
        <row r="1641">
          <cell r="A1641" t="str">
            <v>10M123</v>
          </cell>
          <cell r="B1641" t="str">
            <v>Tumeurs des glandes endocrines, niveau 3</v>
          </cell>
          <cell r="E1641" t="str">
            <v>D19</v>
          </cell>
          <cell r="F1641" t="str">
            <v>Endocrinologie</v>
          </cell>
        </row>
        <row r="1642">
          <cell r="A1642" t="str">
            <v>10M124</v>
          </cell>
          <cell r="B1642" t="str">
            <v>Tumeurs des glandes endocrines, niveau 4</v>
          </cell>
          <cell r="E1642" t="str">
            <v>D19</v>
          </cell>
          <cell r="F1642" t="str">
            <v>Endocrinologie</v>
          </cell>
        </row>
        <row r="1643">
          <cell r="A1643" t="str">
            <v>10M12T</v>
          </cell>
          <cell r="B1643" t="str">
            <v>Tumeurs des glandes endocrines, très courte durée</v>
          </cell>
          <cell r="E1643" t="str">
            <v>D19</v>
          </cell>
          <cell r="F1643" t="str">
            <v>Endocrinologie</v>
          </cell>
        </row>
        <row r="1644">
          <cell r="A1644" t="str">
            <v>10M13Z</v>
          </cell>
          <cell r="B1644" t="str">
            <v>Explorations et surveillance pour affections endocriniennes et métaboliques</v>
          </cell>
          <cell r="E1644" t="str">
            <v>D19</v>
          </cell>
          <cell r="F1644" t="str">
            <v>Endocrinologie</v>
          </cell>
        </row>
        <row r="1645">
          <cell r="A1645" t="str">
            <v>10M14T</v>
          </cell>
          <cell r="B1645" t="str">
            <v>Symptômes et autres recours aux soins de la CMD 10, très courte durée</v>
          </cell>
          <cell r="E1645" t="str">
            <v>D19</v>
          </cell>
          <cell r="F1645" t="str">
            <v>Endocrinologie</v>
          </cell>
        </row>
        <row r="1646">
          <cell r="A1646" t="str">
            <v>10M14Z</v>
          </cell>
          <cell r="B1646" t="str">
            <v>Symptômes et autres recours aux soins de la CMD 10</v>
          </cell>
          <cell r="E1646" t="str">
            <v>D19</v>
          </cell>
          <cell r="F1646" t="str">
            <v>Endocrinologie</v>
          </cell>
        </row>
        <row r="1647">
          <cell r="A1647" t="str">
            <v>10M151</v>
          </cell>
          <cell r="B1647" t="str">
            <v>Troubles métaboliques, âge inférieur à 18 ans, niveau 1</v>
          </cell>
          <cell r="E1647" t="str">
            <v>D19</v>
          </cell>
          <cell r="F1647" t="str">
            <v>Endocrinologie</v>
          </cell>
        </row>
        <row r="1648">
          <cell r="A1648" t="str">
            <v>10M152</v>
          </cell>
          <cell r="B1648" t="str">
            <v>Troubles métaboliques, âge inférieur à 18 ans, niveau 2</v>
          </cell>
          <cell r="E1648" t="str">
            <v>D19</v>
          </cell>
          <cell r="F1648" t="str">
            <v>Endocrinologie</v>
          </cell>
        </row>
        <row r="1649">
          <cell r="A1649" t="str">
            <v>10M153</v>
          </cell>
          <cell r="B1649" t="str">
            <v>Troubles métaboliques, âge inférieur à 18 ans, niveau 3</v>
          </cell>
          <cell r="E1649" t="str">
            <v>D19</v>
          </cell>
          <cell r="F1649" t="str">
            <v>Endocrinologie</v>
          </cell>
        </row>
        <row r="1650">
          <cell r="A1650" t="str">
            <v>10M154</v>
          </cell>
          <cell r="B1650" t="str">
            <v>Troubles métaboliques, âge inférieur à 18 ans, niveau 4</v>
          </cell>
          <cell r="E1650" t="str">
            <v>D19</v>
          </cell>
          <cell r="F1650" t="str">
            <v>Endocrinologie</v>
          </cell>
        </row>
        <row r="1651">
          <cell r="A1651" t="str">
            <v>10M15T</v>
          </cell>
          <cell r="B1651" t="str">
            <v>Troubles métaboliques, âge inférieur à 18 ans, très courte durée</v>
          </cell>
          <cell r="E1651" t="str">
            <v>D19</v>
          </cell>
          <cell r="F1651" t="str">
            <v>Endocrinologie</v>
          </cell>
        </row>
        <row r="1652">
          <cell r="A1652" t="str">
            <v>10M161</v>
          </cell>
          <cell r="B1652" t="str">
            <v>Troubles métaboliques, âge supérieur à 17 ans, niveau 1</v>
          </cell>
          <cell r="E1652" t="str">
            <v>D19</v>
          </cell>
          <cell r="F1652" t="str">
            <v>Endocrinologie</v>
          </cell>
        </row>
        <row r="1653">
          <cell r="A1653" t="str">
            <v>10M162</v>
          </cell>
          <cell r="B1653" t="str">
            <v>Troubles métaboliques, âge supérieur à 17 ans, niveau 2</v>
          </cell>
          <cell r="E1653" t="str">
            <v>D19</v>
          </cell>
          <cell r="F1653" t="str">
            <v>Endocrinologie</v>
          </cell>
        </row>
        <row r="1654">
          <cell r="A1654" t="str">
            <v>10M163</v>
          </cell>
          <cell r="B1654" t="str">
            <v>Troubles métaboliques, âge supérieur à 17 ans, niveau 3</v>
          </cell>
          <cell r="E1654" t="str">
            <v>D19</v>
          </cell>
          <cell r="F1654" t="str">
            <v>Endocrinologie</v>
          </cell>
        </row>
        <row r="1655">
          <cell r="A1655" t="str">
            <v>10M164</v>
          </cell>
          <cell r="B1655" t="str">
            <v>Troubles métaboliques, âge supérieur à 17 ans, niveau 4</v>
          </cell>
          <cell r="E1655" t="str">
            <v>D19</v>
          </cell>
          <cell r="F1655" t="str">
            <v>Endocrinologie</v>
          </cell>
        </row>
        <row r="1656">
          <cell r="A1656" t="str">
            <v>10M16T</v>
          </cell>
          <cell r="B1656" t="str">
            <v>Troubles métaboliques, âge supérieur à 17 ans, très courte durée</v>
          </cell>
          <cell r="E1656" t="str">
            <v>D19</v>
          </cell>
          <cell r="F1656" t="str">
            <v>Endocrinologie</v>
          </cell>
        </row>
        <row r="1657">
          <cell r="A1657" t="str">
            <v>10M171</v>
          </cell>
          <cell r="B1657" t="str">
            <v>Troubles nutritionnels divers, âge inférieur à 18 ans, niveau 1</v>
          </cell>
          <cell r="E1657" t="str">
            <v>D19</v>
          </cell>
          <cell r="F1657" t="str">
            <v>Endocrinologie</v>
          </cell>
        </row>
        <row r="1658">
          <cell r="A1658" t="str">
            <v>10M172</v>
          </cell>
          <cell r="B1658" t="str">
            <v>Troubles nutritionnels divers, âge inférieur à 18 ans, niveau 2</v>
          </cell>
          <cell r="E1658" t="str">
            <v>D19</v>
          </cell>
          <cell r="F1658" t="str">
            <v>Endocrinologie</v>
          </cell>
        </row>
        <row r="1659">
          <cell r="A1659" t="str">
            <v>10M173</v>
          </cell>
          <cell r="B1659" t="str">
            <v>Troubles nutritionnels divers, âge inférieur à 18 ans, niveau 3</v>
          </cell>
          <cell r="E1659" t="str">
            <v>D19</v>
          </cell>
          <cell r="F1659" t="str">
            <v>Endocrinologie</v>
          </cell>
        </row>
        <row r="1660">
          <cell r="A1660" t="str">
            <v>10M174</v>
          </cell>
          <cell r="B1660" t="str">
            <v>Troubles nutritionnels divers, âge inférieur à 18 ans, niveau 4</v>
          </cell>
          <cell r="E1660" t="str">
            <v>D19</v>
          </cell>
          <cell r="F1660" t="str">
            <v>Endocrinologie</v>
          </cell>
        </row>
        <row r="1661">
          <cell r="A1661" t="str">
            <v>10M17T</v>
          </cell>
          <cell r="B1661" t="str">
            <v>Troubles nutritionnels divers, âge inférieur à 18 ans, très courte durée</v>
          </cell>
          <cell r="E1661" t="str">
            <v>D19</v>
          </cell>
          <cell r="F1661" t="str">
            <v>Endocrinologie</v>
          </cell>
        </row>
        <row r="1662">
          <cell r="A1662" t="str">
            <v>10M181</v>
          </cell>
          <cell r="B1662" t="str">
            <v>Troubles nutritionnels divers, âge supérieur à 17 ans, niveau 1</v>
          </cell>
          <cell r="E1662" t="str">
            <v>D19</v>
          </cell>
          <cell r="F1662" t="str">
            <v>Endocrinologie</v>
          </cell>
        </row>
        <row r="1663">
          <cell r="A1663" t="str">
            <v>10M182</v>
          </cell>
          <cell r="B1663" t="str">
            <v>Troubles nutritionnels divers, âge supérieur à 17 ans, niveau 2</v>
          </cell>
          <cell r="E1663" t="str">
            <v>D19</v>
          </cell>
          <cell r="F1663" t="str">
            <v>Endocrinologie</v>
          </cell>
        </row>
        <row r="1664">
          <cell r="A1664" t="str">
            <v>10M183</v>
          </cell>
          <cell r="B1664" t="str">
            <v>Troubles nutritionnels divers, âge supérieur à 17 ans, niveau 3</v>
          </cell>
          <cell r="E1664" t="str">
            <v>D19</v>
          </cell>
          <cell r="F1664" t="str">
            <v>Endocrinologie</v>
          </cell>
        </row>
        <row r="1665">
          <cell r="A1665" t="str">
            <v>10M184</v>
          </cell>
          <cell r="B1665" t="str">
            <v>Troubles nutritionnels divers, âge supérieur à 17 ans, niveau 4</v>
          </cell>
          <cell r="E1665" t="str">
            <v>D19</v>
          </cell>
          <cell r="F1665" t="str">
            <v>Endocrinologie</v>
          </cell>
        </row>
        <row r="1666">
          <cell r="A1666" t="str">
            <v>10M18T</v>
          </cell>
          <cell r="B1666" t="str">
            <v>Troubles nutritionnels divers, âge supérieur à 17 ans, très courte durée</v>
          </cell>
          <cell r="E1666" t="str">
            <v>D19</v>
          </cell>
          <cell r="F1666" t="str">
            <v>Endocrinologie</v>
          </cell>
        </row>
        <row r="1667">
          <cell r="A1667" t="str">
            <v>10M191</v>
          </cell>
          <cell r="B1667" t="str">
            <v>Autres affections de la CMD 10 concernant majoritairement la petite enfance, niveau 1</v>
          </cell>
          <cell r="E1667" t="str">
            <v>D19</v>
          </cell>
          <cell r="F1667" t="str">
            <v>Endocrinologie</v>
          </cell>
        </row>
        <row r="1668">
          <cell r="A1668" t="str">
            <v>10M192</v>
          </cell>
          <cell r="B1668" t="str">
            <v>Autres affections de la CMD 10 concernant majoritairement la petite enfance, niveau 2</v>
          </cell>
          <cell r="E1668" t="str">
            <v>D19</v>
          </cell>
          <cell r="F1668" t="str">
            <v>Endocrinologie</v>
          </cell>
        </row>
        <row r="1669">
          <cell r="A1669" t="str">
            <v>10M193</v>
          </cell>
          <cell r="B1669" t="str">
            <v>Autres affections de la CMD 10 concernant majoritairement la petite enfance, niveau 3</v>
          </cell>
          <cell r="E1669" t="str">
            <v>D19</v>
          </cell>
          <cell r="F1669" t="str">
            <v>Endocrinologie</v>
          </cell>
        </row>
        <row r="1670">
          <cell r="A1670" t="str">
            <v>10M194</v>
          </cell>
          <cell r="B1670" t="str">
            <v>Autres affections de la CMD 10 concernant majoritairement la petite enfance, niveau 4</v>
          </cell>
          <cell r="E1670" t="str">
            <v>D19</v>
          </cell>
          <cell r="F1670" t="str">
            <v>Endocrinologie</v>
          </cell>
        </row>
        <row r="1671">
          <cell r="A1671" t="str">
            <v>10M201</v>
          </cell>
          <cell r="B1671" t="str">
            <v>Problèmes alimentaires du nouveau-né et du nourrisson, niveau 1</v>
          </cell>
          <cell r="E1671" t="str">
            <v>D19</v>
          </cell>
          <cell r="F1671" t="str">
            <v>Endocrinologie</v>
          </cell>
        </row>
        <row r="1672">
          <cell r="A1672" t="str">
            <v>10M202</v>
          </cell>
          <cell r="B1672" t="str">
            <v>Problèmes alimentaires du nouveau-né et du nourrisson, niveau 2</v>
          </cell>
          <cell r="E1672" t="str">
            <v>D19</v>
          </cell>
          <cell r="F1672" t="str">
            <v>Endocrinologie</v>
          </cell>
        </row>
        <row r="1673">
          <cell r="A1673" t="str">
            <v>10M203</v>
          </cell>
          <cell r="B1673" t="str">
            <v>Problèmes alimentaires du nouveau-né et du nourrisson, niveau 3</v>
          </cell>
          <cell r="E1673" t="str">
            <v>D19</v>
          </cell>
          <cell r="F1673" t="str">
            <v>Endocrinologie</v>
          </cell>
        </row>
        <row r="1674">
          <cell r="A1674" t="str">
            <v>10M204</v>
          </cell>
          <cell r="B1674" t="str">
            <v>Problèmes alimentaires du nouveau-né et du nourrisson, niveau 4</v>
          </cell>
          <cell r="E1674" t="str">
            <v>D19</v>
          </cell>
          <cell r="F1674" t="str">
            <v>Endocrinologie</v>
          </cell>
        </row>
        <row r="1675">
          <cell r="A1675" t="str">
            <v>11C021</v>
          </cell>
          <cell r="B1675" t="str">
            <v>Interventions sur les reins et les uretères et chirurgie majeure de la vessie pour une affection tumorale, niveau 1</v>
          </cell>
          <cell r="E1675" t="str">
            <v>D15</v>
          </cell>
          <cell r="F1675" t="str">
            <v xml:space="preserve">Uro-néphrologie et génital </v>
          </cell>
        </row>
        <row r="1676">
          <cell r="A1676" t="str">
            <v>11C022</v>
          </cell>
          <cell r="B1676" t="str">
            <v>Interventions sur les reins et les uretères et chirurgie majeure de la vessie pour une affection tumorale, niveau 2</v>
          </cell>
          <cell r="E1676" t="str">
            <v>D15</v>
          </cell>
          <cell r="F1676" t="str">
            <v xml:space="preserve">Uro-néphrologie et génital </v>
          </cell>
        </row>
        <row r="1677">
          <cell r="A1677" t="str">
            <v>11C023</v>
          </cell>
          <cell r="B1677" t="str">
            <v>Interventions sur les reins et les uretères et chirurgie majeure de la vessie pour une affection tumorale, niveau 3</v>
          </cell>
          <cell r="E1677" t="str">
            <v>D15</v>
          </cell>
          <cell r="F1677" t="str">
            <v xml:space="preserve">Uro-néphrologie et génital </v>
          </cell>
        </row>
        <row r="1678">
          <cell r="A1678" t="str">
            <v>11C024</v>
          </cell>
          <cell r="B1678" t="str">
            <v>Interventions sur les reins et les uretères et chirurgie majeure de la vessie pour une affection tumorale, niveau 4</v>
          </cell>
          <cell r="E1678" t="str">
            <v>D15</v>
          </cell>
          <cell r="F1678" t="str">
            <v xml:space="preserve">Uro-néphrologie et génital </v>
          </cell>
        </row>
        <row r="1679">
          <cell r="A1679" t="str">
            <v>11C031</v>
          </cell>
          <cell r="B1679" t="str">
            <v>Interventions sur les reins et les uretères et chirurgie majeure de la vessie pour une affection non tumorale, niveau 1</v>
          </cell>
          <cell r="E1679" t="str">
            <v>D15</v>
          </cell>
          <cell r="F1679" t="str">
            <v xml:space="preserve">Uro-néphrologie et génital </v>
          </cell>
        </row>
        <row r="1680">
          <cell r="A1680" t="str">
            <v>11C032</v>
          </cell>
          <cell r="B1680" t="str">
            <v>Interventions sur les reins et les uretères et chirurgie majeure de la vessie pour une affection non tumorale, niveau 2</v>
          </cell>
          <cell r="E1680" t="str">
            <v>D15</v>
          </cell>
          <cell r="F1680" t="str">
            <v xml:space="preserve">Uro-néphrologie et génital </v>
          </cell>
        </row>
        <row r="1681">
          <cell r="A1681" t="str">
            <v>11C033</v>
          </cell>
          <cell r="B1681" t="str">
            <v>Interventions sur les reins et les uretères et chirurgie majeure de la vessie pour une affection non tumorale, niveau 3</v>
          </cell>
          <cell r="E1681" t="str">
            <v>D15</v>
          </cell>
          <cell r="F1681" t="str">
            <v xml:space="preserve">Uro-néphrologie et génital </v>
          </cell>
        </row>
        <row r="1682">
          <cell r="A1682" t="str">
            <v>11C034</v>
          </cell>
          <cell r="B1682" t="str">
            <v>Interventions sur les reins et les uretères et chirurgie majeure de la vessie pour une affection non tumorale, niveau 4</v>
          </cell>
          <cell r="E1682" t="str">
            <v>D15</v>
          </cell>
          <cell r="F1682" t="str">
            <v xml:space="preserve">Uro-néphrologie et génital </v>
          </cell>
        </row>
        <row r="1683">
          <cell r="A1683" t="str">
            <v>11C041</v>
          </cell>
          <cell r="B1683" t="str">
            <v>Autres interventions sur la vessie à l'exception des interventions transurétrales, niveau 1</v>
          </cell>
          <cell r="E1683" t="str">
            <v>D15</v>
          </cell>
          <cell r="F1683" t="str">
            <v xml:space="preserve">Uro-néphrologie et génital </v>
          </cell>
        </row>
        <row r="1684">
          <cell r="A1684" t="str">
            <v>11C042</v>
          </cell>
          <cell r="B1684" t="str">
            <v>Autres interventions sur la vessie à l'exception des interventions transurétrales, niveau 2</v>
          </cell>
          <cell r="E1684" t="str">
            <v>D15</v>
          </cell>
          <cell r="F1684" t="str">
            <v xml:space="preserve">Uro-néphrologie et génital </v>
          </cell>
        </row>
        <row r="1685">
          <cell r="A1685" t="str">
            <v>11C043</v>
          </cell>
          <cell r="B1685" t="str">
            <v>Autres interventions sur la vessie à l'exception des interventions transurétrales, niveau 3</v>
          </cell>
          <cell r="E1685" t="str">
            <v>D15</v>
          </cell>
          <cell r="F1685" t="str">
            <v xml:space="preserve">Uro-néphrologie et génital </v>
          </cell>
        </row>
        <row r="1686">
          <cell r="A1686" t="str">
            <v>11C044</v>
          </cell>
          <cell r="B1686" t="str">
            <v>Autres interventions sur la vessie à l'exception des interventions transurétrales, niveau 4</v>
          </cell>
          <cell r="E1686" t="str">
            <v>D15</v>
          </cell>
          <cell r="F1686" t="str">
            <v xml:space="preserve">Uro-néphrologie et génital </v>
          </cell>
        </row>
        <row r="1687">
          <cell r="A1687" t="str">
            <v>11C04J</v>
          </cell>
          <cell r="B1687" t="str">
            <v>Autres interventions sur la vessie à l'exception des interventions transurétrales, en ambulatoire</v>
          </cell>
          <cell r="E1687" t="str">
            <v>D15</v>
          </cell>
          <cell r="F1687" t="str">
            <v xml:space="preserve">Uro-néphrologie et génital </v>
          </cell>
        </row>
        <row r="1688">
          <cell r="A1688" t="str">
            <v>11C061</v>
          </cell>
          <cell r="B1688" t="str">
            <v>Interventions sur l'urètre, âge inférieur à 18 ans, niveau 1</v>
          </cell>
          <cell r="E1688" t="str">
            <v>D15</v>
          </cell>
          <cell r="F1688" t="str">
            <v xml:space="preserve">Uro-néphrologie et génital </v>
          </cell>
        </row>
        <row r="1689">
          <cell r="A1689" t="str">
            <v>11C062</v>
          </cell>
          <cell r="B1689" t="str">
            <v>Interventions sur l'urètre, âge inférieur à 18 ans, niveau 2</v>
          </cell>
          <cell r="E1689" t="str">
            <v>D15</v>
          </cell>
          <cell r="F1689" t="str">
            <v xml:space="preserve">Uro-néphrologie et génital </v>
          </cell>
        </row>
        <row r="1690">
          <cell r="A1690" t="str">
            <v>11C063</v>
          </cell>
          <cell r="B1690" t="str">
            <v>Interventions sur l'urètre, âge inférieur à 18 ans, niveau 3</v>
          </cell>
          <cell r="E1690" t="str">
            <v>D15</v>
          </cell>
          <cell r="F1690" t="str">
            <v xml:space="preserve">Uro-néphrologie et génital </v>
          </cell>
        </row>
        <row r="1691">
          <cell r="A1691" t="str">
            <v>11C064</v>
          </cell>
          <cell r="B1691" t="str">
            <v>Interventions sur l'urètre, âge inférieur à 18 ans, niveau 4</v>
          </cell>
          <cell r="E1691" t="str">
            <v>D15</v>
          </cell>
          <cell r="F1691" t="str">
            <v xml:space="preserve">Uro-néphrologie et génital </v>
          </cell>
        </row>
        <row r="1692">
          <cell r="A1692" t="str">
            <v>11C071</v>
          </cell>
          <cell r="B1692" t="str">
            <v>Interventions sur l'urètre, âge supérieur à 17 ans, niveau 1</v>
          </cell>
          <cell r="E1692" t="str">
            <v>D15</v>
          </cell>
          <cell r="F1692" t="str">
            <v xml:space="preserve">Uro-néphrologie et génital </v>
          </cell>
        </row>
        <row r="1693">
          <cell r="A1693" t="str">
            <v>11C072</v>
          </cell>
          <cell r="B1693" t="str">
            <v>Interventions sur l'urètre, âge supérieur à 17 ans, niveau 2</v>
          </cell>
          <cell r="E1693" t="str">
            <v>D15</v>
          </cell>
          <cell r="F1693" t="str">
            <v xml:space="preserve">Uro-néphrologie et génital </v>
          </cell>
        </row>
        <row r="1694">
          <cell r="A1694" t="str">
            <v>11C073</v>
          </cell>
          <cell r="B1694" t="str">
            <v>Interventions sur l'urètre, âge supérieur à 17 ans, niveau 3</v>
          </cell>
          <cell r="E1694" t="str">
            <v>D15</v>
          </cell>
          <cell r="F1694" t="str">
            <v xml:space="preserve">Uro-néphrologie et génital </v>
          </cell>
        </row>
        <row r="1695">
          <cell r="A1695" t="str">
            <v>11C074</v>
          </cell>
          <cell r="B1695" t="str">
            <v>Interventions sur l'urètre, âge supérieur à 17 ans, niveau 4</v>
          </cell>
          <cell r="E1695" t="str">
            <v>D15</v>
          </cell>
          <cell r="F1695" t="str">
            <v xml:space="preserve">Uro-néphrologie et génital </v>
          </cell>
        </row>
        <row r="1696">
          <cell r="A1696" t="str">
            <v>11C07J</v>
          </cell>
          <cell r="B1696" t="str">
            <v>Interventions sur l'urètre, âge supérieur à 17 ans, en ambulatoire</v>
          </cell>
          <cell r="E1696" t="str">
            <v>D15</v>
          </cell>
          <cell r="F1696" t="str">
            <v xml:space="preserve">Uro-néphrologie et génital </v>
          </cell>
        </row>
        <row r="1697">
          <cell r="A1697" t="str">
            <v>11C081</v>
          </cell>
          <cell r="B1697" t="str">
            <v>Autres interventions sur les reins et les voies urinaires, niveau 1</v>
          </cell>
          <cell r="E1697" t="str">
            <v>D15</v>
          </cell>
          <cell r="F1697" t="str">
            <v xml:space="preserve">Uro-néphrologie et génital </v>
          </cell>
        </row>
        <row r="1698">
          <cell r="A1698" t="str">
            <v>11C082</v>
          </cell>
          <cell r="B1698" t="str">
            <v>Autres interventions sur les reins et les voies urinaires, niveau 2</v>
          </cell>
          <cell r="E1698" t="str">
            <v>D15</v>
          </cell>
          <cell r="F1698" t="str">
            <v xml:space="preserve">Uro-néphrologie et génital </v>
          </cell>
        </row>
        <row r="1699">
          <cell r="A1699" t="str">
            <v>11C083</v>
          </cell>
          <cell r="B1699" t="str">
            <v>Autres interventions sur les reins et les voies urinaires, niveau 3</v>
          </cell>
          <cell r="E1699" t="str">
            <v>D15</v>
          </cell>
          <cell r="F1699" t="str">
            <v xml:space="preserve">Uro-néphrologie et génital </v>
          </cell>
        </row>
        <row r="1700">
          <cell r="A1700" t="str">
            <v>11C084</v>
          </cell>
          <cell r="B1700" t="str">
            <v>Autres interventions sur les reins et les voies urinaires, niveau 4</v>
          </cell>
          <cell r="E1700" t="str">
            <v>D15</v>
          </cell>
          <cell r="F1700" t="str">
            <v xml:space="preserve">Uro-néphrologie et génital </v>
          </cell>
        </row>
        <row r="1701">
          <cell r="A1701" t="str">
            <v>11C08T</v>
          </cell>
          <cell r="B1701" t="str">
            <v>Autres interventions sur les reins et les voies urinaires, très courte durée</v>
          </cell>
          <cell r="E1701" t="str">
            <v>D15</v>
          </cell>
          <cell r="F1701" t="str">
            <v xml:space="preserve">Uro-néphrologie et génital </v>
          </cell>
        </row>
        <row r="1702">
          <cell r="A1702" t="str">
            <v>11C091</v>
          </cell>
          <cell r="B1702" t="str">
            <v>Créations et réfections de fistules artérioveineuses pour affections de la CMD 11, niveau 1</v>
          </cell>
          <cell r="E1702" t="str">
            <v>D07</v>
          </cell>
          <cell r="F1702" t="str">
            <v>Cardio-vasculaire (hors cathétérismes vasculaires diagnostiques et interventionnels)</v>
          </cell>
        </row>
        <row r="1703">
          <cell r="A1703" t="str">
            <v>11C092</v>
          </cell>
          <cell r="B1703" t="str">
            <v>Créations et réfections de fistules artérioveineuses pour affections de la CMD 11, niveau 2</v>
          </cell>
          <cell r="E1703" t="str">
            <v>D07</v>
          </cell>
          <cell r="F1703" t="str">
            <v>Cardio-vasculaire (hors cathétérismes vasculaires diagnostiques et interventionnels)</v>
          </cell>
        </row>
        <row r="1704">
          <cell r="A1704" t="str">
            <v>11C093</v>
          </cell>
          <cell r="B1704" t="str">
            <v>Créations et réfections de fistules artérioveineuses pour affections de la CMD 11, niveau 3</v>
          </cell>
          <cell r="E1704" t="str">
            <v>D07</v>
          </cell>
          <cell r="F1704" t="str">
            <v>Cardio-vasculaire (hors cathétérismes vasculaires diagnostiques et interventionnels)</v>
          </cell>
        </row>
        <row r="1705">
          <cell r="A1705" t="str">
            <v>11C094</v>
          </cell>
          <cell r="B1705" t="str">
            <v>Créations et réfections de fistules artérioveineuses pour affections de la CMD 11, niveau 4</v>
          </cell>
          <cell r="E1705" t="str">
            <v>D07</v>
          </cell>
          <cell r="F1705" t="str">
            <v>Cardio-vasculaire (hors cathétérismes vasculaires diagnostiques et interventionnels)</v>
          </cell>
        </row>
        <row r="1706">
          <cell r="A1706" t="str">
            <v>11C09J</v>
          </cell>
          <cell r="B1706" t="str">
            <v>Créations et réfections de fistules artérioveineuses pour affections de la CMD 11, en ambulatoire</v>
          </cell>
          <cell r="E1706" t="str">
            <v>D07</v>
          </cell>
          <cell r="F1706" t="str">
            <v>Cardio-vasculaire (hors cathétérismes vasculaires diagnostiques et interventionnels)</v>
          </cell>
        </row>
        <row r="1707">
          <cell r="A1707" t="str">
            <v>11C101</v>
          </cell>
          <cell r="B1707" t="str">
            <v>Interventions pour incontinence urinaire en dehors des interventions transurétrales, niveau 1</v>
          </cell>
          <cell r="E1707" t="str">
            <v>D15</v>
          </cell>
          <cell r="F1707" t="str">
            <v xml:space="preserve">Uro-néphrologie et génital </v>
          </cell>
        </row>
        <row r="1708">
          <cell r="A1708" t="str">
            <v>11C102</v>
          </cell>
          <cell r="B1708" t="str">
            <v>Interventions pour incontinence urinaire en dehors des interventions transurétrales, niveau 2</v>
          </cell>
          <cell r="E1708" t="str">
            <v>D15</v>
          </cell>
          <cell r="F1708" t="str">
            <v xml:space="preserve">Uro-néphrologie et génital </v>
          </cell>
        </row>
        <row r="1709">
          <cell r="A1709" t="str">
            <v>11C103</v>
          </cell>
          <cell r="B1709" t="str">
            <v>Interventions pour incontinence urinaire en dehors des interventions transurétrales, niveau 3</v>
          </cell>
          <cell r="E1709" t="str">
            <v>D15</v>
          </cell>
          <cell r="F1709" t="str">
            <v xml:space="preserve">Uro-néphrologie et génital </v>
          </cell>
        </row>
        <row r="1710">
          <cell r="A1710" t="str">
            <v>11C104</v>
          </cell>
          <cell r="B1710" t="str">
            <v>Interventions pour incontinence urinaire en dehors des interventions transurétrales, niveau 4</v>
          </cell>
          <cell r="E1710" t="str">
            <v>D15</v>
          </cell>
          <cell r="F1710" t="str">
            <v xml:space="preserve">Uro-néphrologie et génital </v>
          </cell>
        </row>
        <row r="1711">
          <cell r="A1711" t="str">
            <v>11C10J</v>
          </cell>
          <cell r="B1711" t="str">
            <v>Interventions pour incontinence urinaire en dehors des interventions transurétrales, en ambulatoire</v>
          </cell>
          <cell r="E1711" t="str">
            <v>D15</v>
          </cell>
          <cell r="F1711" t="str">
            <v xml:space="preserve">Uro-néphrologie et génital </v>
          </cell>
        </row>
        <row r="1712">
          <cell r="A1712" t="str">
            <v>11C111</v>
          </cell>
          <cell r="B1712" t="str">
            <v>Interventions par voie transurétrale ou transcutanée pour lithiases urinaires, niveau 1</v>
          </cell>
          <cell r="E1712" t="str">
            <v>D15</v>
          </cell>
          <cell r="F1712" t="str">
            <v xml:space="preserve">Uro-néphrologie et génital </v>
          </cell>
        </row>
        <row r="1713">
          <cell r="A1713" t="str">
            <v>11C112</v>
          </cell>
          <cell r="B1713" t="str">
            <v>Interventions par voie transurétrale ou transcutanée pour lithiases urinaires, niveau 2</v>
          </cell>
          <cell r="E1713" t="str">
            <v>D15</v>
          </cell>
          <cell r="F1713" t="str">
            <v xml:space="preserve">Uro-néphrologie et génital </v>
          </cell>
        </row>
        <row r="1714">
          <cell r="A1714" t="str">
            <v>11C113</v>
          </cell>
          <cell r="B1714" t="str">
            <v>Interventions par voie transurétrale ou transcutanée pour lithiases urinaires, niveau 3</v>
          </cell>
          <cell r="E1714" t="str">
            <v>D15</v>
          </cell>
          <cell r="F1714" t="str">
            <v xml:space="preserve">Uro-néphrologie et génital </v>
          </cell>
        </row>
        <row r="1715">
          <cell r="A1715" t="str">
            <v>11C114</v>
          </cell>
          <cell r="B1715" t="str">
            <v>Interventions par voie transurétrale ou transcutanée pour lithiases urinaires, niveau 4</v>
          </cell>
          <cell r="E1715" t="str">
            <v>D15</v>
          </cell>
          <cell r="F1715" t="str">
            <v xml:space="preserve">Uro-néphrologie et génital </v>
          </cell>
        </row>
        <row r="1716">
          <cell r="A1716" t="str">
            <v>11C11J</v>
          </cell>
          <cell r="B1716" t="str">
            <v>Interventions par voie transurétrale ou transcutanée pour lithiases urinaires, en ambulatoire</v>
          </cell>
          <cell r="E1716" t="str">
            <v>D15</v>
          </cell>
          <cell r="F1716" t="str">
            <v xml:space="preserve">Uro-néphrologie et génital </v>
          </cell>
        </row>
        <row r="1717">
          <cell r="A1717" t="str">
            <v>11C121</v>
          </cell>
          <cell r="B1717" t="str">
            <v>Injections de toxine botulique dans l'appareil urinaire, niveau 1</v>
          </cell>
          <cell r="E1717" t="str">
            <v>D15</v>
          </cell>
          <cell r="F1717" t="str">
            <v xml:space="preserve">Uro-néphrologie et génital </v>
          </cell>
        </row>
        <row r="1718">
          <cell r="A1718" t="str">
            <v>11C122</v>
          </cell>
          <cell r="B1718" t="str">
            <v>Injections de toxine botulique dans l'appareil urinaire, niveau 2</v>
          </cell>
          <cell r="E1718" t="str">
            <v>D15</v>
          </cell>
          <cell r="F1718" t="str">
            <v xml:space="preserve">Uro-néphrologie et génital </v>
          </cell>
        </row>
        <row r="1719">
          <cell r="A1719" t="str">
            <v>11C123</v>
          </cell>
          <cell r="B1719" t="str">
            <v>Injections de toxine botulique dans l'appareil urinaire, niveau 3</v>
          </cell>
          <cell r="E1719" t="str">
            <v>D15</v>
          </cell>
          <cell r="F1719" t="str">
            <v xml:space="preserve">Uro-néphrologie et génital </v>
          </cell>
        </row>
        <row r="1720">
          <cell r="A1720" t="str">
            <v>11C124</v>
          </cell>
          <cell r="B1720" t="str">
            <v>Injections de toxine botulique dans l'appareil urinaire, niveau 4</v>
          </cell>
          <cell r="E1720" t="str">
            <v>D15</v>
          </cell>
          <cell r="F1720" t="str">
            <v xml:space="preserve">Uro-néphrologie et génital </v>
          </cell>
        </row>
        <row r="1721">
          <cell r="A1721" t="str">
            <v>11C12J</v>
          </cell>
          <cell r="B1721" t="str">
            <v>Injections de toxine botulique dans l'appareil urinaire, en ambulatoire</v>
          </cell>
          <cell r="E1721" t="str">
            <v>D15</v>
          </cell>
          <cell r="F1721" t="str">
            <v xml:space="preserve">Uro-néphrologie et génital </v>
          </cell>
        </row>
        <row r="1722">
          <cell r="A1722" t="str">
            <v>11C131</v>
          </cell>
          <cell r="B1722" t="str">
            <v>Interventions par voie transurétrale ou transcutanée pour des affections non lithiasiques, niveau 1</v>
          </cell>
          <cell r="E1722" t="str">
            <v>D15</v>
          </cell>
          <cell r="F1722" t="str">
            <v xml:space="preserve">Uro-néphrologie et génital </v>
          </cell>
        </row>
        <row r="1723">
          <cell r="A1723" t="str">
            <v>11C132</v>
          </cell>
          <cell r="B1723" t="str">
            <v>Interventions par voie transurétrale ou transcutanée pour des affections non lithiasiques, niveau 2</v>
          </cell>
          <cell r="E1723" t="str">
            <v>D15</v>
          </cell>
          <cell r="F1723" t="str">
            <v xml:space="preserve">Uro-néphrologie et génital </v>
          </cell>
        </row>
        <row r="1724">
          <cell r="A1724" t="str">
            <v>11C133</v>
          </cell>
          <cell r="B1724" t="str">
            <v>Interventions par voie transurétrale ou transcutanée pour des affections non lithiasiques, niveau 3</v>
          </cell>
          <cell r="E1724" t="str">
            <v>D15</v>
          </cell>
          <cell r="F1724" t="str">
            <v xml:space="preserve">Uro-néphrologie et génital </v>
          </cell>
        </row>
        <row r="1725">
          <cell r="A1725" t="str">
            <v>11C134</v>
          </cell>
          <cell r="B1725" t="str">
            <v>Interventions par voie transurétrale ou transcutanée pour des affections non lithiasiques, niveau 4</v>
          </cell>
          <cell r="E1725" t="str">
            <v>D15</v>
          </cell>
          <cell r="F1725" t="str">
            <v xml:space="preserve">Uro-néphrologie et génital </v>
          </cell>
        </row>
        <row r="1726">
          <cell r="A1726" t="str">
            <v>11C13J</v>
          </cell>
          <cell r="B1726" t="str">
            <v>Interventions par voie transurétrale ou transcutanée pour des affections non lithiasiques, en ambulatoire</v>
          </cell>
          <cell r="E1726" t="str">
            <v>D15</v>
          </cell>
          <cell r="F1726" t="str">
            <v xml:space="preserve">Uro-néphrologie et génital </v>
          </cell>
        </row>
        <row r="1727">
          <cell r="A1727" t="str">
            <v>11K021</v>
          </cell>
          <cell r="B1727" t="str">
            <v>Insuffisance rénale, avec dialyse, niveau 1</v>
          </cell>
          <cell r="E1727" t="str">
            <v>D15</v>
          </cell>
          <cell r="F1727" t="str">
            <v xml:space="preserve">Uro-néphrologie et génital </v>
          </cell>
        </row>
        <row r="1728">
          <cell r="A1728" t="str">
            <v>11K022</v>
          </cell>
          <cell r="B1728" t="str">
            <v>Insuffisance rénale, avec dialyse, niveau 2</v>
          </cell>
          <cell r="E1728" t="str">
            <v>D15</v>
          </cell>
          <cell r="F1728" t="str">
            <v xml:space="preserve">Uro-néphrologie et génital </v>
          </cell>
        </row>
        <row r="1729">
          <cell r="A1729" t="str">
            <v>11K023</v>
          </cell>
          <cell r="B1729" t="str">
            <v>Insuffisance rénale, avec dialyse, niveau 3</v>
          </cell>
          <cell r="E1729" t="str">
            <v>D15</v>
          </cell>
          <cell r="F1729" t="str">
            <v xml:space="preserve">Uro-néphrologie et génital </v>
          </cell>
        </row>
        <row r="1730">
          <cell r="A1730" t="str">
            <v>11K024</v>
          </cell>
          <cell r="B1730" t="str">
            <v>Insuffisance rénale, avec dialyse, niveau 4</v>
          </cell>
          <cell r="E1730" t="str">
            <v>D15</v>
          </cell>
          <cell r="F1730" t="str">
            <v xml:space="preserve">Uro-néphrologie et génital </v>
          </cell>
        </row>
        <row r="1731">
          <cell r="A1731" t="str">
            <v>11K02J</v>
          </cell>
          <cell r="B1731" t="str">
            <v>Insuffisance rénale, avec dialyse, en ambulatoire</v>
          </cell>
          <cell r="E1731" t="str">
            <v>D15</v>
          </cell>
          <cell r="F1731" t="str">
            <v xml:space="preserve">Uro-néphrologie et génital </v>
          </cell>
        </row>
        <row r="1732">
          <cell r="A1732" t="str">
            <v>11K03Z</v>
          </cell>
          <cell r="B1732" t="str">
            <v>Endoscopies génito-urinaires thérapeutiques et anesthésie : séjours de la CMD 11 et de moins de 2 jours</v>
          </cell>
          <cell r="E1732" t="str">
            <v>D15</v>
          </cell>
          <cell r="F1732" t="str">
            <v xml:space="preserve">Uro-néphrologie et génital </v>
          </cell>
        </row>
        <row r="1733">
          <cell r="A1733" t="str">
            <v>11K04Z</v>
          </cell>
          <cell r="B1733" t="str">
            <v>Séjours de la CMD 11 comprenant une endoscopie génito-urinaire thérapeutique sans anesthésie : séjours de moins de 2 jours</v>
          </cell>
          <cell r="E1733" t="str">
            <v>D15</v>
          </cell>
          <cell r="F1733" t="str">
            <v xml:space="preserve">Uro-néphrologie et génital </v>
          </cell>
        </row>
        <row r="1734">
          <cell r="A1734" t="str">
            <v>11K05Z</v>
          </cell>
          <cell r="B1734" t="str">
            <v>Endoscopies génito-urinaires diagnostiques et anesthésie : séjours de la CMD 11 et de moins de 2 jours</v>
          </cell>
          <cell r="E1734" t="str">
            <v>D15</v>
          </cell>
          <cell r="F1734" t="str">
            <v xml:space="preserve">Uro-néphrologie et génital </v>
          </cell>
        </row>
        <row r="1735">
          <cell r="A1735" t="str">
            <v>11K06Z</v>
          </cell>
          <cell r="B1735" t="str">
            <v>Séjours de la CMD 11 comprenant une endoscopie génito-urinaire diagnostique sans anesthésie : séjours de moins de 2 jours</v>
          </cell>
          <cell r="E1735" t="str">
            <v>D15</v>
          </cell>
          <cell r="F1735" t="str">
            <v xml:space="preserve">Uro-néphrologie et génital </v>
          </cell>
        </row>
        <row r="1736">
          <cell r="A1736" t="str">
            <v>11K07Z</v>
          </cell>
          <cell r="B1736" t="str">
            <v>Séjours de la CMD 11 comprenant la mise en place de certains accès vasculaires, en ambulatoire</v>
          </cell>
          <cell r="E1736" t="str">
            <v>D07</v>
          </cell>
          <cell r="F1736" t="str">
            <v>Cardio-vasculaire (hors cathétérismes vasculaires diagnostiques et interventionnels)</v>
          </cell>
        </row>
        <row r="1737">
          <cell r="A1737" t="str">
            <v>11K08J</v>
          </cell>
          <cell r="B1737" t="str">
            <v>Lithotritie extracorporelle de l'appareil urinaire, en ambulatoire</v>
          </cell>
          <cell r="E1737" t="str">
            <v>D15</v>
          </cell>
          <cell r="F1737" t="str">
            <v xml:space="preserve">Uro-néphrologie et génital </v>
          </cell>
        </row>
        <row r="1738">
          <cell r="A1738" t="str">
            <v>11M021</v>
          </cell>
          <cell r="B1738" t="str">
            <v>Lithiases urinaires, niveau 1</v>
          </cell>
          <cell r="E1738" t="str">
            <v>D15</v>
          </cell>
          <cell r="F1738" t="str">
            <v xml:space="preserve">Uro-néphrologie et génital </v>
          </cell>
        </row>
        <row r="1739">
          <cell r="A1739" t="str">
            <v>11M022</v>
          </cell>
          <cell r="B1739" t="str">
            <v>Lithiases urinaires, niveau 2</v>
          </cell>
          <cell r="E1739" t="str">
            <v>D15</v>
          </cell>
          <cell r="F1739" t="str">
            <v xml:space="preserve">Uro-néphrologie et génital </v>
          </cell>
        </row>
        <row r="1740">
          <cell r="A1740" t="str">
            <v>11M023</v>
          </cell>
          <cell r="B1740" t="str">
            <v>Lithiases urinaires, niveau 3</v>
          </cell>
          <cell r="E1740" t="str">
            <v>D15</v>
          </cell>
          <cell r="F1740" t="str">
            <v xml:space="preserve">Uro-néphrologie et génital </v>
          </cell>
        </row>
        <row r="1741">
          <cell r="A1741" t="str">
            <v>11M024</v>
          </cell>
          <cell r="B1741" t="str">
            <v>Lithiases urinaires, niveau 4</v>
          </cell>
          <cell r="E1741" t="str">
            <v>D15</v>
          </cell>
          <cell r="F1741" t="str">
            <v xml:space="preserve">Uro-néphrologie et génital </v>
          </cell>
        </row>
        <row r="1742">
          <cell r="A1742" t="str">
            <v>11M02T</v>
          </cell>
          <cell r="B1742" t="str">
            <v>Lithiases urinaires, très courte durée</v>
          </cell>
          <cell r="E1742" t="str">
            <v>D15</v>
          </cell>
          <cell r="F1742" t="str">
            <v xml:space="preserve">Uro-néphrologie et génital </v>
          </cell>
        </row>
        <row r="1743">
          <cell r="A1743" t="str">
            <v>11M031</v>
          </cell>
          <cell r="B1743" t="str">
            <v>Infections des reins et des voies urinaires, âge inférieur à 18 ans, niveau 1</v>
          </cell>
          <cell r="E1743" t="str">
            <v>D15</v>
          </cell>
          <cell r="F1743" t="str">
            <v xml:space="preserve">Uro-néphrologie et génital </v>
          </cell>
        </row>
        <row r="1744">
          <cell r="A1744" t="str">
            <v>11M032</v>
          </cell>
          <cell r="B1744" t="str">
            <v>Infections des reins et des voies urinaires, âge inférieur à 18 ans, niveau 2</v>
          </cell>
          <cell r="E1744" t="str">
            <v>D15</v>
          </cell>
          <cell r="F1744" t="str">
            <v xml:space="preserve">Uro-néphrologie et génital </v>
          </cell>
        </row>
        <row r="1745">
          <cell r="A1745" t="str">
            <v>11M033</v>
          </cell>
          <cell r="B1745" t="str">
            <v>Infections des reins et des voies urinaires, âge inférieur à 18 ans, niveau 3</v>
          </cell>
          <cell r="E1745" t="str">
            <v>D15</v>
          </cell>
          <cell r="F1745" t="str">
            <v xml:space="preserve">Uro-néphrologie et génital </v>
          </cell>
        </row>
        <row r="1746">
          <cell r="A1746" t="str">
            <v>11M034</v>
          </cell>
          <cell r="B1746" t="str">
            <v>Infections des reins et des voies urinaires, âge inférieur à 18 ans, niveau 4</v>
          </cell>
          <cell r="E1746" t="str">
            <v>D15</v>
          </cell>
          <cell r="F1746" t="str">
            <v xml:space="preserve">Uro-néphrologie et génital </v>
          </cell>
        </row>
        <row r="1747">
          <cell r="A1747" t="str">
            <v>11M03T</v>
          </cell>
          <cell r="B1747" t="str">
            <v>Infections des reins et des voies urinaires, âge inférieur à 18 ans, très courte durée</v>
          </cell>
          <cell r="E1747" t="str">
            <v>D15</v>
          </cell>
          <cell r="F1747" t="str">
            <v xml:space="preserve">Uro-néphrologie et génital </v>
          </cell>
        </row>
        <row r="1748">
          <cell r="A1748" t="str">
            <v>11M041</v>
          </cell>
          <cell r="B1748" t="str">
            <v>Infections des reins et des voies urinaires, âge supérieur à 17 ans, niveau 1</v>
          </cell>
          <cell r="E1748" t="str">
            <v>D15</v>
          </cell>
          <cell r="F1748" t="str">
            <v xml:space="preserve">Uro-néphrologie et génital </v>
          </cell>
        </row>
        <row r="1749">
          <cell r="A1749" t="str">
            <v>11M042</v>
          </cell>
          <cell r="B1749" t="str">
            <v>Infections des reins et des voies urinaires, âge supérieur à 17 ans, niveau 2</v>
          </cell>
          <cell r="E1749" t="str">
            <v>D15</v>
          </cell>
          <cell r="F1749" t="str">
            <v xml:space="preserve">Uro-néphrologie et génital </v>
          </cell>
        </row>
        <row r="1750">
          <cell r="A1750" t="str">
            <v>11M043</v>
          </cell>
          <cell r="B1750" t="str">
            <v>Infections des reins et des voies urinaires, âge supérieur à 17 ans, niveau 3</v>
          </cell>
          <cell r="E1750" t="str">
            <v>D15</v>
          </cell>
          <cell r="F1750" t="str">
            <v xml:space="preserve">Uro-néphrologie et génital </v>
          </cell>
        </row>
        <row r="1751">
          <cell r="A1751" t="str">
            <v>11M044</v>
          </cell>
          <cell r="B1751" t="str">
            <v>Infections des reins et des voies urinaires, âge supérieur à 17 ans, niveau 4</v>
          </cell>
          <cell r="E1751" t="str">
            <v>D15</v>
          </cell>
          <cell r="F1751" t="str">
            <v xml:space="preserve">Uro-néphrologie et génital </v>
          </cell>
        </row>
        <row r="1752">
          <cell r="A1752" t="str">
            <v>11M04T</v>
          </cell>
          <cell r="B1752" t="str">
            <v>Infections des reins et des voies urinaires, âge supérieur à 17 ans, très courte durée</v>
          </cell>
          <cell r="E1752" t="str">
            <v>D15</v>
          </cell>
          <cell r="F1752" t="str">
            <v xml:space="preserve">Uro-néphrologie et génital </v>
          </cell>
        </row>
        <row r="1753">
          <cell r="A1753" t="str">
            <v>11M061</v>
          </cell>
          <cell r="B1753" t="str">
            <v>Insuffisance rénale, sans dialyse, niveau 1</v>
          </cell>
          <cell r="E1753" t="str">
            <v>D15</v>
          </cell>
          <cell r="F1753" t="str">
            <v xml:space="preserve">Uro-néphrologie et génital </v>
          </cell>
        </row>
        <row r="1754">
          <cell r="A1754" t="str">
            <v>11M062</v>
          </cell>
          <cell r="B1754" t="str">
            <v>Insuffisance rénale, sans dialyse, niveau 2</v>
          </cell>
          <cell r="E1754" t="str">
            <v>D15</v>
          </cell>
          <cell r="F1754" t="str">
            <v xml:space="preserve">Uro-néphrologie et génital </v>
          </cell>
        </row>
        <row r="1755">
          <cell r="A1755" t="str">
            <v>11M063</v>
          </cell>
          <cell r="B1755" t="str">
            <v>Insuffisance rénale, sans dialyse, niveau 3</v>
          </cell>
          <cell r="E1755" t="str">
            <v>D15</v>
          </cell>
          <cell r="F1755" t="str">
            <v xml:space="preserve">Uro-néphrologie et génital </v>
          </cell>
        </row>
        <row r="1756">
          <cell r="A1756" t="str">
            <v>11M064</v>
          </cell>
          <cell r="B1756" t="str">
            <v>Insuffisance rénale, sans dialyse, niveau 4</v>
          </cell>
          <cell r="E1756" t="str">
            <v>D15</v>
          </cell>
          <cell r="F1756" t="str">
            <v xml:space="preserve">Uro-néphrologie et génital </v>
          </cell>
        </row>
        <row r="1757">
          <cell r="A1757" t="str">
            <v>11M06T</v>
          </cell>
          <cell r="B1757" t="str">
            <v>Insuffisance rénale, sans dialyse, très courte durée</v>
          </cell>
          <cell r="E1757" t="str">
            <v>D15</v>
          </cell>
          <cell r="F1757" t="str">
            <v xml:space="preserve">Uro-néphrologie et génital </v>
          </cell>
        </row>
        <row r="1758">
          <cell r="A1758" t="str">
            <v>11M071</v>
          </cell>
          <cell r="B1758" t="str">
            <v>Tumeurs des reins et des voies urinaires, niveau 1</v>
          </cell>
          <cell r="E1758" t="str">
            <v>D15</v>
          </cell>
          <cell r="F1758" t="str">
            <v xml:space="preserve">Uro-néphrologie et génital </v>
          </cell>
        </row>
        <row r="1759">
          <cell r="A1759" t="str">
            <v>11M072</v>
          </cell>
          <cell r="B1759" t="str">
            <v>Tumeurs des reins et des voies urinaires, niveau 2</v>
          </cell>
          <cell r="E1759" t="str">
            <v>D15</v>
          </cell>
          <cell r="F1759" t="str">
            <v xml:space="preserve">Uro-néphrologie et génital </v>
          </cell>
        </row>
        <row r="1760">
          <cell r="A1760" t="str">
            <v>11M073</v>
          </cell>
          <cell r="B1760" t="str">
            <v>Tumeurs des reins et des voies urinaires, niveau 3</v>
          </cell>
          <cell r="E1760" t="str">
            <v>D15</v>
          </cell>
          <cell r="F1760" t="str">
            <v xml:space="preserve">Uro-néphrologie et génital </v>
          </cell>
        </row>
        <row r="1761">
          <cell r="A1761" t="str">
            <v>11M074</v>
          </cell>
          <cell r="B1761" t="str">
            <v>Tumeurs des reins et des voies urinaires, niveau 4</v>
          </cell>
          <cell r="E1761" t="str">
            <v>D15</v>
          </cell>
          <cell r="F1761" t="str">
            <v xml:space="preserve">Uro-néphrologie et génital </v>
          </cell>
        </row>
        <row r="1762">
          <cell r="A1762" t="str">
            <v>11M07T</v>
          </cell>
          <cell r="B1762" t="str">
            <v>Tumeurs des reins et des voies urinaires, très courte durée</v>
          </cell>
          <cell r="E1762" t="str">
            <v>D15</v>
          </cell>
          <cell r="F1762" t="str">
            <v xml:space="preserve">Uro-néphrologie et génital </v>
          </cell>
        </row>
        <row r="1763">
          <cell r="A1763" t="str">
            <v>11M081</v>
          </cell>
          <cell r="B1763" t="str">
            <v>Autres affections des reins et des voies urinaires, âge inférieur à 18 ans, niveau 1</v>
          </cell>
          <cell r="E1763" t="str">
            <v>D15</v>
          </cell>
          <cell r="F1763" t="str">
            <v xml:space="preserve">Uro-néphrologie et génital </v>
          </cell>
        </row>
        <row r="1764">
          <cell r="A1764" t="str">
            <v>11M082</v>
          </cell>
          <cell r="B1764" t="str">
            <v>Autres affections des reins et des voies urinaires, âge inférieur à 18 ans, niveau 2</v>
          </cell>
          <cell r="E1764" t="str">
            <v>D15</v>
          </cell>
          <cell r="F1764" t="str">
            <v xml:space="preserve">Uro-néphrologie et génital </v>
          </cell>
        </row>
        <row r="1765">
          <cell r="A1765" t="str">
            <v>11M083</v>
          </cell>
          <cell r="B1765" t="str">
            <v>Autres affections des reins et des voies urinaires, âge inférieur à 18 ans, niveau 3</v>
          </cell>
          <cell r="E1765" t="str">
            <v>D15</v>
          </cell>
          <cell r="F1765" t="str">
            <v xml:space="preserve">Uro-néphrologie et génital </v>
          </cell>
        </row>
        <row r="1766">
          <cell r="A1766" t="str">
            <v>11M084</v>
          </cell>
          <cell r="B1766" t="str">
            <v>Autres affections des reins et des voies urinaires, âge inférieur à 18 ans, niveau 4</v>
          </cell>
          <cell r="E1766" t="str">
            <v>D15</v>
          </cell>
          <cell r="F1766" t="str">
            <v xml:space="preserve">Uro-néphrologie et génital </v>
          </cell>
        </row>
        <row r="1767">
          <cell r="A1767" t="str">
            <v>11M08T</v>
          </cell>
          <cell r="B1767" t="str">
            <v>Autres affections des reins et des voies urinaires, âge inférieur à 18 ans, très courte durée</v>
          </cell>
          <cell r="E1767" t="str">
            <v>D15</v>
          </cell>
          <cell r="F1767" t="str">
            <v xml:space="preserve">Uro-néphrologie et génital </v>
          </cell>
        </row>
        <row r="1768">
          <cell r="A1768" t="str">
            <v>11M101</v>
          </cell>
          <cell r="B1768" t="str">
            <v>Rétrécissement urétral, niveau 1</v>
          </cell>
          <cell r="E1768" t="str">
            <v>D15</v>
          </cell>
          <cell r="F1768" t="str">
            <v xml:space="preserve">Uro-néphrologie et génital </v>
          </cell>
        </row>
        <row r="1769">
          <cell r="A1769" t="str">
            <v>11M102</v>
          </cell>
          <cell r="B1769" t="str">
            <v>Rétrécissement urétral, niveau 2</v>
          </cell>
          <cell r="E1769" t="str">
            <v>D15</v>
          </cell>
          <cell r="F1769" t="str">
            <v xml:space="preserve">Uro-néphrologie et génital </v>
          </cell>
        </row>
        <row r="1770">
          <cell r="A1770" t="str">
            <v>11M103</v>
          </cell>
          <cell r="B1770" t="str">
            <v>Rétrécissement urétral, niveau 3</v>
          </cell>
          <cell r="E1770" t="str">
            <v>D15</v>
          </cell>
          <cell r="F1770" t="str">
            <v xml:space="preserve">Uro-néphrologie et génital </v>
          </cell>
        </row>
        <row r="1771">
          <cell r="A1771" t="str">
            <v>11M104</v>
          </cell>
          <cell r="B1771" t="str">
            <v>Rétrécissement urétral, niveau 4</v>
          </cell>
          <cell r="E1771" t="str">
            <v>D15</v>
          </cell>
          <cell r="F1771" t="str">
            <v xml:space="preserve">Uro-néphrologie et génital </v>
          </cell>
        </row>
        <row r="1772">
          <cell r="A1772" t="str">
            <v>11M10T</v>
          </cell>
          <cell r="B1772" t="str">
            <v>Rétrécissement urétral, très courte durée</v>
          </cell>
          <cell r="E1772" t="str">
            <v>D15</v>
          </cell>
          <cell r="F1772" t="str">
            <v xml:space="preserve">Uro-néphrologie et génital </v>
          </cell>
        </row>
        <row r="1773">
          <cell r="A1773" t="str">
            <v>11M111</v>
          </cell>
          <cell r="B1773" t="str">
            <v>Signes et symptômes concernant les reins et les voies urinaires, âge inférieur à 18 ans, niveau 1</v>
          </cell>
          <cell r="E1773" t="str">
            <v>D15</v>
          </cell>
          <cell r="F1773" t="str">
            <v xml:space="preserve">Uro-néphrologie et génital </v>
          </cell>
        </row>
        <row r="1774">
          <cell r="A1774" t="str">
            <v>11M112</v>
          </cell>
          <cell r="B1774" t="str">
            <v>Signes et symptômes concernant les reins et les voies urinaires, âge inférieur à 18 ans, niveau 2</v>
          </cell>
          <cell r="E1774" t="str">
            <v>D15</v>
          </cell>
          <cell r="F1774" t="str">
            <v xml:space="preserve">Uro-néphrologie et génital </v>
          </cell>
        </row>
        <row r="1775">
          <cell r="A1775" t="str">
            <v>11M113</v>
          </cell>
          <cell r="B1775" t="str">
            <v>Signes et symptômes concernant les reins et les voies urinaires, âge inférieur à 18 ans, niveau 3</v>
          </cell>
          <cell r="E1775" t="str">
            <v>D15</v>
          </cell>
          <cell r="F1775" t="str">
            <v xml:space="preserve">Uro-néphrologie et génital </v>
          </cell>
        </row>
        <row r="1776">
          <cell r="A1776" t="str">
            <v>11M114</v>
          </cell>
          <cell r="B1776" t="str">
            <v>Signes et symptômes concernant les reins et les voies urinaires, âge inférieur à 18 ans, niveau 4</v>
          </cell>
          <cell r="E1776" t="str">
            <v>D15</v>
          </cell>
          <cell r="F1776" t="str">
            <v xml:space="preserve">Uro-néphrologie et génital </v>
          </cell>
        </row>
        <row r="1777">
          <cell r="A1777" t="str">
            <v>11M121</v>
          </cell>
          <cell r="B1777" t="str">
            <v>Signes et symptômes concernant les reins et les voies urinaires, âge supérieur à 17 ans, niveau 1</v>
          </cell>
          <cell r="E1777" t="str">
            <v>D15</v>
          </cell>
          <cell r="F1777" t="str">
            <v xml:space="preserve">Uro-néphrologie et génital </v>
          </cell>
        </row>
        <row r="1778">
          <cell r="A1778" t="str">
            <v>11M122</v>
          </cell>
          <cell r="B1778" t="str">
            <v>Signes et symptômes concernant les reins et les voies urinaires, âge supérieur à 17 ans, niveau 2</v>
          </cell>
          <cell r="E1778" t="str">
            <v>D15</v>
          </cell>
          <cell r="F1778" t="str">
            <v xml:space="preserve">Uro-néphrologie et génital </v>
          </cell>
        </row>
        <row r="1779">
          <cell r="A1779" t="str">
            <v>11M123</v>
          </cell>
          <cell r="B1779" t="str">
            <v>Signes et symptômes concernant les reins et les voies urinaires, âge supérieur à 17 ans, niveau 3</v>
          </cell>
          <cell r="E1779" t="str">
            <v>D15</v>
          </cell>
          <cell r="F1779" t="str">
            <v xml:space="preserve">Uro-néphrologie et génital </v>
          </cell>
        </row>
        <row r="1780">
          <cell r="A1780" t="str">
            <v>11M124</v>
          </cell>
          <cell r="B1780" t="str">
            <v>Signes et symptômes concernant les reins et les voies urinaires, âge supérieur à 17 ans, niveau 4</v>
          </cell>
          <cell r="E1780" t="str">
            <v>D15</v>
          </cell>
          <cell r="F1780" t="str">
            <v xml:space="preserve">Uro-néphrologie et génital </v>
          </cell>
        </row>
        <row r="1781">
          <cell r="A1781" t="str">
            <v>11M12T</v>
          </cell>
          <cell r="B1781" t="str">
            <v>Signes et symptômes concernant les reins et les voies urinaires, âge supérieur à 17 ans, très courte durée</v>
          </cell>
          <cell r="E1781" t="str">
            <v>D15</v>
          </cell>
          <cell r="F1781" t="str">
            <v xml:space="preserve">Uro-néphrologie et génital </v>
          </cell>
        </row>
        <row r="1782">
          <cell r="A1782" t="str">
            <v>11M151</v>
          </cell>
          <cell r="B1782" t="str">
            <v>Autres affections des reins et des voies urinaires d'origine diabétique, âge supérieur à 17 ans, niveau 1</v>
          </cell>
          <cell r="E1782" t="str">
            <v>D15</v>
          </cell>
          <cell r="F1782" t="str">
            <v xml:space="preserve">Uro-néphrologie et génital </v>
          </cell>
        </row>
        <row r="1783">
          <cell r="A1783" t="str">
            <v>11M152</v>
          </cell>
          <cell r="B1783" t="str">
            <v>Autres affections des reins et des voies urinaires d'origine diabétique, âge supérieur à 17 ans, niveau 2</v>
          </cell>
          <cell r="E1783" t="str">
            <v>D15</v>
          </cell>
          <cell r="F1783" t="str">
            <v xml:space="preserve">Uro-néphrologie et génital </v>
          </cell>
        </row>
        <row r="1784">
          <cell r="A1784" t="str">
            <v>11M153</v>
          </cell>
          <cell r="B1784" t="str">
            <v>Autres affections des reins et des voies urinaires d'origine diabétique, âge supérieur à 17 ans, niveau 3</v>
          </cell>
          <cell r="E1784" t="str">
            <v>D15</v>
          </cell>
          <cell r="F1784" t="str">
            <v xml:space="preserve">Uro-néphrologie et génital </v>
          </cell>
        </row>
        <row r="1785">
          <cell r="A1785" t="str">
            <v>11M154</v>
          </cell>
          <cell r="B1785" t="str">
            <v>Autres affections des reins et des voies urinaires d'origine diabétique, âge supérieur à 17 ans, niveau 4</v>
          </cell>
          <cell r="E1785" t="str">
            <v>D15</v>
          </cell>
          <cell r="F1785" t="str">
            <v xml:space="preserve">Uro-néphrologie et génital </v>
          </cell>
        </row>
        <row r="1786">
          <cell r="A1786" t="str">
            <v>11M15T</v>
          </cell>
          <cell r="B1786" t="str">
            <v>Autres affections des reins et des voies urinaires d'origine diabétique, âge supérieur à 17 ans, très courte durée</v>
          </cell>
          <cell r="E1786" t="str">
            <v>D15</v>
          </cell>
          <cell r="F1786" t="str">
            <v xml:space="preserve">Uro-néphrologie et génital </v>
          </cell>
        </row>
        <row r="1787">
          <cell r="A1787" t="str">
            <v>11M161</v>
          </cell>
          <cell r="B1787" t="str">
            <v>Autres affections des reins et des voies urinaires, à l'exception de celles d'origine diabétique, âge supérieur à 17 ans, niveau 1</v>
          </cell>
          <cell r="E1787" t="str">
            <v>D15</v>
          </cell>
          <cell r="F1787" t="str">
            <v xml:space="preserve">Uro-néphrologie et génital </v>
          </cell>
        </row>
        <row r="1788">
          <cell r="A1788" t="str">
            <v>11M162</v>
          </cell>
          <cell r="B1788" t="str">
            <v>Autres affections des reins et des voies urinaires, à l'exception de celles d'origine diabétique, âge supérieur à 17 ans, niveau 2</v>
          </cell>
          <cell r="E1788" t="str">
            <v>D15</v>
          </cell>
          <cell r="F1788" t="str">
            <v xml:space="preserve">Uro-néphrologie et génital </v>
          </cell>
        </row>
        <row r="1789">
          <cell r="A1789" t="str">
            <v>11M163</v>
          </cell>
          <cell r="B1789" t="str">
            <v>Autres affections des reins et des voies urinaires, à l'exception de celles d'origine diabétique, âge supérieur à 17 ans, niveau 3</v>
          </cell>
          <cell r="E1789" t="str">
            <v>D15</v>
          </cell>
          <cell r="F1789" t="str">
            <v xml:space="preserve">Uro-néphrologie et génital </v>
          </cell>
        </row>
        <row r="1790">
          <cell r="A1790" t="str">
            <v>11M164</v>
          </cell>
          <cell r="B1790" t="str">
            <v>Autres affections des reins et des voies urinaires, à l'exception de celles d'origine diabétique, âge supérieur à 17 ans, niveau 4</v>
          </cell>
          <cell r="E1790" t="str">
            <v>D15</v>
          </cell>
          <cell r="F1790" t="str">
            <v xml:space="preserve">Uro-néphrologie et génital </v>
          </cell>
        </row>
        <row r="1791">
          <cell r="A1791" t="str">
            <v>11M16T</v>
          </cell>
          <cell r="B1791" t="str">
            <v>Autres affections des reins et des voies urinaires, à l'exception de celles d'origine diabétique, âge supérieur à 17 ans, très courte durée</v>
          </cell>
          <cell r="E1791" t="str">
            <v>D15</v>
          </cell>
          <cell r="F1791" t="str">
            <v xml:space="preserve">Uro-néphrologie et génital </v>
          </cell>
        </row>
        <row r="1792">
          <cell r="A1792" t="str">
            <v>11M171</v>
          </cell>
          <cell r="B1792" t="str">
            <v>Surveillances de greffes de rein, niveau 1</v>
          </cell>
          <cell r="E1792" t="str">
            <v>D15</v>
          </cell>
          <cell r="F1792" t="str">
            <v xml:space="preserve">Uro-néphrologie et génital </v>
          </cell>
        </row>
        <row r="1793">
          <cell r="A1793" t="str">
            <v>11M172</v>
          </cell>
          <cell r="B1793" t="str">
            <v>Surveillances de greffes de rein, niveau 2</v>
          </cell>
          <cell r="E1793" t="str">
            <v>D15</v>
          </cell>
          <cell r="F1793" t="str">
            <v xml:space="preserve">Uro-néphrologie et génital </v>
          </cell>
        </row>
        <row r="1794">
          <cell r="A1794" t="str">
            <v>11M173</v>
          </cell>
          <cell r="B1794" t="str">
            <v>Surveillances de greffes de rein, niveau 3</v>
          </cell>
          <cell r="E1794" t="str">
            <v>D15</v>
          </cell>
          <cell r="F1794" t="str">
            <v xml:space="preserve">Uro-néphrologie et génital </v>
          </cell>
        </row>
        <row r="1795">
          <cell r="A1795" t="str">
            <v>11M174</v>
          </cell>
          <cell r="B1795" t="str">
            <v>Surveillances de greffes de rein, niveau 4</v>
          </cell>
          <cell r="E1795" t="str">
            <v>D15</v>
          </cell>
          <cell r="F1795" t="str">
            <v xml:space="preserve">Uro-néphrologie et génital </v>
          </cell>
        </row>
        <row r="1796">
          <cell r="A1796" t="str">
            <v>11M18Z</v>
          </cell>
          <cell r="B1796" t="str">
            <v>Explorations et surveillance pour affections du rein et des voies urinaires</v>
          </cell>
          <cell r="E1796" t="str">
            <v>D15</v>
          </cell>
          <cell r="F1796" t="str">
            <v xml:space="preserve">Uro-néphrologie et génital </v>
          </cell>
        </row>
        <row r="1797">
          <cell r="A1797" t="str">
            <v>11M19T</v>
          </cell>
          <cell r="B1797" t="str">
            <v>Autres symptômes et recours aux soins de la CMD 11, très courte durée</v>
          </cell>
          <cell r="E1797" t="str">
            <v>D15</v>
          </cell>
          <cell r="F1797" t="str">
            <v xml:space="preserve">Uro-néphrologie et génital </v>
          </cell>
        </row>
        <row r="1798">
          <cell r="A1798" t="str">
            <v>11M19Z</v>
          </cell>
          <cell r="B1798" t="str">
            <v>Autres symptômes et recours aux soins de la CMD 11</v>
          </cell>
          <cell r="E1798" t="str">
            <v>D15</v>
          </cell>
          <cell r="F1798" t="str">
            <v xml:space="preserve">Uro-néphrologie et génital </v>
          </cell>
        </row>
        <row r="1799">
          <cell r="A1799" t="str">
            <v>11M201</v>
          </cell>
          <cell r="B1799" t="str">
            <v>Autres affections uronéphrologiques concernant majoritairement la petite enfance, niveau 1</v>
          </cell>
          <cell r="E1799" t="str">
            <v>D15</v>
          </cell>
          <cell r="F1799" t="str">
            <v xml:space="preserve">Uro-néphrologie et génital </v>
          </cell>
        </row>
        <row r="1800">
          <cell r="A1800" t="str">
            <v>11M202</v>
          </cell>
          <cell r="B1800" t="str">
            <v>Autres affections uronéphrologiques concernant majoritairement la petite enfance, niveau 2</v>
          </cell>
          <cell r="E1800" t="str">
            <v>D15</v>
          </cell>
          <cell r="F1800" t="str">
            <v xml:space="preserve">Uro-néphrologie et génital </v>
          </cell>
        </row>
        <row r="1801">
          <cell r="A1801" t="str">
            <v>11M203</v>
          </cell>
          <cell r="B1801" t="str">
            <v>Autres affections uronéphrologiques concernant majoritairement la petite enfance, niveau 3</v>
          </cell>
          <cell r="E1801" t="str">
            <v>D15</v>
          </cell>
          <cell r="F1801" t="str">
            <v xml:space="preserve">Uro-néphrologie et génital </v>
          </cell>
        </row>
        <row r="1802">
          <cell r="A1802" t="str">
            <v>11M204</v>
          </cell>
          <cell r="B1802" t="str">
            <v>Autres affections uronéphrologiques concernant majoritairement la petite enfance, niveau 4</v>
          </cell>
          <cell r="E1802" t="str">
            <v>D15</v>
          </cell>
          <cell r="F1802" t="str">
            <v xml:space="preserve">Uro-néphrologie et génital </v>
          </cell>
        </row>
        <row r="1803">
          <cell r="A1803" t="str">
            <v>12C031</v>
          </cell>
          <cell r="B1803" t="str">
            <v>Interventions sur le pénis, niveau 1</v>
          </cell>
          <cell r="E1803" t="str">
            <v>D15</v>
          </cell>
          <cell r="F1803" t="str">
            <v xml:space="preserve">Uro-néphrologie et génital </v>
          </cell>
        </row>
        <row r="1804">
          <cell r="A1804" t="str">
            <v>12C032</v>
          </cell>
          <cell r="B1804" t="str">
            <v>Interventions sur le pénis, niveau 2</v>
          </cell>
          <cell r="E1804" t="str">
            <v>D15</v>
          </cell>
          <cell r="F1804" t="str">
            <v xml:space="preserve">Uro-néphrologie et génital </v>
          </cell>
        </row>
        <row r="1805">
          <cell r="A1805" t="str">
            <v>12C033</v>
          </cell>
          <cell r="B1805" t="str">
            <v>Interventions sur le pénis, niveau 3</v>
          </cell>
          <cell r="E1805" t="str">
            <v>D15</v>
          </cell>
          <cell r="F1805" t="str">
            <v xml:space="preserve">Uro-néphrologie et génital </v>
          </cell>
        </row>
        <row r="1806">
          <cell r="A1806" t="str">
            <v>12C034</v>
          </cell>
          <cell r="B1806" t="str">
            <v>Interventions sur le pénis, niveau 4</v>
          </cell>
          <cell r="E1806" t="str">
            <v>D15</v>
          </cell>
          <cell r="F1806" t="str">
            <v xml:space="preserve">Uro-néphrologie et génital </v>
          </cell>
        </row>
        <row r="1807">
          <cell r="A1807" t="str">
            <v>12C03J</v>
          </cell>
          <cell r="B1807" t="str">
            <v>Interventions sur le pénis, en ambulatoire</v>
          </cell>
          <cell r="E1807" t="str">
            <v>D15</v>
          </cell>
          <cell r="F1807" t="str">
            <v xml:space="preserve">Uro-néphrologie et génital </v>
          </cell>
        </row>
        <row r="1808">
          <cell r="A1808" t="str">
            <v>12C041</v>
          </cell>
          <cell r="B1808" t="str">
            <v>Prostatectomies transurétrales, niveau 1</v>
          </cell>
          <cell r="E1808" t="str">
            <v>D15</v>
          </cell>
          <cell r="F1808" t="str">
            <v xml:space="preserve">Uro-néphrologie et génital </v>
          </cell>
        </row>
        <row r="1809">
          <cell r="A1809" t="str">
            <v>12C042</v>
          </cell>
          <cell r="B1809" t="str">
            <v>Prostatectomies transurétrales, niveau 2</v>
          </cell>
          <cell r="E1809" t="str">
            <v>D15</v>
          </cell>
          <cell r="F1809" t="str">
            <v xml:space="preserve">Uro-néphrologie et génital </v>
          </cell>
        </row>
        <row r="1810">
          <cell r="A1810" t="str">
            <v>12C043</v>
          </cell>
          <cell r="B1810" t="str">
            <v>Prostatectomies transurétrales, niveau 3</v>
          </cell>
          <cell r="E1810" t="str">
            <v>D15</v>
          </cell>
          <cell r="F1810" t="str">
            <v xml:space="preserve">Uro-néphrologie et génital </v>
          </cell>
        </row>
        <row r="1811">
          <cell r="A1811" t="str">
            <v>12C044</v>
          </cell>
          <cell r="B1811" t="str">
            <v>Prostatectomies transurétrales, niveau 4</v>
          </cell>
          <cell r="E1811" t="str">
            <v>D15</v>
          </cell>
          <cell r="F1811" t="str">
            <v xml:space="preserve">Uro-néphrologie et génital </v>
          </cell>
        </row>
        <row r="1812">
          <cell r="A1812" t="str">
            <v>12C04J</v>
          </cell>
          <cell r="B1812" t="str">
            <v>Prostatectomies transurétrales, en ambulatoire</v>
          </cell>
          <cell r="E1812" t="str">
            <v>D15</v>
          </cell>
          <cell r="F1812" t="str">
            <v xml:space="preserve">Uro-néphrologie et génital </v>
          </cell>
        </row>
        <row r="1813">
          <cell r="A1813" t="str">
            <v>12C051</v>
          </cell>
          <cell r="B1813" t="str">
            <v>Interventions sur les testicules pour tumeurs malignes, niveau 1</v>
          </cell>
          <cell r="E1813" t="str">
            <v>D15</v>
          </cell>
          <cell r="F1813" t="str">
            <v xml:space="preserve">Uro-néphrologie et génital </v>
          </cell>
        </row>
        <row r="1814">
          <cell r="A1814" t="str">
            <v>12C052</v>
          </cell>
          <cell r="B1814" t="str">
            <v>Interventions sur les testicules pour tumeurs malignes, niveau 2</v>
          </cell>
          <cell r="E1814" t="str">
            <v>D15</v>
          </cell>
          <cell r="F1814" t="str">
            <v xml:space="preserve">Uro-néphrologie et génital </v>
          </cell>
        </row>
        <row r="1815">
          <cell r="A1815" t="str">
            <v>12C053</v>
          </cell>
          <cell r="B1815" t="str">
            <v>Interventions sur les testicules pour tumeurs malignes, niveau 3</v>
          </cell>
          <cell r="E1815" t="str">
            <v>D15</v>
          </cell>
          <cell r="F1815" t="str">
            <v xml:space="preserve">Uro-néphrologie et génital </v>
          </cell>
        </row>
        <row r="1816">
          <cell r="A1816" t="str">
            <v>12C054</v>
          </cell>
          <cell r="B1816" t="str">
            <v>Interventions sur les testicules pour tumeurs malignes, niveau 4</v>
          </cell>
          <cell r="E1816" t="str">
            <v>D15</v>
          </cell>
          <cell r="F1816" t="str">
            <v xml:space="preserve">Uro-néphrologie et génital </v>
          </cell>
        </row>
        <row r="1817">
          <cell r="A1817" t="str">
            <v>12C061</v>
          </cell>
          <cell r="B1817" t="str">
            <v>Interventions sur les testicules pour affections non malignes, âge inférieur à 18 ans, niveau 1</v>
          </cell>
          <cell r="E1817" t="str">
            <v>D15</v>
          </cell>
          <cell r="F1817" t="str">
            <v xml:space="preserve">Uro-néphrologie et génital </v>
          </cell>
        </row>
        <row r="1818">
          <cell r="A1818" t="str">
            <v>12C062</v>
          </cell>
          <cell r="B1818" t="str">
            <v>Interventions sur les testicules pour affections non malignes, âge inférieur à 18 ans, niveau 2</v>
          </cell>
          <cell r="E1818" t="str">
            <v>D15</v>
          </cell>
          <cell r="F1818" t="str">
            <v xml:space="preserve">Uro-néphrologie et génital </v>
          </cell>
        </row>
        <row r="1819">
          <cell r="A1819" t="str">
            <v>12C063</v>
          </cell>
          <cell r="B1819" t="str">
            <v>Interventions sur les testicules pour affections non malignes, âge inférieur à 18 ans, niveau 3</v>
          </cell>
          <cell r="E1819" t="str">
            <v>D15</v>
          </cell>
          <cell r="F1819" t="str">
            <v xml:space="preserve">Uro-néphrologie et génital </v>
          </cell>
        </row>
        <row r="1820">
          <cell r="A1820" t="str">
            <v>12C064</v>
          </cell>
          <cell r="B1820" t="str">
            <v>Interventions sur les testicules pour affections non malignes, âge inférieur à 18 ans, niveau 4</v>
          </cell>
          <cell r="E1820" t="str">
            <v>D15</v>
          </cell>
          <cell r="F1820" t="str">
            <v xml:space="preserve">Uro-néphrologie et génital </v>
          </cell>
        </row>
        <row r="1821">
          <cell r="A1821" t="str">
            <v>12C06J</v>
          </cell>
          <cell r="B1821" t="str">
            <v>Interventions sur les testicules pour affections non malignes, âge inférieur à 18 ans, en ambulatoire</v>
          </cell>
          <cell r="E1821" t="str">
            <v>D15</v>
          </cell>
          <cell r="F1821" t="str">
            <v xml:space="preserve">Uro-néphrologie et génital </v>
          </cell>
        </row>
        <row r="1822">
          <cell r="A1822" t="str">
            <v>12C071</v>
          </cell>
          <cell r="B1822" t="str">
            <v>Interventions sur les testicules pour affections non malignes, âge supérieur à 17 ans, niveau 1</v>
          </cell>
          <cell r="E1822" t="str">
            <v>D15</v>
          </cell>
          <cell r="F1822" t="str">
            <v xml:space="preserve">Uro-néphrologie et génital </v>
          </cell>
        </row>
        <row r="1823">
          <cell r="A1823" t="str">
            <v>12C072</v>
          </cell>
          <cell r="B1823" t="str">
            <v>Interventions sur les testicules pour affections non malignes, âge supérieur à 17 ans, niveau 2</v>
          </cell>
          <cell r="E1823" t="str">
            <v>D15</v>
          </cell>
          <cell r="F1823" t="str">
            <v xml:space="preserve">Uro-néphrologie et génital </v>
          </cell>
        </row>
        <row r="1824">
          <cell r="A1824" t="str">
            <v>12C073</v>
          </cell>
          <cell r="B1824" t="str">
            <v>Interventions sur les testicules pour affections non malignes, âge supérieur à 17 ans, niveau 3</v>
          </cell>
          <cell r="E1824" t="str">
            <v>D15</v>
          </cell>
          <cell r="F1824" t="str">
            <v xml:space="preserve">Uro-néphrologie et génital </v>
          </cell>
        </row>
        <row r="1825">
          <cell r="A1825" t="str">
            <v>12C074</v>
          </cell>
          <cell r="B1825" t="str">
            <v>Interventions sur les testicules pour affections non malignes, âge supérieur à 17 ans, niveau 4</v>
          </cell>
          <cell r="E1825" t="str">
            <v>D15</v>
          </cell>
          <cell r="F1825" t="str">
            <v xml:space="preserve">Uro-néphrologie et génital </v>
          </cell>
        </row>
        <row r="1826">
          <cell r="A1826" t="str">
            <v>12C07J</v>
          </cell>
          <cell r="B1826" t="str">
            <v>Interventions sur les testicules pour affections non malignes, âge supérieur à 17 ans, en ambulatoire</v>
          </cell>
          <cell r="E1826" t="str">
            <v>D15</v>
          </cell>
          <cell r="F1826" t="str">
            <v xml:space="preserve">Uro-néphrologie et génital </v>
          </cell>
        </row>
        <row r="1827">
          <cell r="A1827" t="str">
            <v>12C081</v>
          </cell>
          <cell r="B1827" t="str">
            <v>Circoncision, niveau 1</v>
          </cell>
          <cell r="E1827" t="str">
            <v>D15</v>
          </cell>
          <cell r="F1827" t="str">
            <v xml:space="preserve">Uro-néphrologie et génital </v>
          </cell>
        </row>
        <row r="1828">
          <cell r="A1828" t="str">
            <v>12C082</v>
          </cell>
          <cell r="B1828" t="str">
            <v>Circoncision, niveau 2</v>
          </cell>
          <cell r="E1828" t="str">
            <v>D15</v>
          </cell>
          <cell r="F1828" t="str">
            <v xml:space="preserve">Uro-néphrologie et génital </v>
          </cell>
        </row>
        <row r="1829">
          <cell r="A1829" t="str">
            <v>12C083</v>
          </cell>
          <cell r="B1829" t="str">
            <v>Circoncision, niveau 3</v>
          </cell>
          <cell r="E1829" t="str">
            <v>D15</v>
          </cell>
          <cell r="F1829" t="str">
            <v xml:space="preserve">Uro-néphrologie et génital </v>
          </cell>
        </row>
        <row r="1830">
          <cell r="A1830" t="str">
            <v>12C084</v>
          </cell>
          <cell r="B1830" t="str">
            <v>Circoncision, niveau 4</v>
          </cell>
          <cell r="E1830" t="str">
            <v>D15</v>
          </cell>
          <cell r="F1830" t="str">
            <v xml:space="preserve">Uro-néphrologie et génital </v>
          </cell>
        </row>
        <row r="1831">
          <cell r="A1831" t="str">
            <v>12C08J</v>
          </cell>
          <cell r="B1831" t="str">
            <v>Circoncision, en ambulatoire</v>
          </cell>
          <cell r="E1831" t="str">
            <v>D15</v>
          </cell>
          <cell r="F1831" t="str">
            <v xml:space="preserve">Uro-néphrologie et génital </v>
          </cell>
        </row>
        <row r="1832">
          <cell r="A1832" t="str">
            <v>12C091</v>
          </cell>
          <cell r="B1832" t="str">
            <v>Autres interventions pour tumeurs malignes de l'appareil génital masculin, niveau 1</v>
          </cell>
          <cell r="E1832" t="str">
            <v>D15</v>
          </cell>
          <cell r="F1832" t="str">
            <v xml:space="preserve">Uro-néphrologie et génital </v>
          </cell>
        </row>
        <row r="1833">
          <cell r="A1833" t="str">
            <v>12C092</v>
          </cell>
          <cell r="B1833" t="str">
            <v>Autres interventions pour tumeurs malignes de l'appareil génital masculin, niveau 2</v>
          </cell>
          <cell r="E1833" t="str">
            <v>D15</v>
          </cell>
          <cell r="F1833" t="str">
            <v xml:space="preserve">Uro-néphrologie et génital </v>
          </cell>
        </row>
        <row r="1834">
          <cell r="A1834" t="str">
            <v>12C093</v>
          </cell>
          <cell r="B1834" t="str">
            <v>Autres interventions pour tumeurs malignes de l'appareil génital masculin, niveau 3</v>
          </cell>
          <cell r="E1834" t="str">
            <v>D15</v>
          </cell>
          <cell r="F1834" t="str">
            <v xml:space="preserve">Uro-néphrologie et génital </v>
          </cell>
        </row>
        <row r="1835">
          <cell r="A1835" t="str">
            <v>12C094</v>
          </cell>
          <cell r="B1835" t="str">
            <v>Autres interventions pour tumeurs malignes de l'appareil génital masculin, niveau 4</v>
          </cell>
          <cell r="E1835" t="str">
            <v>D15</v>
          </cell>
          <cell r="F1835" t="str">
            <v xml:space="preserve">Uro-néphrologie et génital </v>
          </cell>
        </row>
        <row r="1836">
          <cell r="A1836" t="str">
            <v>12C101</v>
          </cell>
          <cell r="B1836" t="str">
            <v>Autres interventions pour affections non malignes de l'appareil génital masculin, niveau 1</v>
          </cell>
          <cell r="E1836" t="str">
            <v>D15</v>
          </cell>
          <cell r="F1836" t="str">
            <v xml:space="preserve">Uro-néphrologie et génital </v>
          </cell>
        </row>
        <row r="1837">
          <cell r="A1837" t="str">
            <v>12C102</v>
          </cell>
          <cell r="B1837" t="str">
            <v>Autres interventions pour affections non malignes de l'appareil génital masculin, niveau 2</v>
          </cell>
          <cell r="E1837" t="str">
            <v>D15</v>
          </cell>
          <cell r="F1837" t="str">
            <v xml:space="preserve">Uro-néphrologie et génital </v>
          </cell>
        </row>
        <row r="1838">
          <cell r="A1838" t="str">
            <v>12C103</v>
          </cell>
          <cell r="B1838" t="str">
            <v>Autres interventions pour affections non malignes de l'appareil génital masculin, niveau 3</v>
          </cell>
          <cell r="E1838" t="str">
            <v>D15</v>
          </cell>
          <cell r="F1838" t="str">
            <v xml:space="preserve">Uro-néphrologie et génital </v>
          </cell>
        </row>
        <row r="1839">
          <cell r="A1839" t="str">
            <v>12C104</v>
          </cell>
          <cell r="B1839" t="str">
            <v>Autres interventions pour affections non malignes de l'appareil génital masculin, niveau 4</v>
          </cell>
          <cell r="E1839" t="str">
            <v>D15</v>
          </cell>
          <cell r="F1839" t="str">
            <v xml:space="preserve">Uro-néphrologie et génital </v>
          </cell>
        </row>
        <row r="1840">
          <cell r="A1840" t="str">
            <v>12C111</v>
          </cell>
          <cell r="B1840" t="str">
            <v>Interventions pelviennes majeures chez l'homme pour tumeurs malignes, niveau 1</v>
          </cell>
          <cell r="E1840" t="str">
            <v>D15</v>
          </cell>
          <cell r="F1840" t="str">
            <v xml:space="preserve">Uro-néphrologie et génital </v>
          </cell>
        </row>
        <row r="1841">
          <cell r="A1841" t="str">
            <v>12C112</v>
          </cell>
          <cell r="B1841" t="str">
            <v>Interventions pelviennes majeures chez l'homme pour tumeurs malignes, niveau 2</v>
          </cell>
          <cell r="E1841" t="str">
            <v>D15</v>
          </cell>
          <cell r="F1841" t="str">
            <v xml:space="preserve">Uro-néphrologie et génital </v>
          </cell>
        </row>
        <row r="1842">
          <cell r="A1842" t="str">
            <v>12C113</v>
          </cell>
          <cell r="B1842" t="str">
            <v>Interventions pelviennes majeures chez l'homme pour tumeurs malignes, niveau 3</v>
          </cell>
          <cell r="E1842" t="str">
            <v>D15</v>
          </cell>
          <cell r="F1842" t="str">
            <v xml:space="preserve">Uro-néphrologie et génital </v>
          </cell>
        </row>
        <row r="1843">
          <cell r="A1843" t="str">
            <v>12C114</v>
          </cell>
          <cell r="B1843" t="str">
            <v>Interventions pelviennes majeures chez l'homme pour tumeurs malignes, niveau 4</v>
          </cell>
          <cell r="E1843" t="str">
            <v>D15</v>
          </cell>
          <cell r="F1843" t="str">
            <v xml:space="preserve">Uro-néphrologie et génital </v>
          </cell>
        </row>
        <row r="1844">
          <cell r="A1844" t="str">
            <v>12C121</v>
          </cell>
          <cell r="B1844" t="str">
            <v>Interventions pelviennes majeures chez l'homme pour affections non malignes, niveau 1</v>
          </cell>
          <cell r="E1844" t="str">
            <v>D15</v>
          </cell>
          <cell r="F1844" t="str">
            <v xml:space="preserve">Uro-néphrologie et génital </v>
          </cell>
        </row>
        <row r="1845">
          <cell r="A1845" t="str">
            <v>12C122</v>
          </cell>
          <cell r="B1845" t="str">
            <v>Interventions pelviennes majeures chez l'homme pour affections non malignes, niveau 2</v>
          </cell>
          <cell r="E1845" t="str">
            <v>D15</v>
          </cell>
          <cell r="F1845" t="str">
            <v xml:space="preserve">Uro-néphrologie et génital </v>
          </cell>
        </row>
        <row r="1846">
          <cell r="A1846" t="str">
            <v>12C123</v>
          </cell>
          <cell r="B1846" t="str">
            <v>Interventions pelviennes majeures chez l'homme pour affections non malignes, niveau 3</v>
          </cell>
          <cell r="E1846" t="str">
            <v>D15</v>
          </cell>
          <cell r="F1846" t="str">
            <v xml:space="preserve">Uro-néphrologie et génital </v>
          </cell>
        </row>
        <row r="1847">
          <cell r="A1847" t="str">
            <v>12C124</v>
          </cell>
          <cell r="B1847" t="str">
            <v>Interventions pelviennes majeures chez l'homme pour affections non malignes, niveau 4</v>
          </cell>
          <cell r="E1847" t="str">
            <v>D15</v>
          </cell>
          <cell r="F1847" t="str">
            <v xml:space="preserve">Uro-néphrologie et génital </v>
          </cell>
        </row>
        <row r="1848">
          <cell r="A1848" t="str">
            <v>12C131</v>
          </cell>
          <cell r="B1848" t="str">
            <v>Stérilisation et vasoplastie, niveau 1</v>
          </cell>
          <cell r="E1848" t="str">
            <v>D15</v>
          </cell>
          <cell r="F1848" t="str">
            <v xml:space="preserve">Uro-néphrologie et génital </v>
          </cell>
        </row>
        <row r="1849">
          <cell r="A1849" t="str">
            <v>12C132</v>
          </cell>
          <cell r="B1849" t="str">
            <v>Stérilisation et vasoplastie, niveau 2</v>
          </cell>
          <cell r="E1849" t="str">
            <v>D15</v>
          </cell>
          <cell r="F1849" t="str">
            <v xml:space="preserve">Uro-néphrologie et génital </v>
          </cell>
        </row>
        <row r="1850">
          <cell r="A1850" t="str">
            <v>12C133</v>
          </cell>
          <cell r="B1850" t="str">
            <v>Stérilisation et vasoplastie, niveau 3</v>
          </cell>
          <cell r="E1850" t="str">
            <v>D15</v>
          </cell>
          <cell r="F1850" t="str">
            <v xml:space="preserve">Uro-néphrologie et génital </v>
          </cell>
        </row>
        <row r="1851">
          <cell r="A1851" t="str">
            <v>12C134</v>
          </cell>
          <cell r="B1851" t="str">
            <v>Stérilisation et vasoplastie, niveau 4</v>
          </cell>
          <cell r="E1851" t="str">
            <v>D15</v>
          </cell>
          <cell r="F1851" t="str">
            <v xml:space="preserve">Uro-néphrologie et génital </v>
          </cell>
        </row>
        <row r="1852">
          <cell r="A1852" t="str">
            <v>12K02Z</v>
          </cell>
          <cell r="B1852" t="str">
            <v>Endoscopies génito-urinaires et anesthésie : séjours de la CMD 12 et de moins de deux jours</v>
          </cell>
          <cell r="E1852" t="str">
            <v>D15</v>
          </cell>
          <cell r="F1852" t="str">
            <v xml:space="preserve">Uro-néphrologie et génital </v>
          </cell>
        </row>
        <row r="1853">
          <cell r="A1853" t="str">
            <v>12K03Z</v>
          </cell>
          <cell r="B1853" t="str">
            <v>Séjours de la CMD 12 comprenant une endoscopie génito-urinaire sans anesthésie : séjours de moins de deux jours</v>
          </cell>
          <cell r="E1853" t="str">
            <v>D15</v>
          </cell>
          <cell r="F1853" t="str">
            <v xml:space="preserve">Uro-néphrologie et génital </v>
          </cell>
        </row>
        <row r="1854">
          <cell r="A1854" t="str">
            <v>12K06J</v>
          </cell>
          <cell r="B1854" t="str">
            <v>Séjours comprenant une biopsie prostatique, en ambulatoire</v>
          </cell>
          <cell r="E1854" t="str">
            <v>D15</v>
          </cell>
          <cell r="F1854" t="str">
            <v xml:space="preserve">Uro-néphrologie et génital </v>
          </cell>
        </row>
        <row r="1855">
          <cell r="A1855" t="str">
            <v>12M031</v>
          </cell>
          <cell r="B1855" t="str">
            <v>Tumeurs malignes de l'appareil génital masculin, niveau 1</v>
          </cell>
          <cell r="E1855" t="str">
            <v>D15</v>
          </cell>
          <cell r="F1855" t="str">
            <v xml:space="preserve">Uro-néphrologie et génital </v>
          </cell>
        </row>
        <row r="1856">
          <cell r="A1856" t="str">
            <v>12M032</v>
          </cell>
          <cell r="B1856" t="str">
            <v>Tumeurs malignes de l'appareil génital masculin, niveau 2</v>
          </cell>
          <cell r="E1856" t="str">
            <v>D15</v>
          </cell>
          <cell r="F1856" t="str">
            <v xml:space="preserve">Uro-néphrologie et génital </v>
          </cell>
        </row>
        <row r="1857">
          <cell r="A1857" t="str">
            <v>12M033</v>
          </cell>
          <cell r="B1857" t="str">
            <v>Tumeurs malignes de l'appareil génital masculin, niveau 3</v>
          </cell>
          <cell r="E1857" t="str">
            <v>D15</v>
          </cell>
          <cell r="F1857" t="str">
            <v xml:space="preserve">Uro-néphrologie et génital </v>
          </cell>
        </row>
        <row r="1858">
          <cell r="A1858" t="str">
            <v>12M034</v>
          </cell>
          <cell r="B1858" t="str">
            <v>Tumeurs malignes de l'appareil génital masculin, niveau 4</v>
          </cell>
          <cell r="E1858" t="str">
            <v>D15</v>
          </cell>
          <cell r="F1858" t="str">
            <v xml:space="preserve">Uro-néphrologie et génital </v>
          </cell>
        </row>
        <row r="1859">
          <cell r="A1859" t="str">
            <v>12M03T</v>
          </cell>
          <cell r="B1859" t="str">
            <v>Tumeurs malignes de l'appareil génital masculin, très courte durée</v>
          </cell>
          <cell r="E1859" t="str">
            <v>D15</v>
          </cell>
          <cell r="F1859" t="str">
            <v xml:space="preserve">Uro-néphrologie et génital </v>
          </cell>
        </row>
        <row r="1860">
          <cell r="A1860" t="str">
            <v>12M041</v>
          </cell>
          <cell r="B1860" t="str">
            <v>Hypertrophie prostatique bénigne, niveau 1</v>
          </cell>
          <cell r="E1860" t="str">
            <v>D15</v>
          </cell>
          <cell r="F1860" t="str">
            <v xml:space="preserve">Uro-néphrologie et génital </v>
          </cell>
        </row>
        <row r="1861">
          <cell r="A1861" t="str">
            <v>12M042</v>
          </cell>
          <cell r="B1861" t="str">
            <v>Hypertrophie prostatique bénigne, niveau 2</v>
          </cell>
          <cell r="E1861" t="str">
            <v>D15</v>
          </cell>
          <cell r="F1861" t="str">
            <v xml:space="preserve">Uro-néphrologie et génital </v>
          </cell>
        </row>
        <row r="1862">
          <cell r="A1862" t="str">
            <v>12M043</v>
          </cell>
          <cell r="B1862" t="str">
            <v>Hypertrophie prostatique bénigne, niveau 3</v>
          </cell>
          <cell r="E1862" t="str">
            <v>D15</v>
          </cell>
          <cell r="F1862" t="str">
            <v xml:space="preserve">Uro-néphrologie et génital </v>
          </cell>
        </row>
        <row r="1863">
          <cell r="A1863" t="str">
            <v>12M044</v>
          </cell>
          <cell r="B1863" t="str">
            <v>Hypertrophie prostatique bénigne, niveau 4</v>
          </cell>
          <cell r="E1863" t="str">
            <v>D15</v>
          </cell>
          <cell r="F1863" t="str">
            <v xml:space="preserve">Uro-néphrologie et génital </v>
          </cell>
        </row>
        <row r="1864">
          <cell r="A1864" t="str">
            <v>12M04T</v>
          </cell>
          <cell r="B1864" t="str">
            <v>Hypertrophie prostatique bénigne, très courte durée</v>
          </cell>
          <cell r="E1864" t="str">
            <v>D15</v>
          </cell>
          <cell r="F1864" t="str">
            <v xml:space="preserve">Uro-néphrologie et génital </v>
          </cell>
        </row>
        <row r="1865">
          <cell r="A1865" t="str">
            <v>12M051</v>
          </cell>
          <cell r="B1865" t="str">
            <v>Autres affections de l'appareil génital masculin, niveau 1</v>
          </cell>
          <cell r="E1865" t="str">
            <v>D15</v>
          </cell>
          <cell r="F1865" t="str">
            <v xml:space="preserve">Uro-néphrologie et génital </v>
          </cell>
        </row>
        <row r="1866">
          <cell r="A1866" t="str">
            <v>12M052</v>
          </cell>
          <cell r="B1866" t="str">
            <v>Autres affections de l'appareil génital masculin, niveau 2</v>
          </cell>
          <cell r="E1866" t="str">
            <v>D15</v>
          </cell>
          <cell r="F1866" t="str">
            <v xml:space="preserve">Uro-néphrologie et génital </v>
          </cell>
        </row>
        <row r="1867">
          <cell r="A1867" t="str">
            <v>12M053</v>
          </cell>
          <cell r="B1867" t="str">
            <v>Autres affections de l'appareil génital masculin, niveau 3</v>
          </cell>
          <cell r="E1867" t="str">
            <v>D15</v>
          </cell>
          <cell r="F1867" t="str">
            <v xml:space="preserve">Uro-néphrologie et génital </v>
          </cell>
        </row>
        <row r="1868">
          <cell r="A1868" t="str">
            <v>12M054</v>
          </cell>
          <cell r="B1868" t="str">
            <v>Autres affections de l'appareil génital masculin, niveau 4</v>
          </cell>
          <cell r="E1868" t="str">
            <v>D15</v>
          </cell>
          <cell r="F1868" t="str">
            <v xml:space="preserve">Uro-néphrologie et génital </v>
          </cell>
        </row>
        <row r="1869">
          <cell r="A1869" t="str">
            <v>12M05T</v>
          </cell>
          <cell r="B1869" t="str">
            <v>Autres affections de l'appareil génital masculin, très courte durée</v>
          </cell>
          <cell r="E1869" t="str">
            <v>D15</v>
          </cell>
          <cell r="F1869" t="str">
            <v xml:space="preserve">Uro-néphrologie et génital </v>
          </cell>
        </row>
        <row r="1870">
          <cell r="A1870" t="str">
            <v>12M061</v>
          </cell>
          <cell r="B1870" t="str">
            <v>Prostatites aigües et orchites, niveau 1</v>
          </cell>
          <cell r="E1870" t="str">
            <v>D15</v>
          </cell>
          <cell r="F1870" t="str">
            <v xml:space="preserve">Uro-néphrologie et génital </v>
          </cell>
        </row>
        <row r="1871">
          <cell r="A1871" t="str">
            <v>12M062</v>
          </cell>
          <cell r="B1871" t="str">
            <v>Prostatites aigües et orchites, niveau 2</v>
          </cell>
          <cell r="E1871" t="str">
            <v>D15</v>
          </cell>
          <cell r="F1871" t="str">
            <v xml:space="preserve">Uro-néphrologie et génital </v>
          </cell>
        </row>
        <row r="1872">
          <cell r="A1872" t="str">
            <v>12M063</v>
          </cell>
          <cell r="B1872" t="str">
            <v>Prostatites aigües et orchites, niveau 3</v>
          </cell>
          <cell r="E1872" t="str">
            <v>D15</v>
          </cell>
          <cell r="F1872" t="str">
            <v xml:space="preserve">Uro-néphrologie et génital </v>
          </cell>
        </row>
        <row r="1873">
          <cell r="A1873" t="str">
            <v>12M064</v>
          </cell>
          <cell r="B1873" t="str">
            <v>Prostatites aigües et orchites, niveau 4</v>
          </cell>
          <cell r="E1873" t="str">
            <v>D15</v>
          </cell>
          <cell r="F1873" t="str">
            <v xml:space="preserve">Uro-néphrologie et génital </v>
          </cell>
        </row>
        <row r="1874">
          <cell r="A1874" t="str">
            <v>12M06T</v>
          </cell>
          <cell r="B1874" t="str">
            <v>Prostatites aigües et orchites, très courte durée</v>
          </cell>
          <cell r="E1874" t="str">
            <v>D15</v>
          </cell>
          <cell r="F1874" t="str">
            <v xml:space="preserve">Uro-néphrologie et génital </v>
          </cell>
        </row>
        <row r="1875">
          <cell r="A1875" t="str">
            <v>12M071</v>
          </cell>
          <cell r="B1875" t="str">
            <v>Autres infections et inflammations de l'appareil génital masculin, niveau 1</v>
          </cell>
          <cell r="E1875" t="str">
            <v>D15</v>
          </cell>
          <cell r="F1875" t="str">
            <v xml:space="preserve">Uro-néphrologie et génital </v>
          </cell>
        </row>
        <row r="1876">
          <cell r="A1876" t="str">
            <v>12M072</v>
          </cell>
          <cell r="B1876" t="str">
            <v>Autres infections et inflammations de l'appareil génital masculin, niveau 2</v>
          </cell>
          <cell r="E1876" t="str">
            <v>D15</v>
          </cell>
          <cell r="F1876" t="str">
            <v xml:space="preserve">Uro-néphrologie et génital </v>
          </cell>
        </row>
        <row r="1877">
          <cell r="A1877" t="str">
            <v>12M073</v>
          </cell>
          <cell r="B1877" t="str">
            <v>Autres infections et inflammations de l'appareil génital masculin, niveau 3</v>
          </cell>
          <cell r="E1877" t="str">
            <v>D15</v>
          </cell>
          <cell r="F1877" t="str">
            <v xml:space="preserve">Uro-néphrologie et génital </v>
          </cell>
        </row>
        <row r="1878">
          <cell r="A1878" t="str">
            <v>12M074</v>
          </cell>
          <cell r="B1878" t="str">
            <v>Autres infections et inflammations de l'appareil génital masculin, niveau 4</v>
          </cell>
          <cell r="E1878" t="str">
            <v>D15</v>
          </cell>
          <cell r="F1878" t="str">
            <v xml:space="preserve">Uro-néphrologie et génital </v>
          </cell>
        </row>
        <row r="1879">
          <cell r="A1879" t="str">
            <v>12M07T</v>
          </cell>
          <cell r="B1879" t="str">
            <v>Autres infections et inflammations de l'appareil génital masculin, très courte durée</v>
          </cell>
          <cell r="E1879" t="str">
            <v>D15</v>
          </cell>
          <cell r="F1879" t="str">
            <v xml:space="preserve">Uro-néphrologie et génital </v>
          </cell>
        </row>
        <row r="1880">
          <cell r="A1880" t="str">
            <v>12M08Z</v>
          </cell>
          <cell r="B1880" t="str">
            <v>Explorations et surveillance des affections de l'appareil génital masculin</v>
          </cell>
          <cell r="E1880" t="str">
            <v>D15</v>
          </cell>
          <cell r="F1880" t="str">
            <v xml:space="preserve">Uro-néphrologie et génital </v>
          </cell>
        </row>
        <row r="1881">
          <cell r="A1881" t="str">
            <v>12M09Z</v>
          </cell>
          <cell r="B1881" t="str">
            <v>Symptômes et autres recours aux soins de la CMD 12</v>
          </cell>
          <cell r="E1881" t="str">
            <v>D15</v>
          </cell>
          <cell r="F1881" t="str">
            <v xml:space="preserve">Uro-néphrologie et génital </v>
          </cell>
        </row>
        <row r="1882">
          <cell r="A1882" t="str">
            <v>13C031</v>
          </cell>
          <cell r="B1882" t="str">
            <v>Hystérectomies, niveau 1</v>
          </cell>
          <cell r="E1882" t="str">
            <v>D12</v>
          </cell>
          <cell r="F1882" t="str">
            <v>Gynécologie - sein</v>
          </cell>
        </row>
        <row r="1883">
          <cell r="A1883" t="str">
            <v>13C032</v>
          </cell>
          <cell r="B1883" t="str">
            <v>Hystérectomies, niveau 2</v>
          </cell>
          <cell r="E1883" t="str">
            <v>D12</v>
          </cell>
          <cell r="F1883" t="str">
            <v>Gynécologie - sein</v>
          </cell>
        </row>
        <row r="1884">
          <cell r="A1884" t="str">
            <v>13C033</v>
          </cell>
          <cell r="B1884" t="str">
            <v>Hystérectomies, niveau 3</v>
          </cell>
          <cell r="E1884" t="str">
            <v>D12</v>
          </cell>
          <cell r="F1884" t="str">
            <v>Gynécologie - sein</v>
          </cell>
        </row>
        <row r="1885">
          <cell r="A1885" t="str">
            <v>13C034</v>
          </cell>
          <cell r="B1885" t="str">
            <v>Hystérectomies, niveau 4</v>
          </cell>
          <cell r="E1885" t="str">
            <v>D12</v>
          </cell>
          <cell r="F1885" t="str">
            <v>Gynécologie - sein</v>
          </cell>
        </row>
        <row r="1886">
          <cell r="A1886" t="str">
            <v>13C041</v>
          </cell>
          <cell r="B1886" t="str">
            <v>Interventions réparatrices sur l'appareil génital féminin, niveau 1</v>
          </cell>
          <cell r="E1886" t="str">
            <v>D12</v>
          </cell>
          <cell r="F1886" t="str">
            <v>Gynécologie - sein</v>
          </cell>
        </row>
        <row r="1887">
          <cell r="A1887" t="str">
            <v>13C042</v>
          </cell>
          <cell r="B1887" t="str">
            <v>Interventions réparatrices sur l'appareil génital féminin, niveau 2</v>
          </cell>
          <cell r="E1887" t="str">
            <v>D12</v>
          </cell>
          <cell r="F1887" t="str">
            <v>Gynécologie - sein</v>
          </cell>
        </row>
        <row r="1888">
          <cell r="A1888" t="str">
            <v>13C043</v>
          </cell>
          <cell r="B1888" t="str">
            <v>Interventions réparatrices sur l'appareil génital féminin, niveau 3</v>
          </cell>
          <cell r="E1888" t="str">
            <v>D12</v>
          </cell>
          <cell r="F1888" t="str">
            <v>Gynécologie - sein</v>
          </cell>
        </row>
        <row r="1889">
          <cell r="A1889" t="str">
            <v>13C044</v>
          </cell>
          <cell r="B1889" t="str">
            <v>Interventions réparatrices sur l'appareil génital féminin, niveau 4</v>
          </cell>
          <cell r="E1889" t="str">
            <v>D12</v>
          </cell>
          <cell r="F1889" t="str">
            <v>Gynécologie - sein</v>
          </cell>
        </row>
        <row r="1890">
          <cell r="A1890" t="str">
            <v>13C04J</v>
          </cell>
          <cell r="B1890" t="str">
            <v>Interventions réparatrices sur l'appareil génital féminin, en ambulatoire</v>
          </cell>
          <cell r="E1890" t="str">
            <v>D12</v>
          </cell>
          <cell r="F1890" t="str">
            <v>Gynécologie - sein</v>
          </cell>
        </row>
        <row r="1891">
          <cell r="A1891" t="str">
            <v>13C051</v>
          </cell>
          <cell r="B1891" t="str">
            <v>Interventions sur le système utéroannexiel pour tumeurs malignes, niveau 1</v>
          </cell>
          <cell r="E1891" t="str">
            <v>D12</v>
          </cell>
          <cell r="F1891" t="str">
            <v>Gynécologie - sein</v>
          </cell>
        </row>
        <row r="1892">
          <cell r="A1892" t="str">
            <v>13C052</v>
          </cell>
          <cell r="B1892" t="str">
            <v>Interventions sur le système utéroannexiel pour tumeurs malignes, niveau 2</v>
          </cell>
          <cell r="E1892" t="str">
            <v>D12</v>
          </cell>
          <cell r="F1892" t="str">
            <v>Gynécologie - sein</v>
          </cell>
        </row>
        <row r="1893">
          <cell r="A1893" t="str">
            <v>13C053</v>
          </cell>
          <cell r="B1893" t="str">
            <v>Interventions sur le système utéroannexiel pour tumeurs malignes, niveau 3</v>
          </cell>
          <cell r="E1893" t="str">
            <v>D12</v>
          </cell>
          <cell r="F1893" t="str">
            <v>Gynécologie - sein</v>
          </cell>
        </row>
        <row r="1894">
          <cell r="A1894" t="str">
            <v>13C054</v>
          </cell>
          <cell r="B1894" t="str">
            <v>Interventions sur le système utéroannexiel pour tumeurs malignes, niveau 4</v>
          </cell>
          <cell r="E1894" t="str">
            <v>D12</v>
          </cell>
          <cell r="F1894" t="str">
            <v>Gynécologie - sein</v>
          </cell>
        </row>
        <row r="1895">
          <cell r="A1895" t="str">
            <v>13C061</v>
          </cell>
          <cell r="B1895" t="str">
            <v>Interruptions tubaires, niveau 1</v>
          </cell>
          <cell r="E1895" t="str">
            <v>D12</v>
          </cell>
          <cell r="F1895" t="str">
            <v>Gynécologie - sein</v>
          </cell>
        </row>
        <row r="1896">
          <cell r="A1896" t="str">
            <v>13C062</v>
          </cell>
          <cell r="B1896" t="str">
            <v>Interruptions tubaires, niveau 2</v>
          </cell>
          <cell r="E1896" t="str">
            <v>D12</v>
          </cell>
          <cell r="F1896" t="str">
            <v>Gynécologie - sein</v>
          </cell>
        </row>
        <row r="1897">
          <cell r="A1897" t="str">
            <v>13C063</v>
          </cell>
          <cell r="B1897" t="str">
            <v>Interruptions tubaires, niveau 3</v>
          </cell>
          <cell r="E1897" t="str">
            <v>D12</v>
          </cell>
          <cell r="F1897" t="str">
            <v>Gynécologie - sein</v>
          </cell>
        </row>
        <row r="1898">
          <cell r="A1898" t="str">
            <v>13C064</v>
          </cell>
          <cell r="B1898" t="str">
            <v>Interruptions tubaires, niveau 4</v>
          </cell>
          <cell r="E1898" t="str">
            <v>D12</v>
          </cell>
          <cell r="F1898" t="str">
            <v>Gynécologie - sein</v>
          </cell>
        </row>
        <row r="1899">
          <cell r="A1899" t="str">
            <v>13C06J</v>
          </cell>
          <cell r="B1899" t="str">
            <v>Interruptions tubaires, en ambulatoire</v>
          </cell>
          <cell r="E1899" t="str">
            <v>D12</v>
          </cell>
          <cell r="F1899" t="str">
            <v>Gynécologie - sein</v>
          </cell>
        </row>
        <row r="1900">
          <cell r="A1900" t="str">
            <v>13C071</v>
          </cell>
          <cell r="B1900" t="str">
            <v>Interventions sur le système utéroannexiel pour des affections non malignes, autres que les interruptions tubaires, niveau 1</v>
          </cell>
          <cell r="E1900" t="str">
            <v>D12</v>
          </cell>
          <cell r="F1900" t="str">
            <v>Gynécologie - sein</v>
          </cell>
        </row>
        <row r="1901">
          <cell r="A1901" t="str">
            <v>13C072</v>
          </cell>
          <cell r="B1901" t="str">
            <v>Interventions sur le système utéroannexiel pour des affections non malignes, autres que les interruptions tubaires, niveau 2</v>
          </cell>
          <cell r="E1901" t="str">
            <v>D12</v>
          </cell>
          <cell r="F1901" t="str">
            <v>Gynécologie - sein</v>
          </cell>
        </row>
        <row r="1902">
          <cell r="A1902" t="str">
            <v>13C073</v>
          </cell>
          <cell r="B1902" t="str">
            <v>Interventions sur le système utéroannexiel pour des affections non malignes, autres que les interruptions tubaires, niveau 3</v>
          </cell>
          <cell r="E1902" t="str">
            <v>D12</v>
          </cell>
          <cell r="F1902" t="str">
            <v>Gynécologie - sein</v>
          </cell>
        </row>
        <row r="1903">
          <cell r="A1903" t="str">
            <v>13C074</v>
          </cell>
          <cell r="B1903" t="str">
            <v>Interventions sur le système utéroannexiel pour des affections non malignes, autres que les interruptions tubaires, niveau 4</v>
          </cell>
          <cell r="E1903" t="str">
            <v>D12</v>
          </cell>
          <cell r="F1903" t="str">
            <v>Gynécologie - sein</v>
          </cell>
        </row>
        <row r="1904">
          <cell r="A1904" t="str">
            <v>13C07J</v>
          </cell>
          <cell r="B1904" t="str">
            <v>Interventions sur le système utéroannexiel pour des affections non malignes, autres que les interruptions tubaires, en ambulatoire</v>
          </cell>
          <cell r="E1904" t="str">
            <v>D12</v>
          </cell>
          <cell r="F1904" t="str">
            <v>Gynécologie - sein</v>
          </cell>
        </row>
        <row r="1905">
          <cell r="A1905" t="str">
            <v>13C081</v>
          </cell>
          <cell r="B1905" t="str">
            <v>Interventions sur la vulve, le vagin ou le col utérin, niveau 1</v>
          </cell>
          <cell r="E1905" t="str">
            <v>D12</v>
          </cell>
          <cell r="F1905" t="str">
            <v>Gynécologie - sein</v>
          </cell>
        </row>
        <row r="1906">
          <cell r="A1906" t="str">
            <v>13C082</v>
          </cell>
          <cell r="B1906" t="str">
            <v>Interventions sur la vulve, le vagin ou le col utérin, niveau 2</v>
          </cell>
          <cell r="E1906" t="str">
            <v>D12</v>
          </cell>
          <cell r="F1906" t="str">
            <v>Gynécologie - sein</v>
          </cell>
        </row>
        <row r="1907">
          <cell r="A1907" t="str">
            <v>13C083</v>
          </cell>
          <cell r="B1907" t="str">
            <v>Interventions sur la vulve, le vagin ou le col utérin, niveau 3</v>
          </cell>
          <cell r="E1907" t="str">
            <v>D12</v>
          </cell>
          <cell r="F1907" t="str">
            <v>Gynécologie - sein</v>
          </cell>
        </row>
        <row r="1908">
          <cell r="A1908" t="str">
            <v>13C084</v>
          </cell>
          <cell r="B1908" t="str">
            <v>Interventions sur la vulve, le vagin ou le col utérin, niveau 4</v>
          </cell>
          <cell r="E1908" t="str">
            <v>D12</v>
          </cell>
          <cell r="F1908" t="str">
            <v>Gynécologie - sein</v>
          </cell>
        </row>
        <row r="1909">
          <cell r="A1909" t="str">
            <v>13C08J</v>
          </cell>
          <cell r="B1909" t="str">
            <v>Interventions sur la vulve, le vagin ou le col utérin, en ambulatoire</v>
          </cell>
          <cell r="E1909" t="str">
            <v>D12</v>
          </cell>
          <cell r="F1909" t="str">
            <v>Gynécologie - sein</v>
          </cell>
        </row>
        <row r="1910">
          <cell r="A1910" t="str">
            <v>13C091</v>
          </cell>
          <cell r="B1910" t="str">
            <v>Laparoscopies ou coelioscopies diagnostiques, niveau 1</v>
          </cell>
          <cell r="E1910" t="str">
            <v>D12</v>
          </cell>
          <cell r="F1910" t="str">
            <v>Gynécologie - sein</v>
          </cell>
        </row>
        <row r="1911">
          <cell r="A1911" t="str">
            <v>13C092</v>
          </cell>
          <cell r="B1911" t="str">
            <v>Laparoscopies ou coelioscopies diagnostiques, niveau 2</v>
          </cell>
          <cell r="E1911" t="str">
            <v>D12</v>
          </cell>
          <cell r="F1911" t="str">
            <v>Gynécologie - sein</v>
          </cell>
        </row>
        <row r="1912">
          <cell r="A1912" t="str">
            <v>13C093</v>
          </cell>
          <cell r="B1912" t="str">
            <v>Laparoscopies ou coelioscopies diagnostiques, niveau 3</v>
          </cell>
          <cell r="E1912" t="str">
            <v>D12</v>
          </cell>
          <cell r="F1912" t="str">
            <v>Gynécologie - sein</v>
          </cell>
        </row>
        <row r="1913">
          <cell r="A1913" t="str">
            <v>13C094</v>
          </cell>
          <cell r="B1913" t="str">
            <v>Laparoscopies ou coelioscopies diagnostiques, niveau 4</v>
          </cell>
          <cell r="E1913" t="str">
            <v>D12</v>
          </cell>
          <cell r="F1913" t="str">
            <v>Gynécologie - sein</v>
          </cell>
        </row>
        <row r="1914">
          <cell r="A1914" t="str">
            <v>13C09T</v>
          </cell>
          <cell r="B1914" t="str">
            <v>Laparoscopies ou coelioscopies diagnostiques, très courte durée</v>
          </cell>
          <cell r="E1914" t="str">
            <v>D12</v>
          </cell>
          <cell r="F1914" t="str">
            <v>Gynécologie - sein</v>
          </cell>
        </row>
        <row r="1915">
          <cell r="A1915" t="str">
            <v>13C101</v>
          </cell>
          <cell r="B1915" t="str">
            <v>Ligatures tubaires par laparoscopie ou coelioscopie, niveau 1</v>
          </cell>
          <cell r="E1915" t="str">
            <v>D12</v>
          </cell>
          <cell r="F1915" t="str">
            <v>Gynécologie - sein</v>
          </cell>
        </row>
        <row r="1916">
          <cell r="A1916" t="str">
            <v>13C102</v>
          </cell>
          <cell r="B1916" t="str">
            <v>Ligatures tubaires par laparoscopie ou coelioscopie, niveau 2</v>
          </cell>
          <cell r="E1916" t="str">
            <v>D12</v>
          </cell>
          <cell r="F1916" t="str">
            <v>Gynécologie - sein</v>
          </cell>
        </row>
        <row r="1917">
          <cell r="A1917" t="str">
            <v>13C103</v>
          </cell>
          <cell r="B1917" t="str">
            <v>Ligatures tubaires par laparoscopie ou coelioscopie, niveau 3</v>
          </cell>
          <cell r="E1917" t="str">
            <v>D12</v>
          </cell>
          <cell r="F1917" t="str">
            <v>Gynécologie - sein</v>
          </cell>
        </row>
        <row r="1918">
          <cell r="A1918" t="str">
            <v>13C104</v>
          </cell>
          <cell r="B1918" t="str">
            <v>Ligatures tubaires par laparoscopie ou coelioscopie, niveau 4</v>
          </cell>
          <cell r="E1918" t="str">
            <v>D12</v>
          </cell>
          <cell r="F1918" t="str">
            <v>Gynécologie - sein</v>
          </cell>
        </row>
        <row r="1919">
          <cell r="A1919" t="str">
            <v>13C10T</v>
          </cell>
          <cell r="B1919" t="str">
            <v>Ligatures tubaires par laparoscopie ou coelioscopie, très courte durée</v>
          </cell>
          <cell r="E1919" t="str">
            <v>D12</v>
          </cell>
          <cell r="F1919" t="str">
            <v>Gynécologie - sein</v>
          </cell>
        </row>
        <row r="1920">
          <cell r="A1920" t="str">
            <v>13C111</v>
          </cell>
          <cell r="B1920" t="str">
            <v>Dilatations et curetages, conisations pour tumeurs malignes, niveau 1</v>
          </cell>
          <cell r="E1920" t="str">
            <v>D12</v>
          </cell>
          <cell r="F1920" t="str">
            <v>Gynécologie - sein</v>
          </cell>
        </row>
        <row r="1921">
          <cell r="A1921" t="str">
            <v>13C112</v>
          </cell>
          <cell r="B1921" t="str">
            <v>Dilatations et curetages, conisations pour tumeurs malignes, niveau 2</v>
          </cell>
          <cell r="E1921" t="str">
            <v>D12</v>
          </cell>
          <cell r="F1921" t="str">
            <v>Gynécologie - sein</v>
          </cell>
        </row>
        <row r="1922">
          <cell r="A1922" t="str">
            <v>13C113</v>
          </cell>
          <cell r="B1922" t="str">
            <v>Dilatations et curetages, conisations pour tumeurs malignes, niveau 3</v>
          </cell>
          <cell r="E1922" t="str">
            <v>D12</v>
          </cell>
          <cell r="F1922" t="str">
            <v>Gynécologie - sein</v>
          </cell>
        </row>
        <row r="1923">
          <cell r="A1923" t="str">
            <v>13C114</v>
          </cell>
          <cell r="B1923" t="str">
            <v>Dilatations et curetages, conisations pour tumeurs malignes, niveau 4</v>
          </cell>
          <cell r="E1923" t="str">
            <v>D12</v>
          </cell>
          <cell r="F1923" t="str">
            <v>Gynécologie - sein</v>
          </cell>
        </row>
        <row r="1924">
          <cell r="A1924" t="str">
            <v>13C11J</v>
          </cell>
          <cell r="B1924" t="str">
            <v>Dilatations et curetages, conisations pour tumeurs malignes, en ambulatoire</v>
          </cell>
          <cell r="E1924" t="str">
            <v>D12</v>
          </cell>
          <cell r="F1924" t="str">
            <v>Gynécologie - sein</v>
          </cell>
        </row>
        <row r="1925">
          <cell r="A1925" t="str">
            <v>13C121</v>
          </cell>
          <cell r="B1925" t="str">
            <v>Dilatations et curetages, conisations pour affections non malignes, niveau 1</v>
          </cell>
          <cell r="E1925" t="str">
            <v>D12</v>
          </cell>
          <cell r="F1925" t="str">
            <v>Gynécologie - sein</v>
          </cell>
        </row>
        <row r="1926">
          <cell r="A1926" t="str">
            <v>13C122</v>
          </cell>
          <cell r="B1926" t="str">
            <v>Dilatations et curetages, conisations pour affections non malignes, niveau 2</v>
          </cell>
          <cell r="E1926" t="str">
            <v>D12</v>
          </cell>
          <cell r="F1926" t="str">
            <v>Gynécologie - sein</v>
          </cell>
        </row>
        <row r="1927">
          <cell r="A1927" t="str">
            <v>13C123</v>
          </cell>
          <cell r="B1927" t="str">
            <v>Dilatations et curetages, conisations pour affections non malignes, niveau 3</v>
          </cell>
          <cell r="E1927" t="str">
            <v>D12</v>
          </cell>
          <cell r="F1927" t="str">
            <v>Gynécologie - sein</v>
          </cell>
        </row>
        <row r="1928">
          <cell r="A1928" t="str">
            <v>13C124</v>
          </cell>
          <cell r="B1928" t="str">
            <v>Dilatations et curetages, conisations pour affections non malignes, niveau 4</v>
          </cell>
          <cell r="E1928" t="str">
            <v>D12</v>
          </cell>
          <cell r="F1928" t="str">
            <v>Gynécologie - sein</v>
          </cell>
        </row>
        <row r="1929">
          <cell r="A1929" t="str">
            <v>13C12J</v>
          </cell>
          <cell r="B1929" t="str">
            <v>Dilatations et curetages, conisations pour affections non malignes, en ambulatoire</v>
          </cell>
          <cell r="E1929" t="str">
            <v>D12</v>
          </cell>
          <cell r="F1929" t="str">
            <v>Gynécologie - sein</v>
          </cell>
        </row>
        <row r="1930">
          <cell r="A1930" t="str">
            <v>13C131</v>
          </cell>
          <cell r="B1930" t="str">
            <v>Autres interventions sur l'appareil génital féminin, niveau 1</v>
          </cell>
          <cell r="E1930" t="str">
            <v>D12</v>
          </cell>
          <cell r="F1930" t="str">
            <v>Gynécologie - sein</v>
          </cell>
        </row>
        <row r="1931">
          <cell r="A1931" t="str">
            <v>13C132</v>
          </cell>
          <cell r="B1931" t="str">
            <v>Autres interventions sur l'appareil génital féminin, niveau 2</v>
          </cell>
          <cell r="E1931" t="str">
            <v>D12</v>
          </cell>
          <cell r="F1931" t="str">
            <v>Gynécologie - sein</v>
          </cell>
        </row>
        <row r="1932">
          <cell r="A1932" t="str">
            <v>13C133</v>
          </cell>
          <cell r="B1932" t="str">
            <v>Autres interventions sur l'appareil génital féminin, niveau 3</v>
          </cell>
          <cell r="E1932" t="str">
            <v>D12</v>
          </cell>
          <cell r="F1932" t="str">
            <v>Gynécologie - sein</v>
          </cell>
        </row>
        <row r="1933">
          <cell r="A1933" t="str">
            <v>13C134</v>
          </cell>
          <cell r="B1933" t="str">
            <v>Autres interventions sur l'appareil génital féminin, niveau 4</v>
          </cell>
          <cell r="E1933" t="str">
            <v>D12</v>
          </cell>
          <cell r="F1933" t="str">
            <v>Gynécologie - sein</v>
          </cell>
        </row>
        <row r="1934">
          <cell r="A1934" t="str">
            <v>13C13T</v>
          </cell>
          <cell r="B1934" t="str">
            <v>Autres interventions sur l'appareil génital féminin, très courte durée</v>
          </cell>
          <cell r="E1934" t="str">
            <v>D12</v>
          </cell>
          <cell r="F1934" t="str">
            <v>Gynécologie - sein</v>
          </cell>
        </row>
        <row r="1935">
          <cell r="A1935" t="str">
            <v>13C141</v>
          </cell>
          <cell r="B1935" t="str">
            <v>Exentérations pelviennes, hystérectomies élargies ou vulvectomies pour tumeurs malignes, niveau 1</v>
          </cell>
          <cell r="E1935" t="str">
            <v>D12</v>
          </cell>
          <cell r="F1935" t="str">
            <v>Gynécologie - sein</v>
          </cell>
        </row>
        <row r="1936">
          <cell r="A1936" t="str">
            <v>13C142</v>
          </cell>
          <cell r="B1936" t="str">
            <v>Exentérations pelviennes, hystérectomies élargies ou vulvectomies pour tumeurs malignes, niveau 2</v>
          </cell>
          <cell r="E1936" t="str">
            <v>D12</v>
          </cell>
          <cell r="F1936" t="str">
            <v>Gynécologie - sein</v>
          </cell>
        </row>
        <row r="1937">
          <cell r="A1937" t="str">
            <v>13C143</v>
          </cell>
          <cell r="B1937" t="str">
            <v>Exentérations pelviennes, hystérectomies élargies ou vulvectomies pour tumeurs malignes, niveau 3</v>
          </cell>
          <cell r="E1937" t="str">
            <v>D12</v>
          </cell>
          <cell r="F1937" t="str">
            <v>Gynécologie - sein</v>
          </cell>
        </row>
        <row r="1938">
          <cell r="A1938" t="str">
            <v>13C144</v>
          </cell>
          <cell r="B1938" t="str">
            <v>Exentérations pelviennes, hystérectomies élargies ou vulvectomies pour tumeurs malignes, niveau 4</v>
          </cell>
          <cell r="E1938" t="str">
            <v>D12</v>
          </cell>
          <cell r="F1938" t="str">
            <v>Gynécologie - sein</v>
          </cell>
        </row>
        <row r="1939">
          <cell r="A1939" t="str">
            <v>13C151</v>
          </cell>
          <cell r="B1939" t="str">
            <v>Exentérations pelviennes, hystérectomies élargies ou vulvectomies pour affections non malignes, niveau 1</v>
          </cell>
          <cell r="E1939" t="str">
            <v>D12</v>
          </cell>
          <cell r="F1939" t="str">
            <v>Gynécologie - sein</v>
          </cell>
        </row>
        <row r="1940">
          <cell r="A1940" t="str">
            <v>13C152</v>
          </cell>
          <cell r="B1940" t="str">
            <v>Exentérations pelviennes, hystérectomies élargies ou vulvectomies pour affections non malignes, niveau 2</v>
          </cell>
          <cell r="E1940" t="str">
            <v>D12</v>
          </cell>
          <cell r="F1940" t="str">
            <v>Gynécologie - sein</v>
          </cell>
        </row>
        <row r="1941">
          <cell r="A1941" t="str">
            <v>13C153</v>
          </cell>
          <cell r="B1941" t="str">
            <v>Exentérations pelviennes, hystérectomies élargies ou vulvectomies pour affections non malignes, niveau 3</v>
          </cell>
          <cell r="E1941" t="str">
            <v>D12</v>
          </cell>
          <cell r="F1941" t="str">
            <v>Gynécologie - sein</v>
          </cell>
        </row>
        <row r="1942">
          <cell r="A1942" t="str">
            <v>13C154</v>
          </cell>
          <cell r="B1942" t="str">
            <v>Exentérations pelviennes, hystérectomies élargies ou vulvectomies pour affections non malignes, niveau 4</v>
          </cell>
          <cell r="E1942" t="str">
            <v>D12</v>
          </cell>
          <cell r="F1942" t="str">
            <v>Gynécologie - sein</v>
          </cell>
        </row>
        <row r="1943">
          <cell r="A1943" t="str">
            <v>13C16J</v>
          </cell>
          <cell r="B1943" t="str">
            <v>Prélèvements d'ovocytes, en ambulatoire</v>
          </cell>
          <cell r="E1943" t="str">
            <v>D12</v>
          </cell>
          <cell r="F1943" t="str">
            <v>Gynécologie - sein</v>
          </cell>
        </row>
        <row r="1944">
          <cell r="A1944" t="str">
            <v>13C171</v>
          </cell>
          <cell r="B1944" t="str">
            <v>Cervicocystopexie, niveau 1</v>
          </cell>
          <cell r="E1944" t="str">
            <v>D12</v>
          </cell>
          <cell r="F1944" t="str">
            <v>Gynécologie - sein</v>
          </cell>
        </row>
        <row r="1945">
          <cell r="A1945" t="str">
            <v>13C172</v>
          </cell>
          <cell r="B1945" t="str">
            <v>Cervicocystopexie, niveau 2</v>
          </cell>
          <cell r="E1945" t="str">
            <v>D12</v>
          </cell>
          <cell r="F1945" t="str">
            <v>Gynécologie - sein</v>
          </cell>
        </row>
        <row r="1946">
          <cell r="A1946" t="str">
            <v>13C173</v>
          </cell>
          <cell r="B1946" t="str">
            <v>Cervicocystopexie, niveau 3</v>
          </cell>
          <cell r="E1946" t="str">
            <v>D12</v>
          </cell>
          <cell r="F1946" t="str">
            <v>Gynécologie - sein</v>
          </cell>
        </row>
        <row r="1947">
          <cell r="A1947" t="str">
            <v>13C174</v>
          </cell>
          <cell r="B1947" t="str">
            <v>Cervicocystopexie, niveau 4</v>
          </cell>
          <cell r="E1947" t="str">
            <v>D12</v>
          </cell>
          <cell r="F1947" t="str">
            <v>Gynécologie - sein</v>
          </cell>
        </row>
        <row r="1948">
          <cell r="A1948" t="str">
            <v>13C181</v>
          </cell>
          <cell r="B1948" t="str">
            <v>Myomectomies de l'utérus, niveau 1</v>
          </cell>
          <cell r="E1948" t="str">
            <v>D12</v>
          </cell>
          <cell r="F1948" t="str">
            <v>Gynécologie - sein</v>
          </cell>
        </row>
        <row r="1949">
          <cell r="A1949" t="str">
            <v>13C182</v>
          </cell>
          <cell r="B1949" t="str">
            <v>Myomectomies de l'utérus, niveau 2</v>
          </cell>
          <cell r="E1949" t="str">
            <v>D12</v>
          </cell>
          <cell r="F1949" t="str">
            <v>Gynécologie - sein</v>
          </cell>
        </row>
        <row r="1950">
          <cell r="A1950" t="str">
            <v>13C183</v>
          </cell>
          <cell r="B1950" t="str">
            <v>Myomectomies de l'utérus, niveau 3</v>
          </cell>
          <cell r="E1950" t="str">
            <v>D12</v>
          </cell>
          <cell r="F1950" t="str">
            <v>Gynécologie - sein</v>
          </cell>
        </row>
        <row r="1951">
          <cell r="A1951" t="str">
            <v>13C184</v>
          </cell>
          <cell r="B1951" t="str">
            <v>Myomectomies de l'utérus, niveau 4</v>
          </cell>
          <cell r="E1951" t="str">
            <v>D12</v>
          </cell>
          <cell r="F1951" t="str">
            <v>Gynécologie - sein</v>
          </cell>
        </row>
        <row r="1952">
          <cell r="A1952" t="str">
            <v>13C191</v>
          </cell>
          <cell r="B1952" t="str">
            <v>Interventions pour stérilité ou motifs de soins liés à la reproduction, niveau 1</v>
          </cell>
          <cell r="E1952" t="str">
            <v>D12</v>
          </cell>
          <cell r="F1952" t="str">
            <v>Gynécologie - sein</v>
          </cell>
        </row>
        <row r="1953">
          <cell r="A1953" t="str">
            <v>13C192</v>
          </cell>
          <cell r="B1953" t="str">
            <v>Interventions pour stérilité ou motifs de soins liés à la reproduction, niveau 2</v>
          </cell>
          <cell r="E1953" t="str">
            <v>D12</v>
          </cell>
          <cell r="F1953" t="str">
            <v>Gynécologie - sein</v>
          </cell>
        </row>
        <row r="1954">
          <cell r="A1954" t="str">
            <v>13C193</v>
          </cell>
          <cell r="B1954" t="str">
            <v>Interventions pour stérilité ou motifs de soins liés à la reproduction, niveau 3</v>
          </cell>
          <cell r="E1954" t="str">
            <v>D12</v>
          </cell>
          <cell r="F1954" t="str">
            <v>Gynécologie - sein</v>
          </cell>
        </row>
        <row r="1955">
          <cell r="A1955" t="str">
            <v>13C194</v>
          </cell>
          <cell r="B1955" t="str">
            <v>Interventions pour stérilité ou motifs de soins liés à la reproduction, niveau 4</v>
          </cell>
          <cell r="E1955" t="str">
            <v>D12</v>
          </cell>
          <cell r="F1955" t="str">
            <v>Gynécologie - sein</v>
          </cell>
        </row>
        <row r="1956">
          <cell r="A1956" t="str">
            <v>13C19J</v>
          </cell>
          <cell r="B1956" t="str">
            <v>Interventions pour stérilité ou motifs de soins liés à la reproduction, en ambulatoire</v>
          </cell>
          <cell r="E1956" t="str">
            <v>D12</v>
          </cell>
          <cell r="F1956" t="str">
            <v>Gynécologie - sein</v>
          </cell>
        </row>
        <row r="1957">
          <cell r="A1957" t="str">
            <v>13C201</v>
          </cell>
          <cell r="B1957" t="str">
            <v>Exérèses ou destructions de lésions du col de l'utérus sauf conisations, niveau 1</v>
          </cell>
          <cell r="E1957" t="str">
            <v>D12</v>
          </cell>
          <cell r="F1957" t="str">
            <v>Gynécologie - sein</v>
          </cell>
        </row>
        <row r="1958">
          <cell r="A1958" t="str">
            <v>13C202</v>
          </cell>
          <cell r="B1958" t="str">
            <v>Exérèses ou destructions de lésions du col de l'utérus sauf conisations, niveau 2</v>
          </cell>
          <cell r="E1958" t="str">
            <v>D12</v>
          </cell>
          <cell r="F1958" t="str">
            <v>Gynécologie - sein</v>
          </cell>
        </row>
        <row r="1959">
          <cell r="A1959" t="str">
            <v>13C203</v>
          </cell>
          <cell r="B1959" t="str">
            <v>Exérèses ou destructions de lésions du col de l'utérus sauf conisations, niveau 3</v>
          </cell>
          <cell r="E1959" t="str">
            <v>D12</v>
          </cell>
          <cell r="F1959" t="str">
            <v>Gynécologie - sein</v>
          </cell>
        </row>
        <row r="1960">
          <cell r="A1960" t="str">
            <v>13C204</v>
          </cell>
          <cell r="B1960" t="str">
            <v>Exérèses ou destructions de lésions du col de l'utérus sauf conisations, niveau 4</v>
          </cell>
          <cell r="E1960" t="str">
            <v>D12</v>
          </cell>
          <cell r="F1960" t="str">
            <v>Gynécologie - sein</v>
          </cell>
        </row>
        <row r="1961">
          <cell r="A1961" t="str">
            <v>13C20J</v>
          </cell>
          <cell r="B1961" t="str">
            <v>Exérèses ou destructions de lésions du col de l'utérus sauf conisations, en ambulatoire</v>
          </cell>
          <cell r="E1961" t="str">
            <v>D12</v>
          </cell>
          <cell r="F1961" t="str">
            <v>Gynécologie - sein</v>
          </cell>
        </row>
        <row r="1962">
          <cell r="A1962" t="str">
            <v>13K02Z</v>
          </cell>
          <cell r="B1962" t="str">
            <v>Endoscopies génito-urinaires thérapeutiques et anesthésie : séjours de la CMD 13 et de moins de 2 jours</v>
          </cell>
          <cell r="E1962" t="str">
            <v>D15</v>
          </cell>
          <cell r="F1962" t="str">
            <v xml:space="preserve">Uro-néphrologie et génital </v>
          </cell>
        </row>
        <row r="1963">
          <cell r="A1963" t="str">
            <v>13K03Z</v>
          </cell>
          <cell r="B1963" t="str">
            <v>Séjours de la CMD 13 comprenant une endoscopie génito-urinaire thérapeutique sans anesthésie : séjours de moins de 2 jours</v>
          </cell>
          <cell r="E1963" t="str">
            <v>D15</v>
          </cell>
          <cell r="F1963" t="str">
            <v xml:space="preserve">Uro-néphrologie et génital </v>
          </cell>
        </row>
        <row r="1964">
          <cell r="A1964" t="str">
            <v>13K04Z</v>
          </cell>
          <cell r="B1964" t="str">
            <v>Endoscopies génito-urinaires diagnostiques et anesthésie : séjours de la CMD 13 et de moins de 2 jours</v>
          </cell>
          <cell r="E1964" t="str">
            <v>D15</v>
          </cell>
          <cell r="F1964" t="str">
            <v xml:space="preserve">Uro-néphrologie et génital </v>
          </cell>
        </row>
        <row r="1965">
          <cell r="A1965" t="str">
            <v>13K05Z</v>
          </cell>
          <cell r="B1965" t="str">
            <v>Endoscopies génito-urinaires diagnostiques sans anesthésie : séjours de la CMD 13 et de moins de 2 jours</v>
          </cell>
          <cell r="E1965" t="str">
            <v>D15</v>
          </cell>
          <cell r="F1965" t="str">
            <v xml:space="preserve">Uro-néphrologie et génital </v>
          </cell>
        </row>
        <row r="1966">
          <cell r="A1966" t="str">
            <v>13K06J</v>
          </cell>
          <cell r="B1966" t="str">
            <v>Affections de l'appareil génital féminin sans acte opératoire de la CMD 13, avec anesthésie, en ambulatoire</v>
          </cell>
          <cell r="E1966" t="str">
            <v>D15</v>
          </cell>
          <cell r="F1966" t="str">
            <v xml:space="preserve">Uro-néphrologie et génital </v>
          </cell>
        </row>
        <row r="1967">
          <cell r="A1967" t="str">
            <v>13M031</v>
          </cell>
          <cell r="B1967" t="str">
            <v>Tumeurs malignes de l'appareil génital féminin, niveau 1</v>
          </cell>
          <cell r="E1967" t="str">
            <v>D12</v>
          </cell>
          <cell r="F1967" t="str">
            <v>Gynécologie - sein</v>
          </cell>
        </row>
        <row r="1968">
          <cell r="A1968" t="str">
            <v>13M032</v>
          </cell>
          <cell r="B1968" t="str">
            <v>Tumeurs malignes de l'appareil génital féminin, niveau 2</v>
          </cell>
          <cell r="E1968" t="str">
            <v>D12</v>
          </cell>
          <cell r="F1968" t="str">
            <v>Gynécologie - sein</v>
          </cell>
        </row>
        <row r="1969">
          <cell r="A1969" t="str">
            <v>13M033</v>
          </cell>
          <cell r="B1969" t="str">
            <v>Tumeurs malignes de l'appareil génital féminin, niveau 3</v>
          </cell>
          <cell r="E1969" t="str">
            <v>D12</v>
          </cell>
          <cell r="F1969" t="str">
            <v>Gynécologie - sein</v>
          </cell>
        </row>
        <row r="1970">
          <cell r="A1970" t="str">
            <v>13M034</v>
          </cell>
          <cell r="B1970" t="str">
            <v>Tumeurs malignes de l'appareil génital féminin, niveau 4</v>
          </cell>
          <cell r="E1970" t="str">
            <v>D12</v>
          </cell>
          <cell r="F1970" t="str">
            <v>Gynécologie - sein</v>
          </cell>
        </row>
        <row r="1971">
          <cell r="A1971" t="str">
            <v>13M03T</v>
          </cell>
          <cell r="B1971" t="str">
            <v>Tumeurs malignes de l'appareil génital féminin, très courte durée</v>
          </cell>
          <cell r="E1971" t="str">
            <v>D12</v>
          </cell>
          <cell r="F1971" t="str">
            <v>Gynécologie - sein</v>
          </cell>
        </row>
        <row r="1972">
          <cell r="A1972" t="str">
            <v>13M041</v>
          </cell>
          <cell r="B1972" t="str">
            <v>Autres affections de l'appareil génital féminin, niveau 1</v>
          </cell>
          <cell r="E1972" t="str">
            <v>D12</v>
          </cell>
          <cell r="F1972" t="str">
            <v>Gynécologie - sein</v>
          </cell>
        </row>
        <row r="1973">
          <cell r="A1973" t="str">
            <v>13M042</v>
          </cell>
          <cell r="B1973" t="str">
            <v>Autres affections de l'appareil génital féminin, niveau 2</v>
          </cell>
          <cell r="E1973" t="str">
            <v>D12</v>
          </cell>
          <cell r="F1973" t="str">
            <v>Gynécologie - sein</v>
          </cell>
        </row>
        <row r="1974">
          <cell r="A1974" t="str">
            <v>13M043</v>
          </cell>
          <cell r="B1974" t="str">
            <v>Autres affections de l'appareil génital féminin, niveau 3</v>
          </cell>
          <cell r="E1974" t="str">
            <v>D12</v>
          </cell>
          <cell r="F1974" t="str">
            <v>Gynécologie - sein</v>
          </cell>
        </row>
        <row r="1975">
          <cell r="A1975" t="str">
            <v>13M044</v>
          </cell>
          <cell r="B1975" t="str">
            <v>Autres affections de l'appareil génital féminin, niveau 4</v>
          </cell>
          <cell r="E1975" t="str">
            <v>D12</v>
          </cell>
          <cell r="F1975" t="str">
            <v>Gynécologie - sein</v>
          </cell>
        </row>
        <row r="1976">
          <cell r="A1976" t="str">
            <v>13M04T</v>
          </cell>
          <cell r="B1976" t="str">
            <v>Autres affections de l'appareil génital féminin, très courte durée</v>
          </cell>
          <cell r="E1976" t="str">
            <v>D12</v>
          </cell>
          <cell r="F1976" t="str">
            <v>Gynécologie - sein</v>
          </cell>
        </row>
        <row r="1977">
          <cell r="A1977" t="str">
            <v>13M051</v>
          </cell>
          <cell r="B1977" t="str">
            <v>Infections de l'utérus et de ses annexes, niveau 1</v>
          </cell>
          <cell r="E1977" t="str">
            <v>D12</v>
          </cell>
          <cell r="F1977" t="str">
            <v>Gynécologie - sein</v>
          </cell>
        </row>
        <row r="1978">
          <cell r="A1978" t="str">
            <v>13M052</v>
          </cell>
          <cell r="B1978" t="str">
            <v>Infections de l'utérus et de ses annexes, niveau 2</v>
          </cell>
          <cell r="E1978" t="str">
            <v>D12</v>
          </cell>
          <cell r="F1978" t="str">
            <v>Gynécologie - sein</v>
          </cell>
        </row>
        <row r="1979">
          <cell r="A1979" t="str">
            <v>13M053</v>
          </cell>
          <cell r="B1979" t="str">
            <v>Infections de l'utérus et de ses annexes, niveau 3</v>
          </cell>
          <cell r="E1979" t="str">
            <v>D12</v>
          </cell>
          <cell r="F1979" t="str">
            <v>Gynécologie - sein</v>
          </cell>
        </row>
        <row r="1980">
          <cell r="A1980" t="str">
            <v>13M054</v>
          </cell>
          <cell r="B1980" t="str">
            <v>Infections de l'utérus et de ses annexes, niveau 4</v>
          </cell>
          <cell r="E1980" t="str">
            <v>D12</v>
          </cell>
          <cell r="F1980" t="str">
            <v>Gynécologie - sein</v>
          </cell>
        </row>
        <row r="1981">
          <cell r="A1981" t="str">
            <v>13M061</v>
          </cell>
          <cell r="B1981" t="str">
            <v>Autres infections de l'appareil génital féminin, niveau 1</v>
          </cell>
          <cell r="E1981" t="str">
            <v>D12</v>
          </cell>
          <cell r="F1981" t="str">
            <v>Gynécologie - sein</v>
          </cell>
        </row>
        <row r="1982">
          <cell r="A1982" t="str">
            <v>13M062</v>
          </cell>
          <cell r="B1982" t="str">
            <v>Autres infections de l'appareil génital féminin, niveau 2</v>
          </cell>
          <cell r="E1982" t="str">
            <v>D12</v>
          </cell>
          <cell r="F1982" t="str">
            <v>Gynécologie - sein</v>
          </cell>
        </row>
        <row r="1983">
          <cell r="A1983" t="str">
            <v>13M063</v>
          </cell>
          <cell r="B1983" t="str">
            <v>Autres infections de l'appareil génital féminin, niveau 3</v>
          </cell>
          <cell r="E1983" t="str">
            <v>D12</v>
          </cell>
          <cell r="F1983" t="str">
            <v>Gynécologie - sein</v>
          </cell>
        </row>
        <row r="1984">
          <cell r="A1984" t="str">
            <v>13M064</v>
          </cell>
          <cell r="B1984" t="str">
            <v>Autres infections de l'appareil génital féminin, niveau 4</v>
          </cell>
          <cell r="E1984" t="str">
            <v>D12</v>
          </cell>
          <cell r="F1984" t="str">
            <v>Gynécologie - sein</v>
          </cell>
        </row>
        <row r="1985">
          <cell r="A1985" t="str">
            <v>13M06T</v>
          </cell>
          <cell r="B1985" t="str">
            <v>Autres infections de l'appareil génital féminin, très courte durée</v>
          </cell>
          <cell r="E1985" t="str">
            <v>D12</v>
          </cell>
          <cell r="F1985" t="str">
            <v>Gynécologie - sein</v>
          </cell>
        </row>
        <row r="1986">
          <cell r="A1986" t="str">
            <v>13M071</v>
          </cell>
          <cell r="B1986" t="str">
            <v>Autres tumeurs de l'appareil génital féminin, niveau 1</v>
          </cell>
          <cell r="E1986" t="str">
            <v>D12</v>
          </cell>
          <cell r="F1986" t="str">
            <v>Gynécologie - sein</v>
          </cell>
        </row>
        <row r="1987">
          <cell r="A1987" t="str">
            <v>13M072</v>
          </cell>
          <cell r="B1987" t="str">
            <v>Autres tumeurs de l'appareil génital féminin, niveau 2</v>
          </cell>
          <cell r="E1987" t="str">
            <v>D12</v>
          </cell>
          <cell r="F1987" t="str">
            <v>Gynécologie - sein</v>
          </cell>
        </row>
        <row r="1988">
          <cell r="A1988" t="str">
            <v>13M073</v>
          </cell>
          <cell r="B1988" t="str">
            <v>Autres tumeurs de l'appareil génital féminin, niveau 3</v>
          </cell>
          <cell r="E1988" t="str">
            <v>D12</v>
          </cell>
          <cell r="F1988" t="str">
            <v>Gynécologie - sein</v>
          </cell>
        </row>
        <row r="1989">
          <cell r="A1989" t="str">
            <v>13M074</v>
          </cell>
          <cell r="B1989" t="str">
            <v>Autres tumeurs de l'appareil génital féminin, niveau 4</v>
          </cell>
          <cell r="E1989" t="str">
            <v>D12</v>
          </cell>
          <cell r="F1989" t="str">
            <v>Gynécologie - sein</v>
          </cell>
        </row>
        <row r="1990">
          <cell r="A1990" t="str">
            <v>13M081</v>
          </cell>
          <cell r="B1990" t="str">
            <v>Assistance médicale à la procréation, niveau 1</v>
          </cell>
          <cell r="E1990" t="str">
            <v>D12</v>
          </cell>
          <cell r="F1990" t="str">
            <v>Gynécologie - sein</v>
          </cell>
        </row>
        <row r="1991">
          <cell r="A1991" t="str">
            <v>13M082</v>
          </cell>
          <cell r="B1991" t="str">
            <v>Assistance médicale à la procréation, niveau 2</v>
          </cell>
          <cell r="E1991" t="str">
            <v>D12</v>
          </cell>
          <cell r="F1991" t="str">
            <v>Gynécologie - sein</v>
          </cell>
        </row>
        <row r="1992">
          <cell r="A1992" t="str">
            <v>13M083</v>
          </cell>
          <cell r="B1992" t="str">
            <v>Assistance médicale à la procréation, niveau 3</v>
          </cell>
          <cell r="E1992" t="str">
            <v>D12</v>
          </cell>
          <cell r="F1992" t="str">
            <v>Gynécologie - sein</v>
          </cell>
        </row>
        <row r="1993">
          <cell r="A1993" t="str">
            <v>13M084</v>
          </cell>
          <cell r="B1993" t="str">
            <v>Assistance médicale à la procréation, niveau 4</v>
          </cell>
          <cell r="E1993" t="str">
            <v>D12</v>
          </cell>
          <cell r="F1993" t="str">
            <v>Gynécologie - sein</v>
          </cell>
        </row>
        <row r="1994">
          <cell r="A1994" t="str">
            <v>13M09Z</v>
          </cell>
          <cell r="B1994" t="str">
            <v>Explorations et surveillance gynécologiques</v>
          </cell>
          <cell r="E1994" t="str">
            <v>D12</v>
          </cell>
          <cell r="F1994" t="str">
            <v>Gynécologie - sein</v>
          </cell>
        </row>
        <row r="1995">
          <cell r="A1995" t="str">
            <v>13M10Z</v>
          </cell>
          <cell r="B1995" t="str">
            <v>Autres symptômes et recours aux soins de la CMD 13</v>
          </cell>
          <cell r="E1995" t="str">
            <v>D12</v>
          </cell>
          <cell r="F1995" t="str">
            <v>Gynécologie - sein</v>
          </cell>
        </row>
        <row r="1996">
          <cell r="A1996" t="str">
            <v>14C03A</v>
          </cell>
          <cell r="B1996" t="str">
            <v>Accouchements uniques par voie basse avec autres interventions, sans complication significative</v>
          </cell>
          <cell r="E1996" t="str">
            <v>D13</v>
          </cell>
          <cell r="F1996" t="str">
            <v>Obstétrique</v>
          </cell>
        </row>
        <row r="1997">
          <cell r="A1997" t="str">
            <v>14C03B</v>
          </cell>
          <cell r="B1997" t="str">
            <v>Accouchements uniques par voie basse avec autres interventions, avec autres complications</v>
          </cell>
          <cell r="E1997" t="str">
            <v>D13</v>
          </cell>
          <cell r="F1997" t="str">
            <v>Obstétrique</v>
          </cell>
        </row>
        <row r="1998">
          <cell r="A1998" t="str">
            <v>14C03C</v>
          </cell>
          <cell r="B1998" t="str">
            <v>Accouchements uniques par voie basse avec autres interventions, avec complications majeures</v>
          </cell>
          <cell r="E1998" t="str">
            <v>D13</v>
          </cell>
          <cell r="F1998" t="str">
            <v>Obstétrique</v>
          </cell>
        </row>
        <row r="1999">
          <cell r="A1999" t="str">
            <v>14C03D</v>
          </cell>
          <cell r="B1999" t="str">
            <v>Accouchements uniques par voie basse avec autres interventions, avec complications sévères</v>
          </cell>
          <cell r="E1999" t="str">
            <v>D13</v>
          </cell>
          <cell r="F1999" t="str">
            <v>Obstétrique</v>
          </cell>
        </row>
        <row r="2000">
          <cell r="A2000" t="str">
            <v>14C04T</v>
          </cell>
          <cell r="B2000" t="str">
            <v>Affections du post-partum ou du post abortum avec intervention chirurgicale, très courte durée</v>
          </cell>
          <cell r="E2000" t="str">
            <v>D13</v>
          </cell>
          <cell r="F2000" t="str">
            <v>Obstétrique</v>
          </cell>
        </row>
        <row r="2001">
          <cell r="A2001" t="str">
            <v>14C04Z</v>
          </cell>
          <cell r="B2001" t="str">
            <v>Affections du post-partum ou du post abortum avec intervention chirurgicale</v>
          </cell>
          <cell r="E2001" t="str">
            <v>D13</v>
          </cell>
          <cell r="F2001" t="str">
            <v>Obstétrique</v>
          </cell>
        </row>
        <row r="2002">
          <cell r="A2002" t="str">
            <v>14C05J</v>
          </cell>
          <cell r="B2002" t="str">
            <v>Avortements avec aspiration ou curetage ou hystérotomie, en ambulatoire</v>
          </cell>
          <cell r="E2002" t="str">
            <v>D13</v>
          </cell>
          <cell r="F2002" t="str">
            <v>Obstétrique</v>
          </cell>
        </row>
        <row r="2003">
          <cell r="A2003" t="str">
            <v>14C05Z</v>
          </cell>
          <cell r="B2003" t="str">
            <v>Avortements avec aspiration ou curetage ou hystérotomie</v>
          </cell>
          <cell r="E2003" t="str">
            <v>D13</v>
          </cell>
          <cell r="F2003" t="str">
            <v>Obstétrique</v>
          </cell>
        </row>
        <row r="2004">
          <cell r="A2004" t="str">
            <v>14C06A</v>
          </cell>
          <cell r="B2004" t="str">
            <v>Césariennes avec naissance d'un mort-né, sans complication significative</v>
          </cell>
          <cell r="E2004" t="str">
            <v>D13</v>
          </cell>
          <cell r="F2004" t="str">
            <v>Obstétrique</v>
          </cell>
        </row>
        <row r="2005">
          <cell r="A2005" t="str">
            <v>14C06B</v>
          </cell>
          <cell r="B2005" t="str">
            <v>Césariennes avec naissance d'un mort-né, avec autres complications</v>
          </cell>
          <cell r="E2005" t="str">
            <v>D13</v>
          </cell>
          <cell r="F2005" t="str">
            <v>Obstétrique</v>
          </cell>
        </row>
        <row r="2006">
          <cell r="A2006" t="str">
            <v>14C06C</v>
          </cell>
          <cell r="B2006" t="str">
            <v>Césariennes avec naissance d'un mort-né, avec complications majeures</v>
          </cell>
          <cell r="E2006" t="str">
            <v>D13</v>
          </cell>
          <cell r="F2006" t="str">
            <v>Obstétrique</v>
          </cell>
        </row>
        <row r="2007">
          <cell r="A2007" t="str">
            <v>14C06D</v>
          </cell>
          <cell r="B2007" t="str">
            <v>Césariennes avec naissance d'un mort-né, avec complications sévères</v>
          </cell>
          <cell r="E2007" t="str">
            <v>D13</v>
          </cell>
          <cell r="F2007" t="str">
            <v>Obstétrique</v>
          </cell>
        </row>
        <row r="2008">
          <cell r="A2008" t="str">
            <v>14C07A</v>
          </cell>
          <cell r="B2008" t="str">
            <v>Césariennes pour grossesse multiple, sans complication significative</v>
          </cell>
          <cell r="E2008" t="str">
            <v>D13</v>
          </cell>
          <cell r="F2008" t="str">
            <v>Obstétrique</v>
          </cell>
        </row>
        <row r="2009">
          <cell r="A2009" t="str">
            <v>14C07B</v>
          </cell>
          <cell r="B2009" t="str">
            <v>Césariennes pour grossesse multiple, avec autres complications</v>
          </cell>
          <cell r="E2009" t="str">
            <v>D13</v>
          </cell>
          <cell r="F2009" t="str">
            <v>Obstétrique</v>
          </cell>
        </row>
        <row r="2010">
          <cell r="A2010" t="str">
            <v>14C07C</v>
          </cell>
          <cell r="B2010" t="str">
            <v>Césariennes pour grossesse multiple, avec complications majeures</v>
          </cell>
          <cell r="E2010" t="str">
            <v>D13</v>
          </cell>
          <cell r="F2010" t="str">
            <v>Obstétrique</v>
          </cell>
        </row>
        <row r="2011">
          <cell r="A2011" t="str">
            <v>14C07D</v>
          </cell>
          <cell r="B2011" t="str">
            <v>Césariennes pour grossesse multiple, avec complications sévères</v>
          </cell>
          <cell r="E2011" t="str">
            <v>D13</v>
          </cell>
          <cell r="F2011" t="str">
            <v>Obstétrique</v>
          </cell>
        </row>
        <row r="2012">
          <cell r="A2012" t="str">
            <v>14C08A</v>
          </cell>
          <cell r="B2012" t="str">
            <v>Césariennes pour grossesse unique, sans complication significative</v>
          </cell>
          <cell r="E2012" t="str">
            <v>D13</v>
          </cell>
          <cell r="F2012" t="str">
            <v>Obstétrique</v>
          </cell>
        </row>
        <row r="2013">
          <cell r="A2013" t="str">
            <v>14C08B</v>
          </cell>
          <cell r="B2013" t="str">
            <v>Césariennes pour grossesse unique, avec autres complications</v>
          </cell>
          <cell r="E2013" t="str">
            <v>D13</v>
          </cell>
          <cell r="F2013" t="str">
            <v>Obstétrique</v>
          </cell>
        </row>
        <row r="2014">
          <cell r="A2014" t="str">
            <v>14C08C</v>
          </cell>
          <cell r="B2014" t="str">
            <v>Césariennes pour grossesse unique, avec complications majeures</v>
          </cell>
          <cell r="E2014" t="str">
            <v>D13</v>
          </cell>
          <cell r="F2014" t="str">
            <v>Obstétrique</v>
          </cell>
        </row>
        <row r="2015">
          <cell r="A2015" t="str">
            <v>14C08D</v>
          </cell>
          <cell r="B2015" t="str">
            <v>Césariennes pour grossesse unique, avec complications sévères</v>
          </cell>
          <cell r="E2015" t="str">
            <v>D13</v>
          </cell>
          <cell r="F2015" t="str">
            <v>Obstétrique</v>
          </cell>
        </row>
        <row r="2016">
          <cell r="A2016" t="str">
            <v>14C09A</v>
          </cell>
          <cell r="B2016" t="str">
            <v>Grossesses ectopiques avec intervention chirurgicale, sans complication significative</v>
          </cell>
          <cell r="E2016" t="str">
            <v>D13</v>
          </cell>
          <cell r="F2016" t="str">
            <v>Obstétrique</v>
          </cell>
        </row>
        <row r="2017">
          <cell r="A2017" t="str">
            <v>14C09B</v>
          </cell>
          <cell r="B2017" t="str">
            <v>Grossesses ectopiques avec intervention chirurgicale, avec complications</v>
          </cell>
          <cell r="E2017" t="str">
            <v>D13</v>
          </cell>
          <cell r="F2017" t="str">
            <v>Obstétrique</v>
          </cell>
        </row>
        <row r="2018">
          <cell r="A2018" t="str">
            <v>14C10T</v>
          </cell>
          <cell r="B2018" t="str">
            <v>Affections de l'ante partum avec intervention chirurgicale, très courte durée</v>
          </cell>
          <cell r="E2018" t="str">
            <v>D13</v>
          </cell>
          <cell r="F2018" t="str">
            <v>Obstétrique</v>
          </cell>
        </row>
        <row r="2019">
          <cell r="A2019" t="str">
            <v>14C10Z</v>
          </cell>
          <cell r="B2019" t="str">
            <v>Affections de l'ante partum avec intervention chirurgicale</v>
          </cell>
          <cell r="E2019" t="str">
            <v>D13</v>
          </cell>
          <cell r="F2019" t="str">
            <v>Obstétrique</v>
          </cell>
        </row>
        <row r="2020">
          <cell r="A2020" t="str">
            <v>14M02A</v>
          </cell>
          <cell r="B2020" t="str">
            <v>Affections médicales du post-partum ou du post-abortum, sans complication significative</v>
          </cell>
          <cell r="E2020" t="str">
            <v>D13</v>
          </cell>
          <cell r="F2020" t="str">
            <v>Obstétrique</v>
          </cell>
        </row>
        <row r="2021">
          <cell r="A2021" t="str">
            <v>14M02B</v>
          </cell>
          <cell r="B2021" t="str">
            <v>Affections médicales du post-partum ou du post-abortum, avec complications</v>
          </cell>
          <cell r="E2021" t="str">
            <v>D13</v>
          </cell>
          <cell r="F2021" t="str">
            <v>Obstétrique</v>
          </cell>
        </row>
        <row r="2022">
          <cell r="A2022" t="str">
            <v>14M02T</v>
          </cell>
          <cell r="B2022" t="str">
            <v>Affections médicales du post-partum ou du post-abortum, très courte durée</v>
          </cell>
          <cell r="E2022" t="str">
            <v>D13</v>
          </cell>
          <cell r="F2022" t="str">
            <v>Obstétrique</v>
          </cell>
        </row>
        <row r="2023">
          <cell r="A2023" t="str">
            <v>14M03A</v>
          </cell>
          <cell r="B2023" t="str">
            <v>Affections de l'ante partum sans intervention chirurgicale, sans complication significative</v>
          </cell>
          <cell r="E2023" t="str">
            <v>D13</v>
          </cell>
          <cell r="F2023" t="str">
            <v>Obstétrique</v>
          </cell>
        </row>
        <row r="2024">
          <cell r="A2024" t="str">
            <v>14M03B</v>
          </cell>
          <cell r="B2024" t="str">
            <v>Affections de l'ante partum sans intervention chirurgicale, avec autres complications</v>
          </cell>
          <cell r="E2024" t="str">
            <v>D13</v>
          </cell>
          <cell r="F2024" t="str">
            <v>Obstétrique</v>
          </cell>
        </row>
        <row r="2025">
          <cell r="A2025" t="str">
            <v>14M03C</v>
          </cell>
          <cell r="B2025" t="str">
            <v>Affections de l'ante partum sans intervention chirurgicale, avec complications majeures</v>
          </cell>
          <cell r="E2025" t="str">
            <v>D13</v>
          </cell>
          <cell r="F2025" t="str">
            <v>Obstétrique</v>
          </cell>
        </row>
        <row r="2026">
          <cell r="A2026" t="str">
            <v>14M03D</v>
          </cell>
          <cell r="B2026" t="str">
            <v>Affections de l'ante partum sans intervention chirurgicale, avec complications sévères</v>
          </cell>
          <cell r="E2026" t="str">
            <v>D13</v>
          </cell>
          <cell r="F2026" t="str">
            <v>Obstétrique</v>
          </cell>
        </row>
        <row r="2027">
          <cell r="A2027" t="str">
            <v>14M03T</v>
          </cell>
          <cell r="B2027" t="str">
            <v>Affections de l'ante partum sans intervention chirurgicale, très courte durée</v>
          </cell>
          <cell r="E2027" t="str">
            <v>D13</v>
          </cell>
          <cell r="F2027" t="str">
            <v>Obstétrique</v>
          </cell>
        </row>
        <row r="2028">
          <cell r="A2028" t="str">
            <v>14Z04T</v>
          </cell>
          <cell r="B2028" t="str">
            <v>Avortements sans aspiration, ni curetage, ni hystérotomie, très courte durée</v>
          </cell>
          <cell r="E2028" t="str">
            <v>D13</v>
          </cell>
          <cell r="F2028" t="str">
            <v>Obstétrique</v>
          </cell>
        </row>
        <row r="2029">
          <cell r="A2029" t="str">
            <v>14Z04Z</v>
          </cell>
          <cell r="B2029" t="str">
            <v>Avortements sans aspiration, ni curetage, ni hystérotomie</v>
          </cell>
          <cell r="E2029" t="str">
            <v>D13</v>
          </cell>
          <cell r="F2029" t="str">
            <v>Obstétrique</v>
          </cell>
        </row>
        <row r="2030">
          <cell r="A2030" t="str">
            <v>14Z06T</v>
          </cell>
          <cell r="B2030" t="str">
            <v>Menaces d'avortement, très courte durée</v>
          </cell>
          <cell r="E2030" t="str">
            <v>D13</v>
          </cell>
          <cell r="F2030" t="str">
            <v>Obstétrique</v>
          </cell>
        </row>
        <row r="2031">
          <cell r="A2031" t="str">
            <v>14Z06Z</v>
          </cell>
          <cell r="B2031" t="str">
            <v>Menaces d'avortement</v>
          </cell>
          <cell r="E2031" t="str">
            <v>D13</v>
          </cell>
          <cell r="F2031" t="str">
            <v>Obstétrique</v>
          </cell>
        </row>
        <row r="2032">
          <cell r="A2032" t="str">
            <v>14Z08Z</v>
          </cell>
          <cell r="B2032" t="str">
            <v>Interruptions volontaires de grossesse : séjours de moins de 3 jours</v>
          </cell>
          <cell r="E2032" t="str">
            <v>D13</v>
          </cell>
          <cell r="F2032" t="str">
            <v>Obstétrique</v>
          </cell>
        </row>
        <row r="2033">
          <cell r="A2033" t="str">
            <v>14Z09Z</v>
          </cell>
          <cell r="B2033" t="str">
            <v>Accouchements hors de l'établissement</v>
          </cell>
          <cell r="E2033" t="str">
            <v>D13</v>
          </cell>
          <cell r="F2033" t="str">
            <v>Obstétrique</v>
          </cell>
        </row>
        <row r="2034">
          <cell r="A2034" t="str">
            <v>14Z10A</v>
          </cell>
          <cell r="B2034" t="str">
            <v>Accouchements par voie basse avec naissance d'un mort-né, sans complication significative</v>
          </cell>
          <cell r="E2034" t="str">
            <v>D13</v>
          </cell>
          <cell r="F2034" t="str">
            <v>Obstétrique</v>
          </cell>
        </row>
        <row r="2035">
          <cell r="A2035" t="str">
            <v>14Z10B</v>
          </cell>
          <cell r="B2035" t="str">
            <v>Accouchements voie basse avec naissance d'un mort-né, avec complications</v>
          </cell>
          <cell r="E2035" t="str">
            <v>D13</v>
          </cell>
          <cell r="F2035" t="str">
            <v>Obstétrique</v>
          </cell>
        </row>
        <row r="2036">
          <cell r="A2036" t="str">
            <v>14Z10T</v>
          </cell>
          <cell r="B2036" t="str">
            <v>Accouchements par voie basse avec naissance d'un mort-né, très courte durée</v>
          </cell>
          <cell r="E2036" t="str">
            <v>D13</v>
          </cell>
          <cell r="F2036" t="str">
            <v>Obstétrique</v>
          </cell>
        </row>
        <row r="2037">
          <cell r="A2037" t="str">
            <v>14Z11A</v>
          </cell>
          <cell r="B2037" t="str">
            <v>Accouchements multiples par voie basse chez une primipare, sans complication significative</v>
          </cell>
          <cell r="E2037" t="str">
            <v>D13</v>
          </cell>
          <cell r="F2037" t="str">
            <v>Obstétrique</v>
          </cell>
        </row>
        <row r="2038">
          <cell r="A2038" t="str">
            <v>14Z11B</v>
          </cell>
          <cell r="B2038" t="str">
            <v>Accouchements multiples par voie basse chez une primipare, avec complications</v>
          </cell>
          <cell r="E2038" t="str">
            <v>D13</v>
          </cell>
          <cell r="F2038" t="str">
            <v>Obstétrique</v>
          </cell>
        </row>
        <row r="2039">
          <cell r="A2039" t="str">
            <v>14Z12A</v>
          </cell>
          <cell r="B2039" t="str">
            <v>Accouchements multiples par voie basse chez une multipare, sans complication significative</v>
          </cell>
          <cell r="E2039" t="str">
            <v>D13</v>
          </cell>
          <cell r="F2039" t="str">
            <v>Obstétrique</v>
          </cell>
        </row>
        <row r="2040">
          <cell r="A2040" t="str">
            <v>14Z12B</v>
          </cell>
          <cell r="B2040" t="str">
            <v>Accouchements multiples par voie basse chez une multipare, avec complications</v>
          </cell>
          <cell r="E2040" t="str">
            <v>D13</v>
          </cell>
          <cell r="F2040" t="str">
            <v>Obstétrique</v>
          </cell>
        </row>
        <row r="2041">
          <cell r="A2041" t="str">
            <v>14Z13A</v>
          </cell>
          <cell r="B2041" t="str">
            <v>Accouchements uniques par voie basse chez une primipare, sans complication significative</v>
          </cell>
          <cell r="E2041" t="str">
            <v>D13</v>
          </cell>
          <cell r="F2041" t="str">
            <v>Obstétrique</v>
          </cell>
        </row>
        <row r="2042">
          <cell r="A2042" t="str">
            <v>14Z13B</v>
          </cell>
          <cell r="B2042" t="str">
            <v>Accouchements uniques par voie basse chez une primipare, avec autres complications</v>
          </cell>
          <cell r="E2042" t="str">
            <v>D13</v>
          </cell>
          <cell r="F2042" t="str">
            <v>Obstétrique</v>
          </cell>
        </row>
        <row r="2043">
          <cell r="A2043" t="str">
            <v>14Z13C</v>
          </cell>
          <cell r="B2043" t="str">
            <v>Accouchements uniques par voie basse chez une primipare, avec complications majeures</v>
          </cell>
          <cell r="E2043" t="str">
            <v>D13</v>
          </cell>
          <cell r="F2043" t="str">
            <v>Obstétrique</v>
          </cell>
        </row>
        <row r="2044">
          <cell r="A2044" t="str">
            <v>14Z13D</v>
          </cell>
          <cell r="B2044" t="str">
            <v>Accouchements uniques par voie basse chez une primipare, avec complications sévères</v>
          </cell>
          <cell r="E2044" t="str">
            <v>D13</v>
          </cell>
          <cell r="F2044" t="str">
            <v>Obstétrique</v>
          </cell>
        </row>
        <row r="2045">
          <cell r="A2045" t="str">
            <v>14Z13T</v>
          </cell>
          <cell r="B2045" t="str">
            <v>Accouchements uniques par voie basse chez une primipare, très courte durée</v>
          </cell>
          <cell r="E2045" t="str">
            <v>D13</v>
          </cell>
          <cell r="F2045" t="str">
            <v>Obstétrique</v>
          </cell>
        </row>
        <row r="2046">
          <cell r="A2046" t="str">
            <v>14Z14A</v>
          </cell>
          <cell r="B2046" t="str">
            <v>Accouchements uniques par voie basse chez une multipare, sans complication significative</v>
          </cell>
          <cell r="E2046" t="str">
            <v>D13</v>
          </cell>
          <cell r="F2046" t="str">
            <v>Obstétrique</v>
          </cell>
        </row>
        <row r="2047">
          <cell r="A2047" t="str">
            <v>14Z14B</v>
          </cell>
          <cell r="B2047" t="str">
            <v>Accouchements uniques par voie basse chez une multipare, avec autres complications</v>
          </cell>
          <cell r="E2047" t="str">
            <v>D13</v>
          </cell>
          <cell r="F2047" t="str">
            <v>Obstétrique</v>
          </cell>
        </row>
        <row r="2048">
          <cell r="A2048" t="str">
            <v>14Z14C</v>
          </cell>
          <cell r="B2048" t="str">
            <v>Accouchements uniques par voie basse chez une multipare, avec complications majeures</v>
          </cell>
          <cell r="E2048" t="str">
            <v>D13</v>
          </cell>
          <cell r="F2048" t="str">
            <v>Obstétrique</v>
          </cell>
        </row>
        <row r="2049">
          <cell r="A2049" t="str">
            <v>14Z14D</v>
          </cell>
          <cell r="B2049" t="str">
            <v>Accouchements uniques par voie basse chez une multipare, avec complications sévères</v>
          </cell>
          <cell r="E2049" t="str">
            <v>D13</v>
          </cell>
          <cell r="F2049" t="str">
            <v>Obstétrique</v>
          </cell>
        </row>
        <row r="2050">
          <cell r="A2050" t="str">
            <v>14Z14T</v>
          </cell>
          <cell r="B2050" t="str">
            <v>Accouchements uniques par voie basse chez une multipare, très courte durée</v>
          </cell>
          <cell r="E2050" t="str">
            <v>D13</v>
          </cell>
          <cell r="F2050" t="str">
            <v>Obstétrique</v>
          </cell>
        </row>
        <row r="2051">
          <cell r="A2051" t="str">
            <v>14Z15Z</v>
          </cell>
          <cell r="B2051" t="str">
            <v>Grossesses ectopiques sans intervention chirurgicale</v>
          </cell>
          <cell r="E2051" t="str">
            <v>D13</v>
          </cell>
          <cell r="F2051" t="str">
            <v>Obstétrique</v>
          </cell>
        </row>
        <row r="2052">
          <cell r="A2052" t="str">
            <v>14Z16T</v>
          </cell>
          <cell r="B2052" t="str">
            <v>Faux travail et menaces d'accouchements prématurés, très courte durée</v>
          </cell>
          <cell r="E2052" t="str">
            <v>D13</v>
          </cell>
          <cell r="F2052" t="str">
            <v>Obstétrique</v>
          </cell>
        </row>
        <row r="2053">
          <cell r="A2053" t="str">
            <v>14Z16Z</v>
          </cell>
          <cell r="B2053" t="str">
            <v>Faux travail et menaces d'accouchements prématurés</v>
          </cell>
          <cell r="E2053" t="str">
            <v>D13</v>
          </cell>
          <cell r="F2053" t="str">
            <v>Obstétrique</v>
          </cell>
        </row>
        <row r="2054">
          <cell r="A2054" t="str">
            <v>15C02A</v>
          </cell>
          <cell r="B2054" t="str">
            <v>Interventions majeures sur l'appareil digestif, groupes nouveau-nés 1 à 7, sans complication significative</v>
          </cell>
          <cell r="E2054" t="str">
            <v>D14</v>
          </cell>
          <cell r="F2054" t="str">
            <v>Nouveau-nés et période périnatale</v>
          </cell>
        </row>
        <row r="2055">
          <cell r="A2055" t="str">
            <v>15C02B</v>
          </cell>
          <cell r="B2055" t="str">
            <v>Interventions majeures sur l'appareil digestif, groupes nouveau-nés 1 à 7, avec complications</v>
          </cell>
          <cell r="E2055" t="str">
            <v>D14</v>
          </cell>
          <cell r="F2055" t="str">
            <v>Nouveau-nés et période périnatale</v>
          </cell>
        </row>
        <row r="2056">
          <cell r="A2056" t="str">
            <v>15C03A</v>
          </cell>
          <cell r="B2056" t="str">
            <v>Interventions majeures sur l'appareil cardiovasculaire, groupes nouveau-nés 1 à 7, sans complication significative</v>
          </cell>
          <cell r="E2056" t="str">
            <v>D14</v>
          </cell>
          <cell r="F2056" t="str">
            <v>Nouveau-nés et période périnatale</v>
          </cell>
        </row>
        <row r="2057">
          <cell r="A2057" t="str">
            <v>15C03B</v>
          </cell>
          <cell r="B2057" t="str">
            <v>Interventions majeures sur l'appareil cardiovasculaire, groupes nouveau-nés 1 à 7, avec complications</v>
          </cell>
          <cell r="E2057" t="str">
            <v>D14</v>
          </cell>
          <cell r="F2057" t="str">
            <v>Nouveau-nés et période périnatale</v>
          </cell>
        </row>
        <row r="2058">
          <cell r="A2058" t="str">
            <v>15C04A</v>
          </cell>
          <cell r="B2058" t="str">
            <v>Autres interventions chirurgicales, groupes nouveau-nés 1 à 7, sans complication significative</v>
          </cell>
          <cell r="E2058" t="str">
            <v>D14</v>
          </cell>
          <cell r="F2058" t="str">
            <v>Nouveau-nés et période périnatale</v>
          </cell>
        </row>
        <row r="2059">
          <cell r="A2059" t="str">
            <v>15C04B</v>
          </cell>
          <cell r="B2059" t="str">
            <v>Autres interventions chirurgicales, groupes nouveau-nés 1 à 7, avec complications</v>
          </cell>
          <cell r="E2059" t="str">
            <v>D14</v>
          </cell>
          <cell r="F2059" t="str">
            <v>Nouveau-nés et période périnatale</v>
          </cell>
        </row>
        <row r="2060">
          <cell r="A2060" t="str">
            <v>15C05A</v>
          </cell>
          <cell r="B2060" t="str">
            <v>Interventions chirurgicales, groupes nouveau-nés 8 à 9, sans complication significative</v>
          </cell>
          <cell r="E2060" t="str">
            <v>D14</v>
          </cell>
          <cell r="F2060" t="str">
            <v>Nouveau-nés et période périnatale</v>
          </cell>
        </row>
        <row r="2061">
          <cell r="A2061" t="str">
            <v>15C05B</v>
          </cell>
          <cell r="B2061" t="str">
            <v>Interventions chirurgicales, groupes nouveau-nés 8 à 9, avec complications</v>
          </cell>
          <cell r="E2061" t="str">
            <v>D14</v>
          </cell>
          <cell r="F2061" t="str">
            <v>Nouveau-nés et période périnatale</v>
          </cell>
        </row>
        <row r="2062">
          <cell r="A2062" t="str">
            <v>15C06A</v>
          </cell>
          <cell r="B2062" t="str">
            <v>Interventions chirurgicales, groupe nouveau-nés 10, sans complication significative</v>
          </cell>
          <cell r="E2062" t="str">
            <v>D14</v>
          </cell>
          <cell r="F2062" t="str">
            <v>Nouveau-nés et période périnatale</v>
          </cell>
        </row>
        <row r="2063">
          <cell r="A2063" t="str">
            <v>15C06B</v>
          </cell>
          <cell r="B2063" t="str">
            <v>Interventions chirurgicales, groupe nouveau-nés 10, avec complications</v>
          </cell>
          <cell r="E2063" t="str">
            <v>D14</v>
          </cell>
          <cell r="F2063" t="str">
            <v>Nouveau-nés et période périnatale</v>
          </cell>
        </row>
        <row r="2064">
          <cell r="A2064" t="str">
            <v>15M02Z</v>
          </cell>
          <cell r="B2064" t="str">
            <v>Transferts précoces de nouveau-nés vers un autre établissement MCO</v>
          </cell>
          <cell r="E2064" t="str">
            <v>D14</v>
          </cell>
          <cell r="F2064" t="str">
            <v>Nouveau-nés et période périnatale</v>
          </cell>
        </row>
        <row r="2065">
          <cell r="A2065" t="str">
            <v>15M03E</v>
          </cell>
          <cell r="B2065" t="str">
            <v>Décès précoces de nouveau-nés</v>
          </cell>
          <cell r="E2065" t="str">
            <v>D14</v>
          </cell>
          <cell r="F2065" t="str">
            <v>Nouveau-nés et période périnatale</v>
          </cell>
        </row>
        <row r="2066">
          <cell r="A2066" t="str">
            <v>15M04E</v>
          </cell>
          <cell r="B2066" t="str">
            <v>Décès tardifs de nouveau-nés</v>
          </cell>
          <cell r="E2066" t="str">
            <v>D14</v>
          </cell>
          <cell r="F2066" t="str">
            <v>Nouveau-nés et période périnatale</v>
          </cell>
        </row>
        <row r="2067">
          <cell r="A2067" t="str">
            <v>15M05A</v>
          </cell>
          <cell r="B2067" t="str">
            <v>Nouveau-nés de 3300g et âge gestationnel de 40 SA et assimilés (groupe nouveau-nés 1), sans problème significatif</v>
          </cell>
          <cell r="E2067" t="str">
            <v>D14</v>
          </cell>
          <cell r="F2067" t="str">
            <v>Nouveau-nés et période périnatale</v>
          </cell>
        </row>
        <row r="2068">
          <cell r="A2068" t="str">
            <v>15M05B</v>
          </cell>
          <cell r="B2068" t="str">
            <v>Nouveau-nés de 3300g et âge gestationnel de 40 SA et assimilés (groupe nouveau-nés 1), avec autre problème significatif</v>
          </cell>
          <cell r="E2068" t="str">
            <v>D14</v>
          </cell>
          <cell r="F2068" t="str">
            <v>Nouveau-nés et période périnatale</v>
          </cell>
        </row>
        <row r="2069">
          <cell r="A2069" t="str">
            <v>15M05C</v>
          </cell>
          <cell r="B2069" t="str">
            <v>Nouveau-nés de 3300g et âge gestationnel de 40 SA et assimilés (groupe nouveau-nés 1), avec problème sévère</v>
          </cell>
          <cell r="E2069" t="str">
            <v>D14</v>
          </cell>
          <cell r="F2069" t="str">
            <v>Nouveau-nés et période périnatale</v>
          </cell>
        </row>
        <row r="2070">
          <cell r="A2070" t="str">
            <v>15M05D</v>
          </cell>
          <cell r="B2070" t="str">
            <v>Nouveau-nés de 3300g et âge gestationnel de 40 SA et assimilés (groupe nouveau-nés 1), avec problème majeur</v>
          </cell>
          <cell r="E2070" t="str">
            <v>D14</v>
          </cell>
          <cell r="F2070" t="str">
            <v>Nouveau-nés et période périnatale</v>
          </cell>
        </row>
        <row r="2071">
          <cell r="A2071" t="str">
            <v>15M06A</v>
          </cell>
          <cell r="B2071" t="str">
            <v>Nouveau-nés de 2400g et âge gestationnel de 38 SA et assimilés (groupe nouveau-nés 2), sans problème significatif</v>
          </cell>
          <cell r="E2071" t="str">
            <v>D14</v>
          </cell>
          <cell r="F2071" t="str">
            <v>Nouveau-nés et période périnatale</v>
          </cell>
        </row>
        <row r="2072">
          <cell r="A2072" t="str">
            <v>15M06B</v>
          </cell>
          <cell r="B2072" t="str">
            <v>Nouveau-nés de 2400g et âge gestationnel de 38 SA et assimilés (groupe nouveau-nés 2), avec autre problème significatif</v>
          </cell>
          <cell r="E2072" t="str">
            <v>D14</v>
          </cell>
          <cell r="F2072" t="str">
            <v>Nouveau-nés et période périnatale</v>
          </cell>
        </row>
        <row r="2073">
          <cell r="A2073" t="str">
            <v>15M06C</v>
          </cell>
          <cell r="B2073" t="str">
            <v>Nouveau-nés de 2400g et âge gestationnel de 38 SA et assimilés (groupe nouveau-nés 2), avec problème sévère</v>
          </cell>
          <cell r="E2073" t="str">
            <v>D14</v>
          </cell>
          <cell r="F2073" t="str">
            <v>Nouveau-nés et période périnatale</v>
          </cell>
        </row>
        <row r="2074">
          <cell r="A2074" t="str">
            <v>15M06D</v>
          </cell>
          <cell r="B2074" t="str">
            <v>Nouveau-nés de 2400g et âge gestationnel de 38 SA et assimilés (groupe nouveau-nés 2), avec problème majeur</v>
          </cell>
          <cell r="E2074" t="str">
            <v>D14</v>
          </cell>
          <cell r="F2074" t="str">
            <v>Nouveau-nés et période périnatale</v>
          </cell>
        </row>
        <row r="2075">
          <cell r="A2075" t="str">
            <v>15M07A</v>
          </cell>
          <cell r="B2075" t="str">
            <v>Nouveau-nés de 2200g et âge gestationnel de 37 SA et assimilés (groupe nouveau-nés 3), sans problème significatif</v>
          </cell>
          <cell r="E2075" t="str">
            <v>D14</v>
          </cell>
          <cell r="F2075" t="str">
            <v>Nouveau-nés et période périnatale</v>
          </cell>
        </row>
        <row r="2076">
          <cell r="A2076" t="str">
            <v>15M07B</v>
          </cell>
          <cell r="B2076" t="str">
            <v>Nouveau-nés de 2200g et âge gestationnel de 37 SA et assimilés (groupe nouveau-nés 3), avec autre problème significatif</v>
          </cell>
          <cell r="E2076" t="str">
            <v>D14</v>
          </cell>
          <cell r="F2076" t="str">
            <v>Nouveau-nés et période périnatale</v>
          </cell>
        </row>
        <row r="2077">
          <cell r="A2077" t="str">
            <v>15M07C</v>
          </cell>
          <cell r="B2077" t="str">
            <v>Nouveau-nés de 2200g et âge gestationnel de 37 SA et assimilés (groupe nouveau-nés 3), avec problème majeur ou sévère</v>
          </cell>
          <cell r="E2077" t="str">
            <v>D14</v>
          </cell>
          <cell r="F2077" t="str">
            <v>Nouveau-nés et période périnatale</v>
          </cell>
        </row>
        <row r="2078">
          <cell r="A2078" t="str">
            <v>15M08A</v>
          </cell>
          <cell r="B2078" t="str">
            <v>Nouveau-nés de 2000g et âge gestationnel de 37 SA et assimilés (groupe nouveau-nés 4), sans problème significatif</v>
          </cell>
          <cell r="E2078" t="str">
            <v>D14</v>
          </cell>
          <cell r="F2078" t="str">
            <v>Nouveau-nés et période périnatale</v>
          </cell>
        </row>
        <row r="2079">
          <cell r="A2079" t="str">
            <v>15M08B</v>
          </cell>
          <cell r="B2079" t="str">
            <v>Nouveau-nés de 2000g et âge gestationnel de 37 SA et assimilés (groupe nouveau-nés 4), avec autre problème significatif</v>
          </cell>
          <cell r="E2079" t="str">
            <v>D14</v>
          </cell>
          <cell r="F2079" t="str">
            <v>Nouveau-nés et période périnatale</v>
          </cell>
        </row>
        <row r="2080">
          <cell r="A2080" t="str">
            <v>15M08C</v>
          </cell>
          <cell r="B2080" t="str">
            <v>Nouveau-nés de 2000g et âge gestationnel de 37 SA et assimilés (groupe nouveau-nés 4), avec problème majeur ou sévère</v>
          </cell>
          <cell r="E2080" t="str">
            <v>D14</v>
          </cell>
          <cell r="F2080" t="str">
            <v>Nouveau-nés et période périnatale</v>
          </cell>
        </row>
        <row r="2081">
          <cell r="A2081" t="str">
            <v>15M09A</v>
          </cell>
          <cell r="B2081" t="str">
            <v>Nouveau-nés de 1800g et âge gestationnel de 36 SA et assimilés (groupe nouveau-nés 5), sans problème significatif</v>
          </cell>
          <cell r="E2081" t="str">
            <v>D14</v>
          </cell>
          <cell r="F2081" t="str">
            <v>Nouveau-nés et période périnatale</v>
          </cell>
        </row>
        <row r="2082">
          <cell r="A2082" t="str">
            <v>15M09B</v>
          </cell>
          <cell r="B2082" t="str">
            <v>Nouveau-nés de 1800g et âge gestationnel de 36 SA et assimilés (groupe nouveau-nés 5), avec autre problème significatif</v>
          </cell>
          <cell r="E2082" t="str">
            <v>D14</v>
          </cell>
          <cell r="F2082" t="str">
            <v>Nouveau-nés et période périnatale</v>
          </cell>
        </row>
        <row r="2083">
          <cell r="A2083" t="str">
            <v>15M09C</v>
          </cell>
          <cell r="B2083" t="str">
            <v>Nouveau-nés de 1800g et âge gestationnel de 36 SA et assimilés (groupe nouveau-nés 5), avec problème majeur ou sévère</v>
          </cell>
          <cell r="E2083" t="str">
            <v>D14</v>
          </cell>
          <cell r="F2083" t="str">
            <v>Nouveau-nés et période périnatale</v>
          </cell>
        </row>
        <row r="2084">
          <cell r="A2084" t="str">
            <v>15M10A</v>
          </cell>
          <cell r="B2084" t="str">
            <v>Nouveau-nés de 1700g et âge gestationnel de 35 SA et assimilés (groupe nouveau-nés 6), sans problème significatif</v>
          </cell>
          <cell r="E2084" t="str">
            <v>D14</v>
          </cell>
          <cell r="F2084" t="str">
            <v>Nouveau-nés et période périnatale</v>
          </cell>
        </row>
        <row r="2085">
          <cell r="A2085" t="str">
            <v>15M10B</v>
          </cell>
          <cell r="B2085" t="str">
            <v>Nouveau-nés de 1700g et âge gestationnel de 35 SA et assimilés (groupe nouveau-nés 6), avec autre problème significatif</v>
          </cell>
          <cell r="E2085" t="str">
            <v>D14</v>
          </cell>
          <cell r="F2085" t="str">
            <v>Nouveau-nés et période périnatale</v>
          </cell>
        </row>
        <row r="2086">
          <cell r="A2086" t="str">
            <v>15M10C</v>
          </cell>
          <cell r="B2086" t="str">
            <v>Nouveau-nés de 1700g et âge gestationnel de 35 SA et assimilés (groupe nouveau-nés 6), avec problème majeur ou sévère</v>
          </cell>
          <cell r="E2086" t="str">
            <v>D14</v>
          </cell>
          <cell r="F2086" t="str">
            <v>Nouveau-nés et période périnatale</v>
          </cell>
        </row>
        <row r="2087">
          <cell r="A2087" t="str">
            <v>15M11A</v>
          </cell>
          <cell r="B2087" t="str">
            <v>Nouveau-nés de 1500g et âge gestationnel de 33 SA et assimilés (groupe nouveau-nés 7), sans problème significatif</v>
          </cell>
          <cell r="E2087" t="str">
            <v>D14</v>
          </cell>
          <cell r="F2087" t="str">
            <v>Nouveau-nés et période périnatale</v>
          </cell>
        </row>
        <row r="2088">
          <cell r="A2088" t="str">
            <v>15M11B</v>
          </cell>
          <cell r="B2088" t="str">
            <v>Nouveau-nés de 1500g et âge gestationnel de 33 SA et assimilés (groupe nouveau-nés 7), avec autre problème significatif</v>
          </cell>
          <cell r="E2088" t="str">
            <v>D14</v>
          </cell>
          <cell r="F2088" t="str">
            <v>Nouveau-nés et période périnatale</v>
          </cell>
        </row>
        <row r="2089">
          <cell r="A2089" t="str">
            <v>15M11C</v>
          </cell>
          <cell r="B2089" t="str">
            <v>Nouveau-nés de 1500g et âge gestationnel de 33 SA et assimilés (groupe nouveau-nés 7), avec problème majeur ou sévère</v>
          </cell>
          <cell r="E2089" t="str">
            <v>D14</v>
          </cell>
          <cell r="F2089" t="str">
            <v>Nouveau-nés et période périnatale</v>
          </cell>
        </row>
        <row r="2090">
          <cell r="A2090" t="str">
            <v>15M12A</v>
          </cell>
          <cell r="B2090" t="str">
            <v>Nouveau-nés de 1300g et âge gestationnel de 32 SA et assimilés (groupe nouveau-nés 8), sans problème significatif</v>
          </cell>
          <cell r="E2090" t="str">
            <v>D14</v>
          </cell>
          <cell r="F2090" t="str">
            <v>Nouveau-nés et période périnatale</v>
          </cell>
        </row>
        <row r="2091">
          <cell r="A2091" t="str">
            <v>15M12B</v>
          </cell>
          <cell r="B2091" t="str">
            <v>Nouveau-nés de 1300g et âge gestationnel de 32 SA et assimilés (groupe nouveau-nés 8), avec problème significatif</v>
          </cell>
          <cell r="E2091" t="str">
            <v>D14</v>
          </cell>
          <cell r="F2091" t="str">
            <v>Nouveau-nés et période périnatale</v>
          </cell>
        </row>
        <row r="2092">
          <cell r="A2092" t="str">
            <v>15M13A</v>
          </cell>
          <cell r="B2092" t="str">
            <v>Nouveau-nés de 1100g et âge gestationnel de 30 SA et assimilés (groupe nouveau-nés 9), sans problème significatif</v>
          </cell>
          <cell r="E2092" t="str">
            <v>D14</v>
          </cell>
          <cell r="F2092" t="str">
            <v>Nouveau-nés et période périnatale</v>
          </cell>
        </row>
        <row r="2093">
          <cell r="A2093" t="str">
            <v>15M13B</v>
          </cell>
          <cell r="B2093" t="str">
            <v>Nouveau-nés de 1100g et âge gestationnel de 30 SA et assimilés (groupe nouveau-nés 9), avec problème significatif</v>
          </cell>
          <cell r="E2093" t="str">
            <v>D14</v>
          </cell>
          <cell r="F2093" t="str">
            <v>Nouveau-nés et période périnatale</v>
          </cell>
        </row>
        <row r="2094">
          <cell r="A2094" t="str">
            <v>15M14A</v>
          </cell>
          <cell r="B2094" t="str">
            <v>Nouveau-nés de 800g et âge gestationnel de 28SA et assimilés (groupe nouveau-nés 10), sans problème significatif</v>
          </cell>
          <cell r="E2094" t="str">
            <v>D14</v>
          </cell>
          <cell r="F2094" t="str">
            <v>Nouveau-nés et période périnatale</v>
          </cell>
        </row>
        <row r="2095">
          <cell r="A2095" t="str">
            <v>15M14B</v>
          </cell>
          <cell r="B2095" t="str">
            <v>Nouveau-nés de 800g et âge gestationnel de 28SA et assimilés (groupe nouveau-nés 10), avec problème significatif</v>
          </cell>
          <cell r="E2095" t="str">
            <v>D14</v>
          </cell>
          <cell r="F2095" t="str">
            <v>Nouveau-nés et période périnatale</v>
          </cell>
        </row>
        <row r="2096">
          <cell r="A2096" t="str">
            <v>15Z10E</v>
          </cell>
          <cell r="B2096" t="str">
            <v>Mort-nés</v>
          </cell>
          <cell r="E2096" t="str">
            <v>D14</v>
          </cell>
          <cell r="F2096" t="str">
            <v>Nouveau-nés et période périnatale</v>
          </cell>
        </row>
        <row r="2097">
          <cell r="A2097" t="str">
            <v>16C021</v>
          </cell>
          <cell r="B2097" t="str">
            <v>Interventions sur la rate, niveau 1</v>
          </cell>
          <cell r="E2097" t="str">
            <v>D01</v>
          </cell>
          <cell r="F2097" t="str">
            <v>Digestif</v>
          </cell>
        </row>
        <row r="2098">
          <cell r="A2098" t="str">
            <v>16C022</v>
          </cell>
          <cell r="B2098" t="str">
            <v>Interventions sur la rate, niveau 2</v>
          </cell>
          <cell r="E2098" t="str">
            <v>D01</v>
          </cell>
          <cell r="F2098" t="str">
            <v>Digestif</v>
          </cell>
        </row>
        <row r="2099">
          <cell r="A2099" t="str">
            <v>16C023</v>
          </cell>
          <cell r="B2099" t="str">
            <v>Interventions sur la rate, niveau 3</v>
          </cell>
          <cell r="E2099" t="str">
            <v>D01</v>
          </cell>
          <cell r="F2099" t="str">
            <v>Digestif</v>
          </cell>
        </row>
        <row r="2100">
          <cell r="A2100" t="str">
            <v>16C024</v>
          </cell>
          <cell r="B2100" t="str">
            <v>Interventions sur la rate, niveau 4</v>
          </cell>
          <cell r="E2100" t="str">
            <v>D01</v>
          </cell>
          <cell r="F2100" t="str">
            <v>Digestif</v>
          </cell>
        </row>
        <row r="2101">
          <cell r="A2101" t="str">
            <v>16C031</v>
          </cell>
          <cell r="B2101" t="str">
            <v>Autres interventions pour affections du sang et des organes hématopoïétiques, niveau 1</v>
          </cell>
          <cell r="E2101" t="str">
            <v>D16</v>
          </cell>
          <cell r="F2101" t="str">
            <v>Hématologie</v>
          </cell>
        </row>
        <row r="2102">
          <cell r="A2102" t="str">
            <v>16C032</v>
          </cell>
          <cell r="B2102" t="str">
            <v>Autres interventions pour affections du sang et des organes hématopoïétiques, niveau 2</v>
          </cell>
          <cell r="E2102" t="str">
            <v>D16</v>
          </cell>
          <cell r="F2102" t="str">
            <v>Hématologie</v>
          </cell>
        </row>
        <row r="2103">
          <cell r="A2103" t="str">
            <v>16C033</v>
          </cell>
          <cell r="B2103" t="str">
            <v>Autres interventions pour affections du sang et des organes hématopoïétiques, niveau 3</v>
          </cell>
          <cell r="E2103" t="str">
            <v>D16</v>
          </cell>
          <cell r="F2103" t="str">
            <v>Hématologie</v>
          </cell>
        </row>
        <row r="2104">
          <cell r="A2104" t="str">
            <v>16C034</v>
          </cell>
          <cell r="B2104" t="str">
            <v>Autres interventions pour affections du sang et des organes hématopoïétiques, niveau 4</v>
          </cell>
          <cell r="E2104" t="str">
            <v>D16</v>
          </cell>
          <cell r="F2104" t="str">
            <v>Hématologie</v>
          </cell>
        </row>
        <row r="2105">
          <cell r="A2105" t="str">
            <v>16C03J</v>
          </cell>
          <cell r="B2105" t="str">
            <v>Autres interventions pour affections du sang et des organes hématopoïétiques, en ambulatoire</v>
          </cell>
          <cell r="E2105" t="str">
            <v>D16</v>
          </cell>
          <cell r="F2105" t="str">
            <v>Hématologie</v>
          </cell>
        </row>
        <row r="2106">
          <cell r="A2106" t="str">
            <v>16M061</v>
          </cell>
          <cell r="B2106" t="str">
            <v>Affections de la rate, niveau 1</v>
          </cell>
          <cell r="E2106" t="str">
            <v>D16</v>
          </cell>
          <cell r="F2106" t="str">
            <v>Hématologie</v>
          </cell>
        </row>
        <row r="2107">
          <cell r="A2107" t="str">
            <v>16M062</v>
          </cell>
          <cell r="B2107" t="str">
            <v>Affections de la rate, niveau 2</v>
          </cell>
          <cell r="E2107" t="str">
            <v>D16</v>
          </cell>
          <cell r="F2107" t="str">
            <v>Hématologie</v>
          </cell>
        </row>
        <row r="2108">
          <cell r="A2108" t="str">
            <v>16M063</v>
          </cell>
          <cell r="B2108" t="str">
            <v>Affections de la rate, niveau 3</v>
          </cell>
          <cell r="E2108" t="str">
            <v>D16</v>
          </cell>
          <cell r="F2108" t="str">
            <v>Hématologie</v>
          </cell>
        </row>
        <row r="2109">
          <cell r="A2109" t="str">
            <v>16M064</v>
          </cell>
          <cell r="B2109" t="str">
            <v>Affections de la rate, niveau 4</v>
          </cell>
          <cell r="E2109" t="str">
            <v>D16</v>
          </cell>
          <cell r="F2109" t="str">
            <v>Hématologie</v>
          </cell>
        </row>
        <row r="2110">
          <cell r="A2110" t="str">
            <v>16M06T</v>
          </cell>
          <cell r="B2110" t="str">
            <v>Affections de la rate, très courte durée</v>
          </cell>
          <cell r="E2110" t="str">
            <v>D16</v>
          </cell>
          <cell r="F2110" t="str">
            <v>Hématologie</v>
          </cell>
        </row>
        <row r="2111">
          <cell r="A2111" t="str">
            <v>16M071</v>
          </cell>
          <cell r="B2111" t="str">
            <v>Donneurs de moelle, niveau 1</v>
          </cell>
          <cell r="E2111" t="str">
            <v>D16</v>
          </cell>
          <cell r="F2111" t="str">
            <v>Hématologie</v>
          </cell>
        </row>
        <row r="2112">
          <cell r="A2112" t="str">
            <v>16M072</v>
          </cell>
          <cell r="B2112" t="str">
            <v>Donneurs de moelle, niveau 2</v>
          </cell>
          <cell r="E2112" t="str">
            <v>D16</v>
          </cell>
          <cell r="F2112" t="str">
            <v>Hématologie</v>
          </cell>
        </row>
        <row r="2113">
          <cell r="A2113" t="str">
            <v>16M073</v>
          </cell>
          <cell r="B2113" t="str">
            <v>Donneurs de moelle, niveau 3</v>
          </cell>
          <cell r="E2113" t="str">
            <v>D16</v>
          </cell>
          <cell r="F2113" t="str">
            <v>Hématologie</v>
          </cell>
        </row>
        <row r="2114">
          <cell r="A2114" t="str">
            <v>16M074</v>
          </cell>
          <cell r="B2114" t="str">
            <v>Donneurs de moelle, niveau 4</v>
          </cell>
          <cell r="E2114" t="str">
            <v>D16</v>
          </cell>
          <cell r="F2114" t="str">
            <v>Hématologie</v>
          </cell>
        </row>
        <row r="2115">
          <cell r="A2115" t="str">
            <v>16M081</v>
          </cell>
          <cell r="B2115" t="str">
            <v>Déficits immunitaires, niveau 1</v>
          </cell>
          <cell r="E2115" t="str">
            <v>D16</v>
          </cell>
          <cell r="F2115" t="str">
            <v>Hématologie</v>
          </cell>
        </row>
        <row r="2116">
          <cell r="A2116" t="str">
            <v>16M082</v>
          </cell>
          <cell r="B2116" t="str">
            <v>Déficits immunitaires, niveau 2</v>
          </cell>
          <cell r="E2116" t="str">
            <v>D16</v>
          </cell>
          <cell r="F2116" t="str">
            <v>Hématologie</v>
          </cell>
        </row>
        <row r="2117">
          <cell r="A2117" t="str">
            <v>16M083</v>
          </cell>
          <cell r="B2117" t="str">
            <v>Déficits immunitaires, niveau 3</v>
          </cell>
          <cell r="E2117" t="str">
            <v>D16</v>
          </cell>
          <cell r="F2117" t="str">
            <v>Hématologie</v>
          </cell>
        </row>
        <row r="2118">
          <cell r="A2118" t="str">
            <v>16M084</v>
          </cell>
          <cell r="B2118" t="str">
            <v>Déficits immunitaires, niveau 4</v>
          </cell>
          <cell r="E2118" t="str">
            <v>D16</v>
          </cell>
          <cell r="F2118" t="str">
            <v>Hématologie</v>
          </cell>
        </row>
        <row r="2119">
          <cell r="A2119" t="str">
            <v>16M091</v>
          </cell>
          <cell r="B2119" t="str">
            <v>Autres affections du système réticuloendothélial ou immunitaire, niveau 1</v>
          </cell>
          <cell r="E2119" t="str">
            <v>D16</v>
          </cell>
          <cell r="F2119" t="str">
            <v>Hématologie</v>
          </cell>
        </row>
        <row r="2120">
          <cell r="A2120" t="str">
            <v>16M092</v>
          </cell>
          <cell r="B2120" t="str">
            <v>Autres affections du système réticuloendothélial ou immunitaire, niveau 2</v>
          </cell>
          <cell r="E2120" t="str">
            <v>D16</v>
          </cell>
          <cell r="F2120" t="str">
            <v>Hématologie</v>
          </cell>
        </row>
        <row r="2121">
          <cell r="A2121" t="str">
            <v>16M093</v>
          </cell>
          <cell r="B2121" t="str">
            <v>Autres affections du système réticuloendothélial ou immunitaire, niveau 3</v>
          </cell>
          <cell r="E2121" t="str">
            <v>D16</v>
          </cell>
          <cell r="F2121" t="str">
            <v>Hématologie</v>
          </cell>
        </row>
        <row r="2122">
          <cell r="A2122" t="str">
            <v>16M094</v>
          </cell>
          <cell r="B2122" t="str">
            <v>Autres affections du système réticuloendothélial ou immunitaire, niveau 4</v>
          </cell>
          <cell r="E2122" t="str">
            <v>D16</v>
          </cell>
          <cell r="F2122" t="str">
            <v>Hématologie</v>
          </cell>
        </row>
        <row r="2123">
          <cell r="A2123" t="str">
            <v>16M09T</v>
          </cell>
          <cell r="B2123" t="str">
            <v>Autres affections du système réticuloendothélial ou immunitaire, très courte durée</v>
          </cell>
          <cell r="E2123" t="str">
            <v>D16</v>
          </cell>
          <cell r="F2123" t="str">
            <v>Hématologie</v>
          </cell>
        </row>
        <row r="2124">
          <cell r="A2124" t="str">
            <v>16M101</v>
          </cell>
          <cell r="B2124" t="str">
            <v>Troubles sévères de la lignée érythrocytaire, âge supérieur à 17 ans, niveau 1</v>
          </cell>
          <cell r="E2124" t="str">
            <v>D16</v>
          </cell>
          <cell r="F2124" t="str">
            <v>Hématologie</v>
          </cell>
        </row>
        <row r="2125">
          <cell r="A2125" t="str">
            <v>16M102</v>
          </cell>
          <cell r="B2125" t="str">
            <v>Troubles sévères de la lignée érythrocytaire, âge supérieur à 17 ans, niveau 2</v>
          </cell>
          <cell r="E2125" t="str">
            <v>D16</v>
          </cell>
          <cell r="F2125" t="str">
            <v>Hématologie</v>
          </cell>
        </row>
        <row r="2126">
          <cell r="A2126" t="str">
            <v>16M103</v>
          </cell>
          <cell r="B2126" t="str">
            <v>Troubles sévères de la lignée érythrocytaire, âge supérieur à 17 ans, niveau 3</v>
          </cell>
          <cell r="E2126" t="str">
            <v>D16</v>
          </cell>
          <cell r="F2126" t="str">
            <v>Hématologie</v>
          </cell>
        </row>
        <row r="2127">
          <cell r="A2127" t="str">
            <v>16M104</v>
          </cell>
          <cell r="B2127" t="str">
            <v>Troubles sévères de la lignée érythrocytaire, âge supérieur à 17 ans, niveau 4</v>
          </cell>
          <cell r="E2127" t="str">
            <v>D16</v>
          </cell>
          <cell r="F2127" t="str">
            <v>Hématologie</v>
          </cell>
        </row>
        <row r="2128">
          <cell r="A2128" t="str">
            <v>16M10T</v>
          </cell>
          <cell r="B2128" t="str">
            <v>Troubles sévères de la lignée érythrocytaire, âge supérieur à 17 ans, très courte durée</v>
          </cell>
          <cell r="E2128" t="str">
            <v>D16</v>
          </cell>
          <cell r="F2128" t="str">
            <v>Hématologie</v>
          </cell>
        </row>
        <row r="2129">
          <cell r="A2129" t="str">
            <v>16M111</v>
          </cell>
          <cell r="B2129" t="str">
            <v>Autres troubles de la lignée érythrocytaire, âge supérieur à 17 ans, niveau 1</v>
          </cell>
          <cell r="E2129" t="str">
            <v>D16</v>
          </cell>
          <cell r="F2129" t="str">
            <v>Hématologie</v>
          </cell>
        </row>
        <row r="2130">
          <cell r="A2130" t="str">
            <v>16M112</v>
          </cell>
          <cell r="B2130" t="str">
            <v>Autres troubles de la lignée érythrocytaire, âge supérieur à 17 ans, niveau 2</v>
          </cell>
          <cell r="E2130" t="str">
            <v>D16</v>
          </cell>
          <cell r="F2130" t="str">
            <v>Hématologie</v>
          </cell>
        </row>
        <row r="2131">
          <cell r="A2131" t="str">
            <v>16M113</v>
          </cell>
          <cell r="B2131" t="str">
            <v>Autres troubles de la lignée érythrocytaire, âge supérieur à 17 ans, niveau 3</v>
          </cell>
          <cell r="E2131" t="str">
            <v>D16</v>
          </cell>
          <cell r="F2131" t="str">
            <v>Hématologie</v>
          </cell>
        </row>
        <row r="2132">
          <cell r="A2132" t="str">
            <v>16M114</v>
          </cell>
          <cell r="B2132" t="str">
            <v>Autres troubles de la lignée érythrocytaire, âge supérieur à 17 ans, niveau 4</v>
          </cell>
          <cell r="E2132" t="str">
            <v>D16</v>
          </cell>
          <cell r="F2132" t="str">
            <v>Hématologie</v>
          </cell>
        </row>
        <row r="2133">
          <cell r="A2133" t="str">
            <v>16M11T</v>
          </cell>
          <cell r="B2133" t="str">
            <v>Autres troubles de la lignée érythrocytaire, âge supérieur à 17 ans, très courte durée</v>
          </cell>
          <cell r="E2133" t="str">
            <v>D16</v>
          </cell>
          <cell r="F2133" t="str">
            <v>Hématologie</v>
          </cell>
        </row>
        <row r="2134">
          <cell r="A2134" t="str">
            <v>16M121</v>
          </cell>
          <cell r="B2134" t="str">
            <v>Purpuras, niveau 1</v>
          </cell>
          <cell r="E2134" t="str">
            <v>D16</v>
          </cell>
          <cell r="F2134" t="str">
            <v>Hématologie</v>
          </cell>
        </row>
        <row r="2135">
          <cell r="A2135" t="str">
            <v>16M122</v>
          </cell>
          <cell r="B2135" t="str">
            <v>Purpuras, niveau 2</v>
          </cell>
          <cell r="E2135" t="str">
            <v>D16</v>
          </cell>
          <cell r="F2135" t="str">
            <v>Hématologie</v>
          </cell>
        </row>
        <row r="2136">
          <cell r="A2136" t="str">
            <v>16M123</v>
          </cell>
          <cell r="B2136" t="str">
            <v>Purpuras, niveau 3</v>
          </cell>
          <cell r="E2136" t="str">
            <v>D16</v>
          </cell>
          <cell r="F2136" t="str">
            <v>Hématologie</v>
          </cell>
        </row>
        <row r="2137">
          <cell r="A2137" t="str">
            <v>16M124</v>
          </cell>
          <cell r="B2137" t="str">
            <v>Purpuras, niveau 4</v>
          </cell>
          <cell r="E2137" t="str">
            <v>D16</v>
          </cell>
          <cell r="F2137" t="str">
            <v>Hématologie</v>
          </cell>
        </row>
        <row r="2138">
          <cell r="A2138" t="str">
            <v>16M12T</v>
          </cell>
          <cell r="B2138" t="str">
            <v>Purpuras, très courte durée</v>
          </cell>
          <cell r="E2138" t="str">
            <v>D16</v>
          </cell>
          <cell r="F2138" t="str">
            <v>Hématologie</v>
          </cell>
        </row>
        <row r="2139">
          <cell r="A2139" t="str">
            <v>16M131</v>
          </cell>
          <cell r="B2139" t="str">
            <v>Autres troubles de la coagulation, niveau 1</v>
          </cell>
          <cell r="E2139" t="str">
            <v>D16</v>
          </cell>
          <cell r="F2139" t="str">
            <v>Hématologie</v>
          </cell>
        </row>
        <row r="2140">
          <cell r="A2140" t="str">
            <v>16M132</v>
          </cell>
          <cell r="B2140" t="str">
            <v>Autres troubles de la coagulation, niveau 2</v>
          </cell>
          <cell r="E2140" t="str">
            <v>D16</v>
          </cell>
          <cell r="F2140" t="str">
            <v>Hématologie</v>
          </cell>
        </row>
        <row r="2141">
          <cell r="A2141" t="str">
            <v>16M133</v>
          </cell>
          <cell r="B2141" t="str">
            <v>Autres troubles de la coagulation, niveau 3</v>
          </cell>
          <cell r="E2141" t="str">
            <v>D16</v>
          </cell>
          <cell r="F2141" t="str">
            <v>Hématologie</v>
          </cell>
        </row>
        <row r="2142">
          <cell r="A2142" t="str">
            <v>16M134</v>
          </cell>
          <cell r="B2142" t="str">
            <v>Autres troubles de la coagulation, niveau 4</v>
          </cell>
          <cell r="E2142" t="str">
            <v>D16</v>
          </cell>
          <cell r="F2142" t="str">
            <v>Hématologie</v>
          </cell>
        </row>
        <row r="2143">
          <cell r="A2143" t="str">
            <v>16M13T</v>
          </cell>
          <cell r="B2143" t="str">
            <v>Autres troubles de la coagulation, très courte durée</v>
          </cell>
          <cell r="E2143" t="str">
            <v>D16</v>
          </cell>
          <cell r="F2143" t="str">
            <v>Hématologie</v>
          </cell>
        </row>
        <row r="2144">
          <cell r="A2144" t="str">
            <v>16M14Z</v>
          </cell>
          <cell r="B2144" t="str">
            <v>Explorations et surveillance pour affections du sang et des organes hématopoïétiques</v>
          </cell>
          <cell r="E2144" t="str">
            <v>D16</v>
          </cell>
          <cell r="F2144" t="str">
            <v>Hématologie</v>
          </cell>
        </row>
        <row r="2145">
          <cell r="A2145" t="str">
            <v>16M15T</v>
          </cell>
          <cell r="B2145" t="str">
            <v>Symptômes et autres recours aux soins de la CMD 16, très courte durée</v>
          </cell>
          <cell r="E2145" t="str">
            <v>D16</v>
          </cell>
          <cell r="F2145" t="str">
            <v>Hématologie</v>
          </cell>
        </row>
        <row r="2146">
          <cell r="A2146" t="str">
            <v>16M15Z</v>
          </cell>
          <cell r="B2146" t="str">
            <v>Symptômes et autres recours aux soins de la CMD 16</v>
          </cell>
          <cell r="E2146" t="str">
            <v>D16</v>
          </cell>
          <cell r="F2146" t="str">
            <v>Hématologie</v>
          </cell>
        </row>
        <row r="2147">
          <cell r="A2147" t="str">
            <v>16M161</v>
          </cell>
          <cell r="B2147" t="str">
            <v>Troubles sévères de la lignée érythrocytaire, âge inférieur à 18 ans, niveau 1</v>
          </cell>
          <cell r="E2147" t="str">
            <v>D16</v>
          </cell>
          <cell r="F2147" t="str">
            <v>Hématologie</v>
          </cell>
        </row>
        <row r="2148">
          <cell r="A2148" t="str">
            <v>16M162</v>
          </cell>
          <cell r="B2148" t="str">
            <v>Troubles sévères de la lignée érythrocytaire, âge inférieur à 18 ans, niveau 2</v>
          </cell>
          <cell r="E2148" t="str">
            <v>D16</v>
          </cell>
          <cell r="F2148" t="str">
            <v>Hématologie</v>
          </cell>
        </row>
        <row r="2149">
          <cell r="A2149" t="str">
            <v>16M163</v>
          </cell>
          <cell r="B2149" t="str">
            <v>Troubles sévères de la lignée érythrocytaire, âge inférieur à 18 ans, niveau 3</v>
          </cell>
          <cell r="E2149" t="str">
            <v>D16</v>
          </cell>
          <cell r="F2149" t="str">
            <v>Hématologie</v>
          </cell>
        </row>
        <row r="2150">
          <cell r="A2150" t="str">
            <v>16M164</v>
          </cell>
          <cell r="B2150" t="str">
            <v>Troubles sévères de la lignée érythrocytaire, âge inférieur à 18 ans, niveau 4</v>
          </cell>
          <cell r="E2150" t="str">
            <v>D16</v>
          </cell>
          <cell r="F2150" t="str">
            <v>Hématologie</v>
          </cell>
        </row>
        <row r="2151">
          <cell r="A2151" t="str">
            <v>16M16T</v>
          </cell>
          <cell r="B2151" t="str">
            <v>Troubles sévères de la lignée érythrocytaire, âge inférieur à 18 ans, très courte durée</v>
          </cell>
          <cell r="E2151" t="str">
            <v>D16</v>
          </cell>
          <cell r="F2151" t="str">
            <v>Hématologie</v>
          </cell>
        </row>
        <row r="2152">
          <cell r="A2152" t="str">
            <v>16M171</v>
          </cell>
          <cell r="B2152" t="str">
            <v>Autres troubles de la lignée érythrocytaire, âge inférieur à 18 ans, niveau 1</v>
          </cell>
          <cell r="E2152" t="str">
            <v>D16</v>
          </cell>
          <cell r="F2152" t="str">
            <v>Hématologie</v>
          </cell>
        </row>
        <row r="2153">
          <cell r="A2153" t="str">
            <v>16M172</v>
          </cell>
          <cell r="B2153" t="str">
            <v>Autres troubles de la lignée érythrocytaire, âge inférieur à 18 ans, niveau 2</v>
          </cell>
          <cell r="E2153" t="str">
            <v>D16</v>
          </cell>
          <cell r="F2153" t="str">
            <v>Hématologie</v>
          </cell>
        </row>
        <row r="2154">
          <cell r="A2154" t="str">
            <v>16M173</v>
          </cell>
          <cell r="B2154" t="str">
            <v>Autres troubles de la lignée érythrocytaire, âge inférieur à 18 ans, niveau 3</v>
          </cell>
          <cell r="E2154" t="str">
            <v>D16</v>
          </cell>
          <cell r="F2154" t="str">
            <v>Hématologie</v>
          </cell>
        </row>
        <row r="2155">
          <cell r="A2155" t="str">
            <v>16M174</v>
          </cell>
          <cell r="B2155" t="str">
            <v>Autres troubles de la lignée érythrocytaire, âge inférieur à 18 ans, niveau 4</v>
          </cell>
          <cell r="E2155" t="str">
            <v>D16</v>
          </cell>
          <cell r="F2155" t="str">
            <v>Hématologie</v>
          </cell>
        </row>
        <row r="2156">
          <cell r="A2156" t="str">
            <v>16M17T</v>
          </cell>
          <cell r="B2156" t="str">
            <v>Autres troubles de la lignée érythrocytaire, âge inférieur à 18 ans, très courte durée</v>
          </cell>
          <cell r="E2156" t="str">
            <v>D16</v>
          </cell>
          <cell r="F2156" t="str">
            <v>Hématologie</v>
          </cell>
        </row>
        <row r="2157">
          <cell r="A2157" t="str">
            <v>16M181</v>
          </cell>
          <cell r="B2157" t="str">
            <v>Autres affections hématologiques concernant majoritairement la petite enfance, niveau 1</v>
          </cell>
          <cell r="E2157" t="str">
            <v>D16</v>
          </cell>
          <cell r="F2157" t="str">
            <v>Hématologie</v>
          </cell>
        </row>
        <row r="2158">
          <cell r="A2158" t="str">
            <v>16M182</v>
          </cell>
          <cell r="B2158" t="str">
            <v>Autres affections hématologiques concernant majoritairement la petite enfance, niveau 2</v>
          </cell>
          <cell r="E2158" t="str">
            <v>D16</v>
          </cell>
          <cell r="F2158" t="str">
            <v>Hématologie</v>
          </cell>
        </row>
        <row r="2159">
          <cell r="A2159" t="str">
            <v>16M183</v>
          </cell>
          <cell r="B2159" t="str">
            <v>Autres affections hématologiques concernant majoritairement la petite enfance, niveau 3</v>
          </cell>
          <cell r="E2159" t="str">
            <v>D16</v>
          </cell>
          <cell r="F2159" t="str">
            <v>Hématologie</v>
          </cell>
        </row>
        <row r="2160">
          <cell r="A2160" t="str">
            <v>16M184</v>
          </cell>
          <cell r="B2160" t="str">
            <v>Autres affections hématologiques concernant majoritairement la petite enfance, niveau 4</v>
          </cell>
          <cell r="E2160" t="str">
            <v>D16</v>
          </cell>
          <cell r="F2160" t="str">
            <v>Hématologie</v>
          </cell>
        </row>
        <row r="2161">
          <cell r="A2161" t="str">
            <v>17C021</v>
          </cell>
          <cell r="B2161" t="str">
            <v>Interventions majeures au cours de lymphomes ou de leucémies, niveau 1</v>
          </cell>
          <cell r="E2161" t="str">
            <v>D16</v>
          </cell>
          <cell r="F2161" t="str">
            <v>Hématologie</v>
          </cell>
        </row>
        <row r="2162">
          <cell r="A2162" t="str">
            <v>17C022</v>
          </cell>
          <cell r="B2162" t="str">
            <v>Interventions majeures au cours de lymphomes ou de leucémies, niveau 2</v>
          </cell>
          <cell r="E2162" t="str">
            <v>D16</v>
          </cell>
          <cell r="F2162" t="str">
            <v>Hématologie</v>
          </cell>
        </row>
        <row r="2163">
          <cell r="A2163" t="str">
            <v>17C023</v>
          </cell>
          <cell r="B2163" t="str">
            <v>Interventions majeures au cours de lymphomes ou de leucémies, niveau 3</v>
          </cell>
          <cell r="E2163" t="str">
            <v>D16</v>
          </cell>
          <cell r="F2163" t="str">
            <v>Hématologie</v>
          </cell>
        </row>
        <row r="2164">
          <cell r="A2164" t="str">
            <v>17C024</v>
          </cell>
          <cell r="B2164" t="str">
            <v>Interventions majeures au cours de lymphomes ou de leucémies, niveau 4</v>
          </cell>
          <cell r="E2164" t="str">
            <v>D16</v>
          </cell>
          <cell r="F2164" t="str">
            <v>Hématologie</v>
          </cell>
        </row>
        <row r="2165">
          <cell r="A2165" t="str">
            <v>17C031</v>
          </cell>
          <cell r="B2165" t="str">
            <v>Autres interventions au cours de lymphomes ou de leucémies, niveau 1</v>
          </cell>
          <cell r="E2165" t="str">
            <v>D16</v>
          </cell>
          <cell r="F2165" t="str">
            <v>Hématologie</v>
          </cell>
        </row>
        <row r="2166">
          <cell r="A2166" t="str">
            <v>17C032</v>
          </cell>
          <cell r="B2166" t="str">
            <v>Autres interventions au cours de lymphomes ou de leucémies, niveau 2</v>
          </cell>
          <cell r="E2166" t="str">
            <v>D16</v>
          </cell>
          <cell r="F2166" t="str">
            <v>Hématologie</v>
          </cell>
        </row>
        <row r="2167">
          <cell r="A2167" t="str">
            <v>17C033</v>
          </cell>
          <cell r="B2167" t="str">
            <v>Autres interventions au cours de lymphomes ou de leucémies, niveau 3</v>
          </cell>
          <cell r="E2167" t="str">
            <v>D16</v>
          </cell>
          <cell r="F2167" t="str">
            <v>Hématologie</v>
          </cell>
        </row>
        <row r="2168">
          <cell r="A2168" t="str">
            <v>17C034</v>
          </cell>
          <cell r="B2168" t="str">
            <v>Autres interventions au cours de lymphomes ou de leucémies, niveau 4</v>
          </cell>
          <cell r="E2168" t="str">
            <v>D16</v>
          </cell>
          <cell r="F2168" t="str">
            <v>Hématologie</v>
          </cell>
        </row>
        <row r="2169">
          <cell r="A2169" t="str">
            <v>17C03J</v>
          </cell>
          <cell r="B2169" t="str">
            <v>Autres interventions au cours de lymphomes ou de leucémies, en ambulatoire</v>
          </cell>
          <cell r="E2169" t="str">
            <v>D16</v>
          </cell>
          <cell r="F2169" t="str">
            <v>Hématologie</v>
          </cell>
        </row>
        <row r="2170">
          <cell r="A2170" t="str">
            <v>17C041</v>
          </cell>
          <cell r="B2170" t="str">
            <v>Interventions majeures pour affections myéloprolifératives ou tumeurs de siège imprécis ou diffus, niveau 1</v>
          </cell>
          <cell r="E2170" t="str">
            <v>D16</v>
          </cell>
          <cell r="F2170" t="str">
            <v>Hématologie</v>
          </cell>
        </row>
        <row r="2171">
          <cell r="A2171" t="str">
            <v>17C042</v>
          </cell>
          <cell r="B2171" t="str">
            <v>Interventions majeures pour affections myéloprolifératives ou tumeurs de siège imprécis ou diffus, niveau 2</v>
          </cell>
          <cell r="E2171" t="str">
            <v>D16</v>
          </cell>
          <cell r="F2171" t="str">
            <v>Hématologie</v>
          </cell>
        </row>
        <row r="2172">
          <cell r="A2172" t="str">
            <v>17C043</v>
          </cell>
          <cell r="B2172" t="str">
            <v>Interventions majeures pour affections myéloprolifératives ou tumeurs de siège imprécis ou diffus, niveau 3</v>
          </cell>
          <cell r="E2172" t="str">
            <v>D16</v>
          </cell>
          <cell r="F2172" t="str">
            <v>Hématologie</v>
          </cell>
        </row>
        <row r="2173">
          <cell r="A2173" t="str">
            <v>17C044</v>
          </cell>
          <cell r="B2173" t="str">
            <v>Interventions majeures pour affections myéloprolifératives ou tumeurs de siège imprécis ou diffus, niveau 4</v>
          </cell>
          <cell r="E2173" t="str">
            <v>D16</v>
          </cell>
          <cell r="F2173" t="str">
            <v>Hématologie</v>
          </cell>
        </row>
        <row r="2174">
          <cell r="A2174" t="str">
            <v>17C051</v>
          </cell>
          <cell r="B2174" t="str">
            <v>Autres interventions au cours d'affections myéloprolifératives ou de tumeurs de siège imprécis ou diffus, niveau 1</v>
          </cell>
          <cell r="E2174" t="str">
            <v>D16</v>
          </cell>
          <cell r="F2174" t="str">
            <v>Hématologie</v>
          </cell>
        </row>
        <row r="2175">
          <cell r="A2175" t="str">
            <v>17C052</v>
          </cell>
          <cell r="B2175" t="str">
            <v>Autres interventions au cours d'affections myéloprolifératives ou de tumeurs de siège imprécis ou diffus, niveau 2</v>
          </cell>
          <cell r="E2175" t="str">
            <v>D16</v>
          </cell>
          <cell r="F2175" t="str">
            <v>Hématologie</v>
          </cell>
        </row>
        <row r="2176">
          <cell r="A2176" t="str">
            <v>17C053</v>
          </cell>
          <cell r="B2176" t="str">
            <v>Autres interventions au cours d'affections myéloprolifératives ou de tumeurs de siège imprécis ou diffus, niveau 3</v>
          </cell>
          <cell r="E2176" t="str">
            <v>D16</v>
          </cell>
          <cell r="F2176" t="str">
            <v>Hématologie</v>
          </cell>
        </row>
        <row r="2177">
          <cell r="A2177" t="str">
            <v>17C054</v>
          </cell>
          <cell r="B2177" t="str">
            <v>Autres interventions au cours d'affections myéloprolifératives ou de tumeurs de siège imprécis ou diffus, niveau 4</v>
          </cell>
          <cell r="E2177" t="str">
            <v>D16</v>
          </cell>
          <cell r="F2177" t="str">
            <v>Hématologie</v>
          </cell>
        </row>
        <row r="2178">
          <cell r="A2178" t="str">
            <v>17C05J</v>
          </cell>
          <cell r="B2178" t="str">
            <v>Autres interventions au cours d'affections myéloprolifératives ou de tumeurs de siège imprécis ou diffus, en ambulatoire</v>
          </cell>
          <cell r="E2178" t="str">
            <v>D16</v>
          </cell>
          <cell r="F2178" t="str">
            <v>Hématologie</v>
          </cell>
        </row>
        <row r="2179">
          <cell r="A2179" t="str">
            <v>17K041</v>
          </cell>
          <cell r="B2179" t="str">
            <v>Autres irradiations, niveau 1</v>
          </cell>
          <cell r="E2179" t="str">
            <v>D17</v>
          </cell>
          <cell r="F2179" t="str">
            <v>Chimiothérapie, radiothérapie, hors séances</v>
          </cell>
        </row>
        <row r="2180">
          <cell r="A2180" t="str">
            <v>17K042</v>
          </cell>
          <cell r="B2180" t="str">
            <v>Autres irradiations, niveau 2</v>
          </cell>
          <cell r="E2180" t="str">
            <v>D17</v>
          </cell>
          <cell r="F2180" t="str">
            <v>Chimiothérapie, radiothérapie, hors séances</v>
          </cell>
        </row>
        <row r="2181">
          <cell r="A2181" t="str">
            <v>17K043</v>
          </cell>
          <cell r="B2181" t="str">
            <v>Autres irradiations, niveau 3</v>
          </cell>
          <cell r="E2181" t="str">
            <v>D17</v>
          </cell>
          <cell r="F2181" t="str">
            <v>Chimiothérapie, radiothérapie, hors séances</v>
          </cell>
        </row>
        <row r="2182">
          <cell r="A2182" t="str">
            <v>17K044</v>
          </cell>
          <cell r="B2182" t="str">
            <v>Autres irradiations, niveau 4</v>
          </cell>
          <cell r="E2182" t="str">
            <v>D17</v>
          </cell>
          <cell r="F2182" t="str">
            <v>Chimiothérapie, radiothérapie, hors séances</v>
          </cell>
        </row>
        <row r="2183">
          <cell r="A2183" t="str">
            <v>17K051</v>
          </cell>
          <cell r="B2183" t="str">
            <v>Curiethérapies de la prostate, niveau 1</v>
          </cell>
          <cell r="E2183" t="str">
            <v>D17</v>
          </cell>
          <cell r="F2183" t="str">
            <v>Chimiothérapie, radiothérapie, hors séances</v>
          </cell>
        </row>
        <row r="2184">
          <cell r="A2184" t="str">
            <v>17K052</v>
          </cell>
          <cell r="B2184" t="str">
            <v>Curiethérapies de la prostate, niveau 2</v>
          </cell>
          <cell r="E2184" t="str">
            <v>D17</v>
          </cell>
          <cell r="F2184" t="str">
            <v>Chimiothérapie, radiothérapie, hors séances</v>
          </cell>
        </row>
        <row r="2185">
          <cell r="A2185" t="str">
            <v>17K053</v>
          </cell>
          <cell r="B2185" t="str">
            <v>Curiethérapies de la prostate, niveau 3</v>
          </cell>
          <cell r="E2185" t="str">
            <v>D17</v>
          </cell>
          <cell r="F2185" t="str">
            <v>Chimiothérapie, radiothérapie, hors séances</v>
          </cell>
        </row>
        <row r="2186">
          <cell r="A2186" t="str">
            <v>17K054</v>
          </cell>
          <cell r="B2186" t="str">
            <v>Curiethérapies de la prostate, niveau 4</v>
          </cell>
          <cell r="E2186" t="str">
            <v>D17</v>
          </cell>
          <cell r="F2186" t="str">
            <v>Chimiothérapie, radiothérapie, hors séances</v>
          </cell>
        </row>
        <row r="2187">
          <cell r="A2187" t="str">
            <v>17K061</v>
          </cell>
          <cell r="B2187" t="str">
            <v>Autres curiethérapies et irradiations internes, niveau 1</v>
          </cell>
          <cell r="E2187" t="str">
            <v>D17</v>
          </cell>
          <cell r="F2187" t="str">
            <v>Chimiothérapie, radiothérapie, hors séances</v>
          </cell>
        </row>
        <row r="2188">
          <cell r="A2188" t="str">
            <v>17K062</v>
          </cell>
          <cell r="B2188" t="str">
            <v>Autres curiethérapies et irradiations internes, niveau 2</v>
          </cell>
          <cell r="E2188" t="str">
            <v>D17</v>
          </cell>
          <cell r="F2188" t="str">
            <v>Chimiothérapie, radiothérapie, hors séances</v>
          </cell>
        </row>
        <row r="2189">
          <cell r="A2189" t="str">
            <v>17K063</v>
          </cell>
          <cell r="B2189" t="str">
            <v>Autres curiethérapies et irradiations internes, niveau 3</v>
          </cell>
          <cell r="E2189" t="str">
            <v>D17</v>
          </cell>
          <cell r="F2189" t="str">
            <v>Chimiothérapie, radiothérapie, hors séances</v>
          </cell>
        </row>
        <row r="2190">
          <cell r="A2190" t="str">
            <v>17K064</v>
          </cell>
          <cell r="B2190" t="str">
            <v>Autres curiethérapies et irradiations internes, niveau 4</v>
          </cell>
          <cell r="E2190" t="str">
            <v>D17</v>
          </cell>
          <cell r="F2190" t="str">
            <v>Chimiothérapie, radiothérapie, hors séances</v>
          </cell>
        </row>
        <row r="2191">
          <cell r="A2191" t="str">
            <v>17K07J</v>
          </cell>
          <cell r="B2191" t="str">
            <v>Affections myéloprolifératives et tumeurs de siège imprécis sans acte opératoire, avec anesthésie, en ambulatoire</v>
          </cell>
          <cell r="E2191" t="str">
            <v>D26</v>
          </cell>
          <cell r="F2191" t="str">
            <v>Activités inter spécialités, suivi thérapeutique d'affections connues</v>
          </cell>
        </row>
        <row r="2192">
          <cell r="A2192" t="str">
            <v>17M051</v>
          </cell>
          <cell r="B2192" t="str">
            <v>Chimiothérapie pour leucémie aigüe, niveau 1</v>
          </cell>
          <cell r="E2192" t="str">
            <v>D17</v>
          </cell>
          <cell r="F2192" t="str">
            <v>Chimiothérapie, radiothérapie, hors séances</v>
          </cell>
        </row>
        <row r="2193">
          <cell r="A2193" t="str">
            <v>17M052</v>
          </cell>
          <cell r="B2193" t="str">
            <v>Chimiothérapie pour leucémie aigüe, niveau 2</v>
          </cell>
          <cell r="E2193" t="str">
            <v>D17</v>
          </cell>
          <cell r="F2193" t="str">
            <v>Chimiothérapie, radiothérapie, hors séances</v>
          </cell>
        </row>
        <row r="2194">
          <cell r="A2194" t="str">
            <v>17M053</v>
          </cell>
          <cell r="B2194" t="str">
            <v>Chimiothérapie pour leucémie aigüe, niveau 3</v>
          </cell>
          <cell r="E2194" t="str">
            <v>D17</v>
          </cell>
          <cell r="F2194" t="str">
            <v>Chimiothérapie, radiothérapie, hors séances</v>
          </cell>
        </row>
        <row r="2195">
          <cell r="A2195" t="str">
            <v>17M054</v>
          </cell>
          <cell r="B2195" t="str">
            <v>Chimiothérapie pour leucémie aigüe, niveau 4</v>
          </cell>
          <cell r="E2195" t="str">
            <v>D17</v>
          </cell>
          <cell r="F2195" t="str">
            <v>Chimiothérapie, radiothérapie, hors séances</v>
          </cell>
        </row>
        <row r="2196">
          <cell r="A2196" t="str">
            <v>17M061</v>
          </cell>
          <cell r="B2196" t="str">
            <v>Chimiothérapie pour autre tumeur, niveau 1</v>
          </cell>
          <cell r="E2196" t="str">
            <v>D17</v>
          </cell>
          <cell r="F2196" t="str">
            <v>Chimiothérapie, radiothérapie, hors séances</v>
          </cell>
        </row>
        <row r="2197">
          <cell r="A2197" t="str">
            <v>17M062</v>
          </cell>
          <cell r="B2197" t="str">
            <v>Chimiothérapie pour autre tumeur, niveau 2</v>
          </cell>
          <cell r="E2197" t="str">
            <v>D17</v>
          </cell>
          <cell r="F2197" t="str">
            <v>Chimiothérapie, radiothérapie, hors séances</v>
          </cell>
        </row>
        <row r="2198">
          <cell r="A2198" t="str">
            <v>17M063</v>
          </cell>
          <cell r="B2198" t="str">
            <v>Chimiothérapie pour autre tumeur, niveau 3</v>
          </cell>
          <cell r="E2198" t="str">
            <v>D17</v>
          </cell>
          <cell r="F2198" t="str">
            <v>Chimiothérapie, radiothérapie, hors séances</v>
          </cell>
        </row>
        <row r="2199">
          <cell r="A2199" t="str">
            <v>17M064</v>
          </cell>
          <cell r="B2199" t="str">
            <v>Chimiothérapie pour autre tumeur, niveau 4</v>
          </cell>
          <cell r="E2199" t="str">
            <v>D17</v>
          </cell>
          <cell r="F2199" t="str">
            <v>Chimiothérapie, radiothérapie, hors séances</v>
          </cell>
        </row>
        <row r="2200">
          <cell r="A2200" t="str">
            <v>17M06T</v>
          </cell>
          <cell r="B2200" t="str">
            <v>Chimiothérapie pour autre tumeur, très courte durée</v>
          </cell>
          <cell r="E2200" t="str">
            <v>D17</v>
          </cell>
          <cell r="F2200" t="str">
            <v>Chimiothérapie, radiothérapie, hors séances</v>
          </cell>
        </row>
        <row r="2201">
          <cell r="A2201" t="str">
            <v>17M071</v>
          </cell>
          <cell r="B2201" t="str">
            <v>Autres affections myéloprolifératives et tumeurs de siège imprécis ou diffus, niveau 1</v>
          </cell>
          <cell r="E2201" t="str">
            <v>D16</v>
          </cell>
          <cell r="F2201" t="str">
            <v>Hématologie</v>
          </cell>
        </row>
        <row r="2202">
          <cell r="A2202" t="str">
            <v>17M072</v>
          </cell>
          <cell r="B2202" t="str">
            <v>Autres affections myéloprolifératives et tumeurs de siège imprécis ou diffus, niveau 2</v>
          </cell>
          <cell r="E2202" t="str">
            <v>D16</v>
          </cell>
          <cell r="F2202" t="str">
            <v>Hématologie</v>
          </cell>
        </row>
        <row r="2203">
          <cell r="A2203" t="str">
            <v>17M073</v>
          </cell>
          <cell r="B2203" t="str">
            <v>Autres affections myéloprolifératives et tumeurs de siège imprécis ou diffus, niveau 3</v>
          </cell>
          <cell r="E2203" t="str">
            <v>D16</v>
          </cell>
          <cell r="F2203" t="str">
            <v>Hématologie</v>
          </cell>
        </row>
        <row r="2204">
          <cell r="A2204" t="str">
            <v>17M074</v>
          </cell>
          <cell r="B2204" t="str">
            <v>Autres affections myéloprolifératives et tumeurs de siège imprécis ou diffus, niveau 4</v>
          </cell>
          <cell r="E2204" t="str">
            <v>D16</v>
          </cell>
          <cell r="F2204" t="str">
            <v>Hématologie</v>
          </cell>
        </row>
        <row r="2205">
          <cell r="A2205" t="str">
            <v>17M07T</v>
          </cell>
          <cell r="B2205" t="str">
            <v>Autres affections myéloprolifératives et tumeurs de siège imprécis ou diffus, très courte durée</v>
          </cell>
          <cell r="E2205" t="str">
            <v>D16</v>
          </cell>
          <cell r="F2205" t="str">
            <v>Hématologie</v>
          </cell>
        </row>
        <row r="2206">
          <cell r="A2206" t="str">
            <v>17M081</v>
          </cell>
          <cell r="B2206" t="str">
            <v>Leucémies aigües, âge inférieur à 18 ans, niveau 1</v>
          </cell>
          <cell r="E2206" t="str">
            <v>D16</v>
          </cell>
          <cell r="F2206" t="str">
            <v>Hématologie</v>
          </cell>
        </row>
        <row r="2207">
          <cell r="A2207" t="str">
            <v>17M082</v>
          </cell>
          <cell r="B2207" t="str">
            <v>Leucémies aigües, âge inférieur à 18 ans, niveau 2</v>
          </cell>
          <cell r="E2207" t="str">
            <v>D16</v>
          </cell>
          <cell r="F2207" t="str">
            <v>Hématologie</v>
          </cell>
        </row>
        <row r="2208">
          <cell r="A2208" t="str">
            <v>17M083</v>
          </cell>
          <cell r="B2208" t="str">
            <v>Leucémies aigües, âge inférieur à 18 ans, niveau 3</v>
          </cell>
          <cell r="E2208" t="str">
            <v>D16</v>
          </cell>
          <cell r="F2208" t="str">
            <v>Hématologie</v>
          </cell>
        </row>
        <row r="2209">
          <cell r="A2209" t="str">
            <v>17M084</v>
          </cell>
          <cell r="B2209" t="str">
            <v>Leucémies aigües, âge inférieur à 18 ans, niveau 4</v>
          </cell>
          <cell r="E2209" t="str">
            <v>D16</v>
          </cell>
          <cell r="F2209" t="str">
            <v>Hématologie</v>
          </cell>
        </row>
        <row r="2210">
          <cell r="A2210" t="str">
            <v>17M08T</v>
          </cell>
          <cell r="B2210" t="str">
            <v>Leucémies aigües, âge inférieur à 18 ans, très courte durée</v>
          </cell>
          <cell r="E2210" t="str">
            <v>D16</v>
          </cell>
          <cell r="F2210" t="str">
            <v>Hématologie</v>
          </cell>
        </row>
        <row r="2211">
          <cell r="A2211" t="str">
            <v>17M091</v>
          </cell>
          <cell r="B2211" t="str">
            <v>Leucémies aigües, âge supérieur à 17 ans, niveau 1</v>
          </cell>
          <cell r="E2211" t="str">
            <v>D16</v>
          </cell>
          <cell r="F2211" t="str">
            <v>Hématologie</v>
          </cell>
        </row>
        <row r="2212">
          <cell r="A2212" t="str">
            <v>17M092</v>
          </cell>
          <cell r="B2212" t="str">
            <v>Leucémies aigües, âge supérieur à 17 ans, niveau 2</v>
          </cell>
          <cell r="E2212" t="str">
            <v>D16</v>
          </cell>
          <cell r="F2212" t="str">
            <v>Hématologie</v>
          </cell>
        </row>
        <row r="2213">
          <cell r="A2213" t="str">
            <v>17M093</v>
          </cell>
          <cell r="B2213" t="str">
            <v>Leucémies aigües, âge supérieur à 17 ans, niveau 3</v>
          </cell>
          <cell r="E2213" t="str">
            <v>D16</v>
          </cell>
          <cell r="F2213" t="str">
            <v>Hématologie</v>
          </cell>
        </row>
        <row r="2214">
          <cell r="A2214" t="str">
            <v>17M094</v>
          </cell>
          <cell r="B2214" t="str">
            <v>Leucémies aigües, âge supérieur à 17 ans, niveau 4</v>
          </cell>
          <cell r="E2214" t="str">
            <v>D16</v>
          </cell>
          <cell r="F2214" t="str">
            <v>Hématologie</v>
          </cell>
        </row>
        <row r="2215">
          <cell r="A2215" t="str">
            <v>17M09T</v>
          </cell>
          <cell r="B2215" t="str">
            <v>Leucémies aigües, âge supérieur à 17 ans, très courte durée</v>
          </cell>
          <cell r="E2215" t="str">
            <v>D16</v>
          </cell>
          <cell r="F2215" t="str">
            <v>Hématologie</v>
          </cell>
        </row>
        <row r="2216">
          <cell r="A2216" t="str">
            <v>17M111</v>
          </cell>
          <cell r="B2216" t="str">
            <v>Autres leucémies, niveau 1</v>
          </cell>
          <cell r="E2216" t="str">
            <v>D16</v>
          </cell>
          <cell r="F2216" t="str">
            <v>Hématologie</v>
          </cell>
        </row>
        <row r="2217">
          <cell r="A2217" t="str">
            <v>17M112</v>
          </cell>
          <cell r="B2217" t="str">
            <v>Autres leucémies, niveau 2</v>
          </cell>
          <cell r="E2217" t="str">
            <v>D16</v>
          </cell>
          <cell r="F2217" t="str">
            <v>Hématologie</v>
          </cell>
        </row>
        <row r="2218">
          <cell r="A2218" t="str">
            <v>17M113</v>
          </cell>
          <cell r="B2218" t="str">
            <v>Autres leucémies, niveau 3</v>
          </cell>
          <cell r="E2218" t="str">
            <v>D16</v>
          </cell>
          <cell r="F2218" t="str">
            <v>Hématologie</v>
          </cell>
        </row>
        <row r="2219">
          <cell r="A2219" t="str">
            <v>17M114</v>
          </cell>
          <cell r="B2219" t="str">
            <v>Autres leucémies, niveau 4</v>
          </cell>
          <cell r="E2219" t="str">
            <v>D16</v>
          </cell>
          <cell r="F2219" t="str">
            <v>Hématologie</v>
          </cell>
        </row>
        <row r="2220">
          <cell r="A2220" t="str">
            <v>17M11T</v>
          </cell>
          <cell r="B2220" t="str">
            <v>Autres leucémies, très courte durée</v>
          </cell>
          <cell r="E2220" t="str">
            <v>D16</v>
          </cell>
          <cell r="F2220" t="str">
            <v>Hématologie</v>
          </cell>
        </row>
        <row r="2221">
          <cell r="A2221" t="str">
            <v>17M121</v>
          </cell>
          <cell r="B2221" t="str">
            <v>Lymphomes et autres affections malignes hématopoiètiques, niveau 1</v>
          </cell>
          <cell r="E2221" t="str">
            <v>D16</v>
          </cell>
          <cell r="F2221" t="str">
            <v>Hématologie</v>
          </cell>
        </row>
        <row r="2222">
          <cell r="A2222" t="str">
            <v>17M122</v>
          </cell>
          <cell r="B2222" t="str">
            <v>Lymphomes et autres affections malignes hématopoiètiques, niveau 2</v>
          </cell>
          <cell r="E2222" t="str">
            <v>D16</v>
          </cell>
          <cell r="F2222" t="str">
            <v>Hématologie</v>
          </cell>
        </row>
        <row r="2223">
          <cell r="A2223" t="str">
            <v>17M123</v>
          </cell>
          <cell r="B2223" t="str">
            <v>Lymphomes et autres affections malignes hématopoiètiques, niveau 3</v>
          </cell>
          <cell r="E2223" t="str">
            <v>D16</v>
          </cell>
          <cell r="F2223" t="str">
            <v>Hématologie</v>
          </cell>
        </row>
        <row r="2224">
          <cell r="A2224" t="str">
            <v>17M124</v>
          </cell>
          <cell r="B2224" t="str">
            <v>Lymphomes et autres affections malignes hématopoiètiques, niveau 4</v>
          </cell>
          <cell r="E2224" t="str">
            <v>D16</v>
          </cell>
          <cell r="F2224" t="str">
            <v>Hématologie</v>
          </cell>
        </row>
        <row r="2225">
          <cell r="A2225" t="str">
            <v>17M12T</v>
          </cell>
          <cell r="B2225" t="str">
            <v>Lymphomes et autres affections malignes hématopoiètiques, très courte durée</v>
          </cell>
          <cell r="E2225" t="str">
            <v>D16</v>
          </cell>
          <cell r="F2225" t="str">
            <v>Hématologie</v>
          </cell>
        </row>
        <row r="2226">
          <cell r="A2226" t="str">
            <v>17M131</v>
          </cell>
          <cell r="B2226" t="str">
            <v>Polyglobulies, niveau 1</v>
          </cell>
          <cell r="E2226" t="str">
            <v>D16</v>
          </cell>
          <cell r="F2226" t="str">
            <v>Hématologie</v>
          </cell>
        </row>
        <row r="2227">
          <cell r="A2227" t="str">
            <v>17M132</v>
          </cell>
          <cell r="B2227" t="str">
            <v>Polyglobulies, niveau 2</v>
          </cell>
          <cell r="E2227" t="str">
            <v>D16</v>
          </cell>
          <cell r="F2227" t="str">
            <v>Hématologie</v>
          </cell>
        </row>
        <row r="2228">
          <cell r="A2228" t="str">
            <v>17M133</v>
          </cell>
          <cell r="B2228" t="str">
            <v>Polyglobulies, niveau 3</v>
          </cell>
          <cell r="E2228" t="str">
            <v>D16</v>
          </cell>
          <cell r="F2228" t="str">
            <v>Hématologie</v>
          </cell>
        </row>
        <row r="2229">
          <cell r="A2229" t="str">
            <v>17M134</v>
          </cell>
          <cell r="B2229" t="str">
            <v>Polyglobulies, niveau 4</v>
          </cell>
          <cell r="E2229" t="str">
            <v>D16</v>
          </cell>
          <cell r="F2229" t="str">
            <v>Hématologie</v>
          </cell>
        </row>
        <row r="2230">
          <cell r="A2230" t="str">
            <v>17M13T</v>
          </cell>
          <cell r="B2230" t="str">
            <v>Polyglobulies, très courte durée</v>
          </cell>
          <cell r="E2230" t="str">
            <v>D16</v>
          </cell>
          <cell r="F2230" t="str">
            <v>Hématologie</v>
          </cell>
        </row>
        <row r="2231">
          <cell r="A2231" t="str">
            <v>17M14Z</v>
          </cell>
          <cell r="B2231" t="str">
            <v>Explorations et surveillance pour affections myéloprolifératives et tumeurs de siège imprécis ou diffus</v>
          </cell>
          <cell r="E2231" t="str">
            <v>D16</v>
          </cell>
          <cell r="F2231" t="str">
            <v>Hématologie</v>
          </cell>
        </row>
        <row r="2232">
          <cell r="A2232" t="str">
            <v>18C021</v>
          </cell>
          <cell r="B2232" t="str">
            <v>Interventions pour maladies infectieuses ou parasitaires, niveau 1</v>
          </cell>
          <cell r="E2232" t="str">
            <v>D26</v>
          </cell>
          <cell r="F2232" t="str">
            <v>Activités inter spécialités, suivi thérapeutique d'affections connues</v>
          </cell>
        </row>
        <row r="2233">
          <cell r="A2233" t="str">
            <v>18C022</v>
          </cell>
          <cell r="B2233" t="str">
            <v>Interventions pour maladies infectieuses ou parasitaires, niveau 2</v>
          </cell>
          <cell r="E2233" t="str">
            <v>D26</v>
          </cell>
          <cell r="F2233" t="str">
            <v>Activités inter spécialités, suivi thérapeutique d'affections connues</v>
          </cell>
        </row>
        <row r="2234">
          <cell r="A2234" t="str">
            <v>18C023</v>
          </cell>
          <cell r="B2234" t="str">
            <v>Interventions pour maladies infectieuses ou parasitaires, niveau 3</v>
          </cell>
          <cell r="E2234" t="str">
            <v>D26</v>
          </cell>
          <cell r="F2234" t="str">
            <v>Activités inter spécialités, suivi thérapeutique d'affections connues</v>
          </cell>
        </row>
        <row r="2235">
          <cell r="A2235" t="str">
            <v>18C024</v>
          </cell>
          <cell r="B2235" t="str">
            <v>Interventions pour maladies infectieuses ou parasitaires, niveau 4</v>
          </cell>
          <cell r="E2235" t="str">
            <v>D26</v>
          </cell>
          <cell r="F2235" t="str">
            <v>Activités inter spécialités, suivi thérapeutique d'affections connues</v>
          </cell>
        </row>
        <row r="2236">
          <cell r="A2236" t="str">
            <v>18C02J</v>
          </cell>
          <cell r="B2236" t="str">
            <v>Interventions pour maladies infectieuses ou parasitaires, en ambulatoire</v>
          </cell>
          <cell r="E2236" t="str">
            <v>D26</v>
          </cell>
          <cell r="F2236" t="str">
            <v>Activités inter spécialités, suivi thérapeutique d'affections connues</v>
          </cell>
        </row>
        <row r="2237">
          <cell r="A2237" t="str">
            <v>18M021</v>
          </cell>
          <cell r="B2237" t="str">
            <v>Maladies virales et fièvres d'étiologie indéterminée, âge inférieur 18 ans, niveau 1</v>
          </cell>
          <cell r="E2237" t="str">
            <v>D18</v>
          </cell>
          <cell r="F2237" t="str">
            <v>Maladies infectieuses (dont VIH)</v>
          </cell>
        </row>
        <row r="2238">
          <cell r="A2238" t="str">
            <v>18M022</v>
          </cell>
          <cell r="B2238" t="str">
            <v>Maladies virales et fièvres d'étiologie indéterminée, âge inférieur 18 ans, niveau 2</v>
          </cell>
          <cell r="E2238" t="str">
            <v>D18</v>
          </cell>
          <cell r="F2238" t="str">
            <v>Maladies infectieuses (dont VIH)</v>
          </cell>
        </row>
        <row r="2239">
          <cell r="A2239" t="str">
            <v>18M023</v>
          </cell>
          <cell r="B2239" t="str">
            <v>Maladies virales et fièvres d'étiologie indéterminée, âge inférieur 18 ans, niveau 3</v>
          </cell>
          <cell r="E2239" t="str">
            <v>D18</v>
          </cell>
          <cell r="F2239" t="str">
            <v>Maladies infectieuses (dont VIH)</v>
          </cell>
        </row>
        <row r="2240">
          <cell r="A2240" t="str">
            <v>18M024</v>
          </cell>
          <cell r="B2240" t="str">
            <v>Maladies virales et fièvres d'étiologie indéterminée, âge inférieur 18 ans, niveau 4</v>
          </cell>
          <cell r="E2240" t="str">
            <v>D18</v>
          </cell>
          <cell r="F2240" t="str">
            <v>Maladies infectieuses (dont VIH)</v>
          </cell>
        </row>
        <row r="2241">
          <cell r="A2241" t="str">
            <v>18M031</v>
          </cell>
          <cell r="B2241" t="str">
            <v>Maladies virales, âge supérieur à 17 ans, niveau 1</v>
          </cell>
          <cell r="E2241" t="str">
            <v>D18</v>
          </cell>
          <cell r="F2241" t="str">
            <v>Maladies infectieuses (dont VIH)</v>
          </cell>
        </row>
        <row r="2242">
          <cell r="A2242" t="str">
            <v>18M032</v>
          </cell>
          <cell r="B2242" t="str">
            <v>Maladies virales, âge supérieur à 17 ans, niveau 2</v>
          </cell>
          <cell r="E2242" t="str">
            <v>D18</v>
          </cell>
          <cell r="F2242" t="str">
            <v>Maladies infectieuses (dont VIH)</v>
          </cell>
        </row>
        <row r="2243">
          <cell r="A2243" t="str">
            <v>18M033</v>
          </cell>
          <cell r="B2243" t="str">
            <v>Maladies virales, âge supérieur à 17 ans, niveau 3</v>
          </cell>
          <cell r="E2243" t="str">
            <v>D18</v>
          </cell>
          <cell r="F2243" t="str">
            <v>Maladies infectieuses (dont VIH)</v>
          </cell>
        </row>
        <row r="2244">
          <cell r="A2244" t="str">
            <v>18M034</v>
          </cell>
          <cell r="B2244" t="str">
            <v>Maladies virales, âge supérieur à 17 ans, niveau 4</v>
          </cell>
          <cell r="E2244" t="str">
            <v>D18</v>
          </cell>
          <cell r="F2244" t="str">
            <v>Maladies infectieuses (dont VIH)</v>
          </cell>
        </row>
        <row r="2245">
          <cell r="A2245" t="str">
            <v>18M03T</v>
          </cell>
          <cell r="B2245" t="str">
            <v>Maladies virales, âge supérieur à 17 ans, très courte durée</v>
          </cell>
          <cell r="E2245" t="str">
            <v>D18</v>
          </cell>
          <cell r="F2245" t="str">
            <v>Maladies infectieuses (dont VIH)</v>
          </cell>
        </row>
        <row r="2246">
          <cell r="A2246" t="str">
            <v>18M041</v>
          </cell>
          <cell r="B2246" t="str">
            <v>Fièvres d'étiologie indéterminée, âge supérieur à 17 ans, niveau 1</v>
          </cell>
          <cell r="E2246" t="str">
            <v>D18</v>
          </cell>
          <cell r="F2246" t="str">
            <v>Maladies infectieuses (dont VIH)</v>
          </cell>
        </row>
        <row r="2247">
          <cell r="A2247" t="str">
            <v>18M042</v>
          </cell>
          <cell r="B2247" t="str">
            <v>Fièvres d'étiologie indéterminée, âge supérieur à 17 ans, niveau 2</v>
          </cell>
          <cell r="E2247" t="str">
            <v>D18</v>
          </cell>
          <cell r="F2247" t="str">
            <v>Maladies infectieuses (dont VIH)</v>
          </cell>
        </row>
        <row r="2248">
          <cell r="A2248" t="str">
            <v>18M043</v>
          </cell>
          <cell r="B2248" t="str">
            <v>Fièvres d'étiologie indéterminée, âge supérieur à 17 ans, niveau 3</v>
          </cell>
          <cell r="E2248" t="str">
            <v>D18</v>
          </cell>
          <cell r="F2248" t="str">
            <v>Maladies infectieuses (dont VIH)</v>
          </cell>
        </row>
        <row r="2249">
          <cell r="A2249" t="str">
            <v>18M044</v>
          </cell>
          <cell r="B2249" t="str">
            <v>Fièvres d'étiologie indéterminée, âge supérieur à 17 ans, niveau 4</v>
          </cell>
          <cell r="E2249" t="str">
            <v>D18</v>
          </cell>
          <cell r="F2249" t="str">
            <v>Maladies infectieuses (dont VIH)</v>
          </cell>
        </row>
        <row r="2250">
          <cell r="A2250" t="str">
            <v>18M04T</v>
          </cell>
          <cell r="B2250" t="str">
            <v>Fièvres d'étiologie indéterminée, âge supérieur à 17 ans, très courte durée</v>
          </cell>
          <cell r="E2250" t="str">
            <v>D18</v>
          </cell>
          <cell r="F2250" t="str">
            <v>Maladies infectieuses (dont VIH)</v>
          </cell>
        </row>
        <row r="2251">
          <cell r="A2251" t="str">
            <v>18M061</v>
          </cell>
          <cell r="B2251" t="str">
            <v>Septicémies, âge inférieur à 18 ans, niveau 1</v>
          </cell>
          <cell r="E2251" t="str">
            <v>D18</v>
          </cell>
          <cell r="F2251" t="str">
            <v>Maladies infectieuses (dont VIH)</v>
          </cell>
        </row>
        <row r="2252">
          <cell r="A2252" t="str">
            <v>18M062</v>
          </cell>
          <cell r="B2252" t="str">
            <v>Septicémies, âge inférieur à 18 ans, niveau 2</v>
          </cell>
          <cell r="E2252" t="str">
            <v>D18</v>
          </cell>
          <cell r="F2252" t="str">
            <v>Maladies infectieuses (dont VIH)</v>
          </cell>
        </row>
        <row r="2253">
          <cell r="A2253" t="str">
            <v>18M063</v>
          </cell>
          <cell r="B2253" t="str">
            <v>Septicémies, âge inférieur à 18 ans, niveau 3</v>
          </cell>
          <cell r="E2253" t="str">
            <v>D18</v>
          </cell>
          <cell r="F2253" t="str">
            <v>Maladies infectieuses (dont VIH)</v>
          </cell>
        </row>
        <row r="2254">
          <cell r="A2254" t="str">
            <v>18M064</v>
          </cell>
          <cell r="B2254" t="str">
            <v>Septicémies, âge inférieur à 18 ans, niveau 4</v>
          </cell>
          <cell r="E2254" t="str">
            <v>D18</v>
          </cell>
          <cell r="F2254" t="str">
            <v>Maladies infectieuses (dont VIH)</v>
          </cell>
        </row>
        <row r="2255">
          <cell r="A2255" t="str">
            <v>18M071</v>
          </cell>
          <cell r="B2255" t="str">
            <v>Septicémies, âge supérieur à 17 ans, niveau 1</v>
          </cell>
          <cell r="E2255" t="str">
            <v>D18</v>
          </cell>
          <cell r="F2255" t="str">
            <v>Maladies infectieuses (dont VIH)</v>
          </cell>
        </row>
        <row r="2256">
          <cell r="A2256" t="str">
            <v>18M072</v>
          </cell>
          <cell r="B2256" t="str">
            <v>Septicémies, âge supérieur à 17 ans, niveau 2</v>
          </cell>
          <cell r="E2256" t="str">
            <v>D18</v>
          </cell>
          <cell r="F2256" t="str">
            <v>Maladies infectieuses (dont VIH)</v>
          </cell>
        </row>
        <row r="2257">
          <cell r="A2257" t="str">
            <v>18M073</v>
          </cell>
          <cell r="B2257" t="str">
            <v>Septicémies, âge supérieur à 17 ans, niveau 3</v>
          </cell>
          <cell r="E2257" t="str">
            <v>D18</v>
          </cell>
          <cell r="F2257" t="str">
            <v>Maladies infectieuses (dont VIH)</v>
          </cell>
        </row>
        <row r="2258">
          <cell r="A2258" t="str">
            <v>18M074</v>
          </cell>
          <cell r="B2258" t="str">
            <v>Septicémies, âge supérieur à 17 ans, niveau 4</v>
          </cell>
          <cell r="E2258" t="str">
            <v>D18</v>
          </cell>
          <cell r="F2258" t="str">
            <v>Maladies infectieuses (dont VIH)</v>
          </cell>
        </row>
        <row r="2259">
          <cell r="A2259" t="str">
            <v>18M07T</v>
          </cell>
          <cell r="B2259" t="str">
            <v>Septicémies, âge supérieur à 17 ans, très courte durée</v>
          </cell>
          <cell r="E2259" t="str">
            <v>D18</v>
          </cell>
          <cell r="F2259" t="str">
            <v>Maladies infectieuses (dont VIH)</v>
          </cell>
        </row>
        <row r="2260">
          <cell r="A2260" t="str">
            <v>18M091</v>
          </cell>
          <cell r="B2260" t="str">
            <v>Paludisme, niveau 1</v>
          </cell>
          <cell r="E2260" t="str">
            <v>D18</v>
          </cell>
          <cell r="F2260" t="str">
            <v>Maladies infectieuses (dont VIH)</v>
          </cell>
        </row>
        <row r="2261">
          <cell r="A2261" t="str">
            <v>18M092</v>
          </cell>
          <cell r="B2261" t="str">
            <v>Paludisme, niveau 2</v>
          </cell>
          <cell r="E2261" t="str">
            <v>D18</v>
          </cell>
          <cell r="F2261" t="str">
            <v>Maladies infectieuses (dont VIH)</v>
          </cell>
        </row>
        <row r="2262">
          <cell r="A2262" t="str">
            <v>18M093</v>
          </cell>
          <cell r="B2262" t="str">
            <v>Paludisme, niveau 3</v>
          </cell>
          <cell r="E2262" t="str">
            <v>D18</v>
          </cell>
          <cell r="F2262" t="str">
            <v>Maladies infectieuses (dont VIH)</v>
          </cell>
        </row>
        <row r="2263">
          <cell r="A2263" t="str">
            <v>18M094</v>
          </cell>
          <cell r="B2263" t="str">
            <v>Paludisme, niveau 4</v>
          </cell>
          <cell r="E2263" t="str">
            <v>D18</v>
          </cell>
          <cell r="F2263" t="str">
            <v>Maladies infectieuses (dont VIH)</v>
          </cell>
        </row>
        <row r="2264">
          <cell r="A2264" t="str">
            <v>18M09T</v>
          </cell>
          <cell r="B2264" t="str">
            <v>Paludisme, très courte durée</v>
          </cell>
          <cell r="E2264" t="str">
            <v>D18</v>
          </cell>
          <cell r="F2264" t="str">
            <v>Maladies infectieuses (dont VIH)</v>
          </cell>
        </row>
        <row r="2265">
          <cell r="A2265" t="str">
            <v>18M101</v>
          </cell>
          <cell r="B2265" t="str">
            <v>Maladies infectieuses sévères, niveau 1</v>
          </cell>
          <cell r="E2265" t="str">
            <v>D18</v>
          </cell>
          <cell r="F2265" t="str">
            <v>Maladies infectieuses (dont VIH)</v>
          </cell>
        </row>
        <row r="2266">
          <cell r="A2266" t="str">
            <v>18M102</v>
          </cell>
          <cell r="B2266" t="str">
            <v>Maladies infectieuses sévères, niveau 2</v>
          </cell>
          <cell r="E2266" t="str">
            <v>D18</v>
          </cell>
          <cell r="F2266" t="str">
            <v>Maladies infectieuses (dont VIH)</v>
          </cell>
        </row>
        <row r="2267">
          <cell r="A2267" t="str">
            <v>18M103</v>
          </cell>
          <cell r="B2267" t="str">
            <v>Maladies infectieuses sévères, niveau 3</v>
          </cell>
          <cell r="E2267" t="str">
            <v>D18</v>
          </cell>
          <cell r="F2267" t="str">
            <v>Maladies infectieuses (dont VIH)</v>
          </cell>
        </row>
        <row r="2268">
          <cell r="A2268" t="str">
            <v>18M104</v>
          </cell>
          <cell r="B2268" t="str">
            <v>Maladies infectieuses sévères, niveau 4</v>
          </cell>
          <cell r="E2268" t="str">
            <v>D18</v>
          </cell>
          <cell r="F2268" t="str">
            <v>Maladies infectieuses (dont VIH)</v>
          </cell>
        </row>
        <row r="2269">
          <cell r="A2269" t="str">
            <v>18M10T</v>
          </cell>
          <cell r="B2269" t="str">
            <v>Maladies infectieuses sévères, très courte durée</v>
          </cell>
          <cell r="E2269" t="str">
            <v>D18</v>
          </cell>
          <cell r="F2269" t="str">
            <v>Maladies infectieuses (dont VIH)</v>
          </cell>
        </row>
        <row r="2270">
          <cell r="A2270" t="str">
            <v>18M111</v>
          </cell>
          <cell r="B2270" t="str">
            <v>Autres maladies infectieuses ou parasitaires, niveau 1</v>
          </cell>
          <cell r="E2270" t="str">
            <v>D18</v>
          </cell>
          <cell r="F2270" t="str">
            <v>Maladies infectieuses (dont VIH)</v>
          </cell>
        </row>
        <row r="2271">
          <cell r="A2271" t="str">
            <v>18M112</v>
          </cell>
          <cell r="B2271" t="str">
            <v>Autres maladies infectieuses ou parasitaires, niveau 2</v>
          </cell>
          <cell r="E2271" t="str">
            <v>D18</v>
          </cell>
          <cell r="F2271" t="str">
            <v>Maladies infectieuses (dont VIH)</v>
          </cell>
        </row>
        <row r="2272">
          <cell r="A2272" t="str">
            <v>18M113</v>
          </cell>
          <cell r="B2272" t="str">
            <v>Autres maladies infectieuses ou parasitaires, niveau 3</v>
          </cell>
          <cell r="E2272" t="str">
            <v>D18</v>
          </cell>
          <cell r="F2272" t="str">
            <v>Maladies infectieuses (dont VIH)</v>
          </cell>
        </row>
        <row r="2273">
          <cell r="A2273" t="str">
            <v>18M114</v>
          </cell>
          <cell r="B2273" t="str">
            <v>Autres maladies infectieuses ou parasitaires, niveau 4</v>
          </cell>
          <cell r="E2273" t="str">
            <v>D18</v>
          </cell>
          <cell r="F2273" t="str">
            <v>Maladies infectieuses (dont VIH)</v>
          </cell>
        </row>
        <row r="2274">
          <cell r="A2274" t="str">
            <v>18M11T</v>
          </cell>
          <cell r="B2274" t="str">
            <v>Autres maladies infectieuses ou parasitaires, très courte durée</v>
          </cell>
          <cell r="E2274" t="str">
            <v>D18</v>
          </cell>
          <cell r="F2274" t="str">
            <v>Maladies infectieuses (dont VIH)</v>
          </cell>
        </row>
        <row r="2275">
          <cell r="A2275" t="str">
            <v>18M12Z</v>
          </cell>
          <cell r="B2275" t="str">
            <v>Explorations et surveillance pour maladies infectieuses ou parasitaires</v>
          </cell>
          <cell r="E2275" t="str">
            <v>D18</v>
          </cell>
          <cell r="F2275" t="str">
            <v>Maladies infectieuses (dont VIH)</v>
          </cell>
        </row>
        <row r="2276">
          <cell r="A2276" t="str">
            <v>18M13E</v>
          </cell>
          <cell r="B2276" t="str">
            <v>Affections de la CMD 18 avec décès : séjours de moins de 2 jours</v>
          </cell>
          <cell r="E2276" t="str">
            <v>D18</v>
          </cell>
          <cell r="F2276" t="str">
            <v>Maladies infectieuses (dont VIH)</v>
          </cell>
        </row>
        <row r="2277">
          <cell r="A2277" t="str">
            <v>18M14T</v>
          </cell>
          <cell r="B2277" t="str">
            <v>Symptômes et autres recours aux soins de la CMD 18, très courte durée</v>
          </cell>
          <cell r="E2277" t="str">
            <v>D18</v>
          </cell>
          <cell r="F2277" t="str">
            <v>Maladies infectieuses (dont VIH)</v>
          </cell>
        </row>
        <row r="2278">
          <cell r="A2278" t="str">
            <v>18M14Z</v>
          </cell>
          <cell r="B2278" t="str">
            <v>Symptômes et autres recours aux soins de la CMD 18</v>
          </cell>
          <cell r="E2278" t="str">
            <v>D18</v>
          </cell>
          <cell r="F2278" t="str">
            <v>Maladies infectieuses (dont VIH)</v>
          </cell>
        </row>
        <row r="2279">
          <cell r="A2279" t="str">
            <v>18M151</v>
          </cell>
          <cell r="B2279" t="str">
            <v>Autres maladies infectieuses concernant majoritairement la petite enfance, niveau 1</v>
          </cell>
          <cell r="E2279" t="str">
            <v>D18</v>
          </cell>
          <cell r="F2279" t="str">
            <v>Maladies infectieuses (dont VIH)</v>
          </cell>
        </row>
        <row r="2280">
          <cell r="A2280" t="str">
            <v>18M152</v>
          </cell>
          <cell r="B2280" t="str">
            <v>Autres maladies infectieuses concernant majoritairement la petite enfance, niveau 2</v>
          </cell>
          <cell r="E2280" t="str">
            <v>D18</v>
          </cell>
          <cell r="F2280" t="str">
            <v>Maladies infectieuses (dont VIH)</v>
          </cell>
        </row>
        <row r="2281">
          <cell r="A2281" t="str">
            <v>18M153</v>
          </cell>
          <cell r="B2281" t="str">
            <v>Autres maladies infectieuses concernant majoritairement la petite enfance, niveau 3</v>
          </cell>
          <cell r="E2281" t="str">
            <v>D18</v>
          </cell>
          <cell r="F2281" t="str">
            <v>Maladies infectieuses (dont VIH)</v>
          </cell>
        </row>
        <row r="2282">
          <cell r="A2282" t="str">
            <v>18M154</v>
          </cell>
          <cell r="B2282" t="str">
            <v>Autres maladies infectieuses concernant majoritairement la petite enfance, niveau 4</v>
          </cell>
          <cell r="E2282" t="str">
            <v>D18</v>
          </cell>
          <cell r="F2282" t="str">
            <v>Maladies infectieuses (dont VIH)</v>
          </cell>
        </row>
        <row r="2283">
          <cell r="A2283" t="str">
            <v>19C021</v>
          </cell>
          <cell r="B2283" t="str">
            <v>Interventions chirurgicales avec un diagnostic principal de maladie mentale, niveau 1</v>
          </cell>
          <cell r="E2283" t="str">
            <v>D26</v>
          </cell>
          <cell r="F2283" t="str">
            <v>Activités inter spécialités, suivi thérapeutique d'affections connues</v>
          </cell>
        </row>
        <row r="2284">
          <cell r="A2284" t="str">
            <v>19C022</v>
          </cell>
          <cell r="B2284" t="str">
            <v>Interventions chirurgicales avec un diagnostic principal de maladie mentale, niveau 2</v>
          </cell>
          <cell r="E2284" t="str">
            <v>D26</v>
          </cell>
          <cell r="F2284" t="str">
            <v>Activités inter spécialités, suivi thérapeutique d'affections connues</v>
          </cell>
        </row>
        <row r="2285">
          <cell r="A2285" t="str">
            <v>19C023</v>
          </cell>
          <cell r="B2285" t="str">
            <v>Interventions chirurgicales avec un diagnostic principal de maladie mentale, niveau 3</v>
          </cell>
          <cell r="E2285" t="str">
            <v>D26</v>
          </cell>
          <cell r="F2285" t="str">
            <v>Activités inter spécialités, suivi thérapeutique d'affections connues</v>
          </cell>
        </row>
        <row r="2286">
          <cell r="A2286" t="str">
            <v>19C024</v>
          </cell>
          <cell r="B2286" t="str">
            <v>Interventions chirurgicales avec un diagnostic principal de maladie mentale, niveau 4</v>
          </cell>
          <cell r="E2286" t="str">
            <v>D26</v>
          </cell>
          <cell r="F2286" t="str">
            <v>Activités inter spécialités, suivi thérapeutique d'affections connues</v>
          </cell>
        </row>
        <row r="2287">
          <cell r="A2287" t="str">
            <v>19M021</v>
          </cell>
          <cell r="B2287" t="str">
            <v>Troubles aigus de l'adaptation et du fonctionnement psychosocial, niveau 1</v>
          </cell>
          <cell r="E2287" t="str">
            <v>D22</v>
          </cell>
          <cell r="F2287" t="str">
            <v>Psychiatrie</v>
          </cell>
        </row>
        <row r="2288">
          <cell r="A2288" t="str">
            <v>19M022</v>
          </cell>
          <cell r="B2288" t="str">
            <v>Troubles aigus de l'adaptation et du fonctionnement psychosocial, niveau 2</v>
          </cell>
          <cell r="E2288" t="str">
            <v>D22</v>
          </cell>
          <cell r="F2288" t="str">
            <v>Psychiatrie</v>
          </cell>
        </row>
        <row r="2289">
          <cell r="A2289" t="str">
            <v>19M023</v>
          </cell>
          <cell r="B2289" t="str">
            <v>Troubles aigus de l'adaptation et du fonctionnement psychosocial, niveau 3</v>
          </cell>
          <cell r="E2289" t="str">
            <v>D22</v>
          </cell>
          <cell r="F2289" t="str">
            <v>Psychiatrie</v>
          </cell>
        </row>
        <row r="2290">
          <cell r="A2290" t="str">
            <v>19M024</v>
          </cell>
          <cell r="B2290" t="str">
            <v>Troubles aigus de l'adaptation et du fonctionnement psychosocial, niveau 4</v>
          </cell>
          <cell r="E2290" t="str">
            <v>D22</v>
          </cell>
          <cell r="F2290" t="str">
            <v>Psychiatrie</v>
          </cell>
        </row>
        <row r="2291">
          <cell r="A2291" t="str">
            <v>19M02T</v>
          </cell>
          <cell r="B2291" t="str">
            <v>Troubles aigus de l'adaptation et du fonctionnement psychosocial, très courte durée</v>
          </cell>
          <cell r="E2291" t="str">
            <v>D22</v>
          </cell>
          <cell r="F2291" t="str">
            <v>Psychiatrie</v>
          </cell>
        </row>
        <row r="2292">
          <cell r="A2292" t="str">
            <v>19M061</v>
          </cell>
          <cell r="B2292" t="str">
            <v>Troubles mentaux d'origine organique et retards mentaux, âge supérieur à 79 ans, niveau 1</v>
          </cell>
          <cell r="E2292" t="str">
            <v>D22</v>
          </cell>
          <cell r="F2292" t="str">
            <v>Psychiatrie</v>
          </cell>
        </row>
        <row r="2293">
          <cell r="A2293" t="str">
            <v>19M062</v>
          </cell>
          <cell r="B2293" t="str">
            <v>Troubles mentaux d'origine organique et retards mentaux, âge supérieur à 79 ans, niveau 2</v>
          </cell>
          <cell r="E2293" t="str">
            <v>D22</v>
          </cell>
          <cell r="F2293" t="str">
            <v>Psychiatrie</v>
          </cell>
        </row>
        <row r="2294">
          <cell r="A2294" t="str">
            <v>19M063</v>
          </cell>
          <cell r="B2294" t="str">
            <v>Troubles mentaux d'origine organique et retards mentaux, âge supérieur à 79 ans, niveau 3</v>
          </cell>
          <cell r="E2294" t="str">
            <v>D22</v>
          </cell>
          <cell r="F2294" t="str">
            <v>Psychiatrie</v>
          </cell>
        </row>
        <row r="2295">
          <cell r="A2295" t="str">
            <v>19M064</v>
          </cell>
          <cell r="B2295" t="str">
            <v>Troubles mentaux d'origine organique et retards mentaux, âge supérieur à 79 ans, niveau 4</v>
          </cell>
          <cell r="E2295" t="str">
            <v>D22</v>
          </cell>
          <cell r="F2295" t="str">
            <v>Psychiatrie</v>
          </cell>
        </row>
        <row r="2296">
          <cell r="A2296" t="str">
            <v>19M06T</v>
          </cell>
          <cell r="B2296" t="str">
            <v>Troubles mentaux d'origine organique et retards mentaux, âge supérieur à 79 ans, très courte durée</v>
          </cell>
          <cell r="E2296" t="str">
            <v>D22</v>
          </cell>
          <cell r="F2296" t="str">
            <v>Psychiatrie</v>
          </cell>
        </row>
        <row r="2297">
          <cell r="A2297" t="str">
            <v>19M071</v>
          </cell>
          <cell r="B2297" t="str">
            <v>Troubles mentaux d'origine organique et retards mentaux, âge inférieur à 80 ans, niveau 1</v>
          </cell>
          <cell r="E2297" t="str">
            <v>D22</v>
          </cell>
          <cell r="F2297" t="str">
            <v>Psychiatrie</v>
          </cell>
        </row>
        <row r="2298">
          <cell r="A2298" t="str">
            <v>19M072</v>
          </cell>
          <cell r="B2298" t="str">
            <v>Troubles mentaux d'origine organique et retards mentaux, âge inférieur à 80 ans, niveau 2</v>
          </cell>
          <cell r="E2298" t="str">
            <v>D22</v>
          </cell>
          <cell r="F2298" t="str">
            <v>Psychiatrie</v>
          </cell>
        </row>
        <row r="2299">
          <cell r="A2299" t="str">
            <v>19M073</v>
          </cell>
          <cell r="B2299" t="str">
            <v>Troubles mentaux d'origine organique et retards mentaux, âge inférieur à 80 ans, niveau 3</v>
          </cell>
          <cell r="E2299" t="str">
            <v>D22</v>
          </cell>
          <cell r="F2299" t="str">
            <v>Psychiatrie</v>
          </cell>
        </row>
        <row r="2300">
          <cell r="A2300" t="str">
            <v>19M074</v>
          </cell>
          <cell r="B2300" t="str">
            <v>Troubles mentaux d'origine organique et retards mentaux, âge inférieur à 80 ans, niveau 4</v>
          </cell>
          <cell r="E2300" t="str">
            <v>D22</v>
          </cell>
          <cell r="F2300" t="str">
            <v>Psychiatrie</v>
          </cell>
        </row>
        <row r="2301">
          <cell r="A2301" t="str">
            <v>19M07T</v>
          </cell>
          <cell r="B2301" t="str">
            <v>Troubles mentaux d'origine organique et retards mentaux, âge inférieur à 80 ans, très courte durée</v>
          </cell>
          <cell r="E2301" t="str">
            <v>D22</v>
          </cell>
          <cell r="F2301" t="str">
            <v>Psychiatrie</v>
          </cell>
        </row>
        <row r="2302">
          <cell r="A2302" t="str">
            <v>19M101</v>
          </cell>
          <cell r="B2302" t="str">
            <v>Névroses autres que les névroses dépressives, niveau 1</v>
          </cell>
          <cell r="E2302" t="str">
            <v>D22</v>
          </cell>
          <cell r="F2302" t="str">
            <v>Psychiatrie</v>
          </cell>
        </row>
        <row r="2303">
          <cell r="A2303" t="str">
            <v>19M102</v>
          </cell>
          <cell r="B2303" t="str">
            <v>Névroses autres que les névroses dépressives, niveau 2</v>
          </cell>
          <cell r="E2303" t="str">
            <v>D22</v>
          </cell>
          <cell r="F2303" t="str">
            <v>Psychiatrie</v>
          </cell>
        </row>
        <row r="2304">
          <cell r="A2304" t="str">
            <v>19M103</v>
          </cell>
          <cell r="B2304" t="str">
            <v>Névroses autres que les névroses dépressives, niveau 3</v>
          </cell>
          <cell r="E2304" t="str">
            <v>D22</v>
          </cell>
          <cell r="F2304" t="str">
            <v>Psychiatrie</v>
          </cell>
        </row>
        <row r="2305">
          <cell r="A2305" t="str">
            <v>19M104</v>
          </cell>
          <cell r="B2305" t="str">
            <v>Névroses autres que les névroses dépressives, niveau 4</v>
          </cell>
          <cell r="E2305" t="str">
            <v>D22</v>
          </cell>
          <cell r="F2305" t="str">
            <v>Psychiatrie</v>
          </cell>
        </row>
        <row r="2306">
          <cell r="A2306" t="str">
            <v>19M10T</v>
          </cell>
          <cell r="B2306" t="str">
            <v>Névroses autres que les névroses dépressives, très courte durée</v>
          </cell>
          <cell r="E2306" t="str">
            <v>D22</v>
          </cell>
          <cell r="F2306" t="str">
            <v>Psychiatrie</v>
          </cell>
        </row>
        <row r="2307">
          <cell r="A2307" t="str">
            <v>19M111</v>
          </cell>
          <cell r="B2307" t="str">
            <v>Névroses dépressives, niveau 1</v>
          </cell>
          <cell r="E2307" t="str">
            <v>D22</v>
          </cell>
          <cell r="F2307" t="str">
            <v>Psychiatrie</v>
          </cell>
        </row>
        <row r="2308">
          <cell r="A2308" t="str">
            <v>19M112</v>
          </cell>
          <cell r="B2308" t="str">
            <v>Névroses dépressives, niveau 2</v>
          </cell>
          <cell r="E2308" t="str">
            <v>D22</v>
          </cell>
          <cell r="F2308" t="str">
            <v>Psychiatrie</v>
          </cell>
        </row>
        <row r="2309">
          <cell r="A2309" t="str">
            <v>19M113</v>
          </cell>
          <cell r="B2309" t="str">
            <v>Névroses dépressives, niveau 3</v>
          </cell>
          <cell r="E2309" t="str">
            <v>D22</v>
          </cell>
          <cell r="F2309" t="str">
            <v>Psychiatrie</v>
          </cell>
        </row>
        <row r="2310">
          <cell r="A2310" t="str">
            <v>19M114</v>
          </cell>
          <cell r="B2310" t="str">
            <v>Névroses dépressives, niveau 4</v>
          </cell>
          <cell r="E2310" t="str">
            <v>D22</v>
          </cell>
          <cell r="F2310" t="str">
            <v>Psychiatrie</v>
          </cell>
        </row>
        <row r="2311">
          <cell r="A2311" t="str">
            <v>19M11T</v>
          </cell>
          <cell r="B2311" t="str">
            <v>Névroses dépressives, très courte durée</v>
          </cell>
          <cell r="E2311" t="str">
            <v>D22</v>
          </cell>
          <cell r="F2311" t="str">
            <v>Psychiatrie</v>
          </cell>
        </row>
        <row r="2312">
          <cell r="A2312" t="str">
            <v>19M121</v>
          </cell>
          <cell r="B2312" t="str">
            <v>Anorexie mentale et boulimie, niveau 1</v>
          </cell>
          <cell r="E2312" t="str">
            <v>D22</v>
          </cell>
          <cell r="F2312" t="str">
            <v>Psychiatrie</v>
          </cell>
        </row>
        <row r="2313">
          <cell r="A2313" t="str">
            <v>19M122</v>
          </cell>
          <cell r="B2313" t="str">
            <v>Anorexie mentale et boulimie, niveau 2</v>
          </cell>
          <cell r="E2313" t="str">
            <v>D22</v>
          </cell>
          <cell r="F2313" t="str">
            <v>Psychiatrie</v>
          </cell>
        </row>
        <row r="2314">
          <cell r="A2314" t="str">
            <v>19M123</v>
          </cell>
          <cell r="B2314" t="str">
            <v>Anorexie mentale et boulimie, niveau 3</v>
          </cell>
          <cell r="E2314" t="str">
            <v>D22</v>
          </cell>
          <cell r="F2314" t="str">
            <v>Psychiatrie</v>
          </cell>
        </row>
        <row r="2315">
          <cell r="A2315" t="str">
            <v>19M124</v>
          </cell>
          <cell r="B2315" t="str">
            <v>Anorexie mentale et boulimie, niveau 4</v>
          </cell>
          <cell r="E2315" t="str">
            <v>D22</v>
          </cell>
          <cell r="F2315" t="str">
            <v>Psychiatrie</v>
          </cell>
        </row>
        <row r="2316">
          <cell r="A2316" t="str">
            <v>19M12T</v>
          </cell>
          <cell r="B2316" t="str">
            <v>Anorexie mentale et boulimie, très courte durée</v>
          </cell>
          <cell r="E2316" t="str">
            <v>D22</v>
          </cell>
          <cell r="F2316" t="str">
            <v>Psychiatrie</v>
          </cell>
        </row>
        <row r="2317">
          <cell r="A2317" t="str">
            <v>19M131</v>
          </cell>
          <cell r="B2317" t="str">
            <v>Autres troubles de la personnalité et du comportement avec réactions impulsives, niveau 1</v>
          </cell>
          <cell r="E2317" t="str">
            <v>D22</v>
          </cell>
          <cell r="F2317" t="str">
            <v>Psychiatrie</v>
          </cell>
        </row>
        <row r="2318">
          <cell r="A2318" t="str">
            <v>19M132</v>
          </cell>
          <cell r="B2318" t="str">
            <v>Autres troubles de la personnalité et du comportement avec réactions impulsives, niveau 2</v>
          </cell>
          <cell r="E2318" t="str">
            <v>D22</v>
          </cell>
          <cell r="F2318" t="str">
            <v>Psychiatrie</v>
          </cell>
        </row>
        <row r="2319">
          <cell r="A2319" t="str">
            <v>19M133</v>
          </cell>
          <cell r="B2319" t="str">
            <v>Autres troubles de la personnalité et du comportement avec réactions impulsives, niveau 3</v>
          </cell>
          <cell r="E2319" t="str">
            <v>D22</v>
          </cell>
          <cell r="F2319" t="str">
            <v>Psychiatrie</v>
          </cell>
        </row>
        <row r="2320">
          <cell r="A2320" t="str">
            <v>19M134</v>
          </cell>
          <cell r="B2320" t="str">
            <v>Autres troubles de la personnalité et du comportement avec réactions impulsives, niveau 4</v>
          </cell>
          <cell r="E2320" t="str">
            <v>D22</v>
          </cell>
          <cell r="F2320" t="str">
            <v>Psychiatrie</v>
          </cell>
        </row>
        <row r="2321">
          <cell r="A2321" t="str">
            <v>19M13T</v>
          </cell>
          <cell r="B2321" t="str">
            <v>Autres troubles de la personnalité et du comportement avec réactions impulsives, très courte durée</v>
          </cell>
          <cell r="E2321" t="str">
            <v>D22</v>
          </cell>
          <cell r="F2321" t="str">
            <v>Psychiatrie</v>
          </cell>
        </row>
        <row r="2322">
          <cell r="A2322" t="str">
            <v>19M141</v>
          </cell>
          <cell r="B2322" t="str">
            <v>Troubles bipolaires et syndromes dépressifs sévères, niveau 1</v>
          </cell>
          <cell r="E2322" t="str">
            <v>D22</v>
          </cell>
          <cell r="F2322" t="str">
            <v>Psychiatrie</v>
          </cell>
        </row>
        <row r="2323">
          <cell r="A2323" t="str">
            <v>19M142</v>
          </cell>
          <cell r="B2323" t="str">
            <v>Troubles bipolaires et syndromes dépressifs sévères, niveau 2</v>
          </cell>
          <cell r="E2323" t="str">
            <v>D22</v>
          </cell>
          <cell r="F2323" t="str">
            <v>Psychiatrie</v>
          </cell>
        </row>
        <row r="2324">
          <cell r="A2324" t="str">
            <v>19M143</v>
          </cell>
          <cell r="B2324" t="str">
            <v>Troubles bipolaires et syndromes dépressifs sévères, niveau 3</v>
          </cell>
          <cell r="E2324" t="str">
            <v>D22</v>
          </cell>
          <cell r="F2324" t="str">
            <v>Psychiatrie</v>
          </cell>
        </row>
        <row r="2325">
          <cell r="A2325" t="str">
            <v>19M144</v>
          </cell>
          <cell r="B2325" t="str">
            <v>Troubles bipolaires et syndromes dépressifs sévères, niveau 4</v>
          </cell>
          <cell r="E2325" t="str">
            <v>D22</v>
          </cell>
          <cell r="F2325" t="str">
            <v>Psychiatrie</v>
          </cell>
        </row>
        <row r="2326">
          <cell r="A2326" t="str">
            <v>19M14T</v>
          </cell>
          <cell r="B2326" t="str">
            <v>Troubles bipolaires et syndromes dépressifs sévères, très courte durée</v>
          </cell>
          <cell r="E2326" t="str">
            <v>D22</v>
          </cell>
          <cell r="F2326" t="str">
            <v>Psychiatrie</v>
          </cell>
        </row>
        <row r="2327">
          <cell r="A2327" t="str">
            <v>19M151</v>
          </cell>
          <cell r="B2327" t="str">
            <v>Autres psychoses, âge supérieur à 79 ans, niveau 1</v>
          </cell>
          <cell r="E2327" t="str">
            <v>D22</v>
          </cell>
          <cell r="F2327" t="str">
            <v>Psychiatrie</v>
          </cell>
        </row>
        <row r="2328">
          <cell r="A2328" t="str">
            <v>19M152</v>
          </cell>
          <cell r="B2328" t="str">
            <v>Autres psychoses, âge supérieur à 79 ans, niveau 2</v>
          </cell>
          <cell r="E2328" t="str">
            <v>D22</v>
          </cell>
          <cell r="F2328" t="str">
            <v>Psychiatrie</v>
          </cell>
        </row>
        <row r="2329">
          <cell r="A2329" t="str">
            <v>19M153</v>
          </cell>
          <cell r="B2329" t="str">
            <v>Autres psychoses, âge supérieur à 79 ans, niveau 3</v>
          </cell>
          <cell r="E2329" t="str">
            <v>D22</v>
          </cell>
          <cell r="F2329" t="str">
            <v>Psychiatrie</v>
          </cell>
        </row>
        <row r="2330">
          <cell r="A2330" t="str">
            <v>19M154</v>
          </cell>
          <cell r="B2330" t="str">
            <v>Autres psychoses, âge supérieur à 79 ans, niveau 4</v>
          </cell>
          <cell r="E2330" t="str">
            <v>D22</v>
          </cell>
          <cell r="F2330" t="str">
            <v>Psychiatrie</v>
          </cell>
        </row>
        <row r="2331">
          <cell r="A2331" t="str">
            <v>19M15T</v>
          </cell>
          <cell r="B2331" t="str">
            <v>Autres psychoses, âge supérieur à 79 ans, très courte durée</v>
          </cell>
          <cell r="E2331" t="str">
            <v>D22</v>
          </cell>
          <cell r="F2331" t="str">
            <v>Psychiatrie</v>
          </cell>
        </row>
        <row r="2332">
          <cell r="A2332" t="str">
            <v>19M161</v>
          </cell>
          <cell r="B2332" t="str">
            <v>Autres psychoses, âge inférieur à 80 ans, niveau 1</v>
          </cell>
          <cell r="E2332" t="str">
            <v>D22</v>
          </cell>
          <cell r="F2332" t="str">
            <v>Psychiatrie</v>
          </cell>
        </row>
        <row r="2333">
          <cell r="A2333" t="str">
            <v>19M162</v>
          </cell>
          <cell r="B2333" t="str">
            <v>Autres psychoses, âge inférieur à 80 ans, niveau 2</v>
          </cell>
          <cell r="E2333" t="str">
            <v>D22</v>
          </cell>
          <cell r="F2333" t="str">
            <v>Psychiatrie</v>
          </cell>
        </row>
        <row r="2334">
          <cell r="A2334" t="str">
            <v>19M163</v>
          </cell>
          <cell r="B2334" t="str">
            <v>Autres psychoses, âge inférieur à 80 ans, niveau 3</v>
          </cell>
          <cell r="E2334" t="str">
            <v>D22</v>
          </cell>
          <cell r="F2334" t="str">
            <v>Psychiatrie</v>
          </cell>
        </row>
        <row r="2335">
          <cell r="A2335" t="str">
            <v>19M164</v>
          </cell>
          <cell r="B2335" t="str">
            <v>Autres psychoses, âge inférieur à 80 ans, niveau 4</v>
          </cell>
          <cell r="E2335" t="str">
            <v>D22</v>
          </cell>
          <cell r="F2335" t="str">
            <v>Psychiatrie</v>
          </cell>
        </row>
        <row r="2336">
          <cell r="A2336" t="str">
            <v>19M16T</v>
          </cell>
          <cell r="B2336" t="str">
            <v>Autres psychoses, âge inférieur à 80 ans, très courte durée</v>
          </cell>
          <cell r="E2336" t="str">
            <v>D22</v>
          </cell>
          <cell r="F2336" t="str">
            <v>Psychiatrie</v>
          </cell>
        </row>
        <row r="2337">
          <cell r="A2337" t="str">
            <v>19M171</v>
          </cell>
          <cell r="B2337" t="str">
            <v>Maladies et troubles du développement psychologiques de l'enfance, niveau 1</v>
          </cell>
          <cell r="E2337" t="str">
            <v>D22</v>
          </cell>
          <cell r="F2337" t="str">
            <v>Psychiatrie</v>
          </cell>
        </row>
        <row r="2338">
          <cell r="A2338" t="str">
            <v>19M172</v>
          </cell>
          <cell r="B2338" t="str">
            <v>Maladies et troubles du développement psychologiques de l'enfance, niveau 2</v>
          </cell>
          <cell r="E2338" t="str">
            <v>D22</v>
          </cell>
          <cell r="F2338" t="str">
            <v>Psychiatrie</v>
          </cell>
        </row>
        <row r="2339">
          <cell r="A2339" t="str">
            <v>19M173</v>
          </cell>
          <cell r="B2339" t="str">
            <v>Maladies et troubles du développement psychologiques de l'enfance, niveau 3</v>
          </cell>
          <cell r="E2339" t="str">
            <v>D22</v>
          </cell>
          <cell r="F2339" t="str">
            <v>Psychiatrie</v>
          </cell>
        </row>
        <row r="2340">
          <cell r="A2340" t="str">
            <v>19M174</v>
          </cell>
          <cell r="B2340" t="str">
            <v>Maladies et troubles du développement psychologiques de l'enfance, niveau 4</v>
          </cell>
          <cell r="E2340" t="str">
            <v>D22</v>
          </cell>
          <cell r="F2340" t="str">
            <v>Psychiatrie</v>
          </cell>
        </row>
        <row r="2341">
          <cell r="A2341" t="str">
            <v>19M181</v>
          </cell>
          <cell r="B2341" t="str">
            <v>Autres maladies et troubles mentaux de l'enfance, niveau 1</v>
          </cell>
          <cell r="E2341" t="str">
            <v>D22</v>
          </cell>
          <cell r="F2341" t="str">
            <v>Psychiatrie</v>
          </cell>
        </row>
        <row r="2342">
          <cell r="A2342" t="str">
            <v>19M182</v>
          </cell>
          <cell r="B2342" t="str">
            <v>Autres maladies et troubles mentaux de l'enfance, niveau 2</v>
          </cell>
          <cell r="E2342" t="str">
            <v>D22</v>
          </cell>
          <cell r="F2342" t="str">
            <v>Psychiatrie</v>
          </cell>
        </row>
        <row r="2343">
          <cell r="A2343" t="str">
            <v>19M183</v>
          </cell>
          <cell r="B2343" t="str">
            <v>Autres maladies et troubles mentaux de l'enfance, niveau 3</v>
          </cell>
          <cell r="E2343" t="str">
            <v>D22</v>
          </cell>
          <cell r="F2343" t="str">
            <v>Psychiatrie</v>
          </cell>
        </row>
        <row r="2344">
          <cell r="A2344" t="str">
            <v>19M184</v>
          </cell>
          <cell r="B2344" t="str">
            <v>Autres maladies et troubles mentaux de l'enfance, niveau 4</v>
          </cell>
          <cell r="E2344" t="str">
            <v>D22</v>
          </cell>
          <cell r="F2344" t="str">
            <v>Psychiatrie</v>
          </cell>
        </row>
        <row r="2345">
          <cell r="A2345" t="str">
            <v>19M18T</v>
          </cell>
          <cell r="B2345" t="str">
            <v>Autres maladies et troubles mentaux de l'enfance, très courte durée</v>
          </cell>
          <cell r="E2345" t="str">
            <v>D22</v>
          </cell>
          <cell r="F2345" t="str">
            <v>Psychiatrie</v>
          </cell>
        </row>
        <row r="2346">
          <cell r="A2346" t="str">
            <v>19M191</v>
          </cell>
          <cell r="B2346" t="str">
            <v>Troubles de l'humeur, niveau 1</v>
          </cell>
          <cell r="E2346" t="str">
            <v>D22</v>
          </cell>
          <cell r="F2346" t="str">
            <v>Psychiatrie</v>
          </cell>
        </row>
        <row r="2347">
          <cell r="A2347" t="str">
            <v>19M192</v>
          </cell>
          <cell r="B2347" t="str">
            <v>Troubles de l'humeur, niveau 2</v>
          </cell>
          <cell r="E2347" t="str">
            <v>D22</v>
          </cell>
          <cell r="F2347" t="str">
            <v>Psychiatrie</v>
          </cell>
        </row>
        <row r="2348">
          <cell r="A2348" t="str">
            <v>19M193</v>
          </cell>
          <cell r="B2348" t="str">
            <v>Troubles de l'humeur, niveau 3</v>
          </cell>
          <cell r="E2348" t="str">
            <v>D22</v>
          </cell>
          <cell r="F2348" t="str">
            <v>Psychiatrie</v>
          </cell>
        </row>
        <row r="2349">
          <cell r="A2349" t="str">
            <v>19M194</v>
          </cell>
          <cell r="B2349" t="str">
            <v>Troubles de l'humeur, niveau 4</v>
          </cell>
          <cell r="E2349" t="str">
            <v>D22</v>
          </cell>
          <cell r="F2349" t="str">
            <v>Psychiatrie</v>
          </cell>
        </row>
        <row r="2350">
          <cell r="A2350" t="str">
            <v>19M19T</v>
          </cell>
          <cell r="B2350" t="str">
            <v>Troubles de l'humeur, très courte durée</v>
          </cell>
          <cell r="E2350" t="str">
            <v>D22</v>
          </cell>
          <cell r="F2350" t="str">
            <v>Psychiatrie</v>
          </cell>
        </row>
        <row r="2351">
          <cell r="A2351" t="str">
            <v>19M201</v>
          </cell>
          <cell r="B2351" t="str">
            <v>Autres troubles mentaux, niveau 1</v>
          </cell>
          <cell r="E2351" t="str">
            <v>D22</v>
          </cell>
          <cell r="F2351" t="str">
            <v>Psychiatrie</v>
          </cell>
        </row>
        <row r="2352">
          <cell r="A2352" t="str">
            <v>19M202</v>
          </cell>
          <cell r="B2352" t="str">
            <v>Autres troubles mentaux, niveau 2</v>
          </cell>
          <cell r="E2352" t="str">
            <v>D22</v>
          </cell>
          <cell r="F2352" t="str">
            <v>Psychiatrie</v>
          </cell>
        </row>
        <row r="2353">
          <cell r="A2353" t="str">
            <v>19M203</v>
          </cell>
          <cell r="B2353" t="str">
            <v>Autres troubles mentaux, niveau 3</v>
          </cell>
          <cell r="E2353" t="str">
            <v>D22</v>
          </cell>
          <cell r="F2353" t="str">
            <v>Psychiatrie</v>
          </cell>
        </row>
        <row r="2354">
          <cell r="A2354" t="str">
            <v>19M204</v>
          </cell>
          <cell r="B2354" t="str">
            <v>Autres troubles mentaux, niveau 4</v>
          </cell>
          <cell r="E2354" t="str">
            <v>D22</v>
          </cell>
          <cell r="F2354" t="str">
            <v>Psychiatrie</v>
          </cell>
        </row>
        <row r="2355">
          <cell r="A2355" t="str">
            <v>19M20T</v>
          </cell>
          <cell r="B2355" t="str">
            <v>Autres troubles mentaux, très courte durée</v>
          </cell>
          <cell r="E2355" t="str">
            <v>D22</v>
          </cell>
          <cell r="F2355" t="str">
            <v>Psychiatrie</v>
          </cell>
        </row>
        <row r="2356">
          <cell r="A2356" t="str">
            <v>19M21Z</v>
          </cell>
          <cell r="B2356" t="str">
            <v>Explorations et surveillance pour maladies et troubles mentaux</v>
          </cell>
          <cell r="E2356" t="str">
            <v>D22</v>
          </cell>
          <cell r="F2356" t="str">
            <v>Psychiatrie</v>
          </cell>
        </row>
        <row r="2357">
          <cell r="A2357" t="str">
            <v>19M22T</v>
          </cell>
          <cell r="B2357" t="str">
            <v>Symptômes et autres recours aux soins de la CMD 19, très courte durée</v>
          </cell>
          <cell r="E2357" t="str">
            <v>D22</v>
          </cell>
          <cell r="F2357" t="str">
            <v>Psychiatrie</v>
          </cell>
        </row>
        <row r="2358">
          <cell r="A2358" t="str">
            <v>19M22Z</v>
          </cell>
          <cell r="B2358" t="str">
            <v>Symptômes et autres recours aux soins de la CMD 19</v>
          </cell>
          <cell r="E2358" t="str">
            <v>D22</v>
          </cell>
          <cell r="F2358" t="str">
            <v>Psychiatrie</v>
          </cell>
        </row>
        <row r="2359">
          <cell r="A2359" t="str">
            <v>20Z021</v>
          </cell>
          <cell r="B2359" t="str">
            <v>Toxicomanies non éthyliques avec dépendance, niveau 1</v>
          </cell>
          <cell r="E2359" t="str">
            <v>D23</v>
          </cell>
          <cell r="F2359" t="str">
            <v>Toxicologie, Intoxications, Alcool</v>
          </cell>
        </row>
        <row r="2360">
          <cell r="A2360" t="str">
            <v>20Z022</v>
          </cell>
          <cell r="B2360" t="str">
            <v>Toxicomanies non éthyliques avec dépendance, niveau 2</v>
          </cell>
          <cell r="E2360" t="str">
            <v>D23</v>
          </cell>
          <cell r="F2360" t="str">
            <v>Toxicologie, Intoxications, Alcool</v>
          </cell>
        </row>
        <row r="2361">
          <cell r="A2361" t="str">
            <v>20Z023</v>
          </cell>
          <cell r="B2361" t="str">
            <v>Toxicomanies non éthyliques avec dépendance, niveau 3</v>
          </cell>
          <cell r="E2361" t="str">
            <v>D23</v>
          </cell>
          <cell r="F2361" t="str">
            <v>Toxicologie, Intoxications, Alcool</v>
          </cell>
        </row>
        <row r="2362">
          <cell r="A2362" t="str">
            <v>20Z024</v>
          </cell>
          <cell r="B2362" t="str">
            <v>Toxicomanies non éthyliques avec dépendance, niveau 4</v>
          </cell>
          <cell r="E2362" t="str">
            <v>D23</v>
          </cell>
          <cell r="F2362" t="str">
            <v>Toxicologie, Intoxications, Alcool</v>
          </cell>
        </row>
        <row r="2363">
          <cell r="A2363" t="str">
            <v>20Z02T</v>
          </cell>
          <cell r="B2363" t="str">
            <v>Toxicomanies non éthyliques avec dépendance, très courte durée</v>
          </cell>
          <cell r="E2363" t="str">
            <v>D23</v>
          </cell>
          <cell r="F2363" t="str">
            <v>Toxicologie, Intoxications, Alcool</v>
          </cell>
        </row>
        <row r="2364">
          <cell r="A2364" t="str">
            <v>20Z031</v>
          </cell>
          <cell r="B2364" t="str">
            <v>Abus de drogues non éthyliques sans dépendance, niveau 1</v>
          </cell>
          <cell r="E2364" t="str">
            <v>D23</v>
          </cell>
          <cell r="F2364" t="str">
            <v>Toxicologie, Intoxications, Alcool</v>
          </cell>
        </row>
        <row r="2365">
          <cell r="A2365" t="str">
            <v>20Z032</v>
          </cell>
          <cell r="B2365" t="str">
            <v>Abus de drogues non éthyliques sans dépendance, niveau 2</v>
          </cell>
          <cell r="E2365" t="str">
            <v>D23</v>
          </cell>
          <cell r="F2365" t="str">
            <v>Toxicologie, Intoxications, Alcool</v>
          </cell>
        </row>
        <row r="2366">
          <cell r="A2366" t="str">
            <v>20Z033</v>
          </cell>
          <cell r="B2366" t="str">
            <v>Abus de drogues non éthyliques sans dépendance, niveau 3</v>
          </cell>
          <cell r="E2366" t="str">
            <v>D23</v>
          </cell>
          <cell r="F2366" t="str">
            <v>Toxicologie, Intoxications, Alcool</v>
          </cell>
        </row>
        <row r="2367">
          <cell r="A2367" t="str">
            <v>20Z034</v>
          </cell>
          <cell r="B2367" t="str">
            <v>Abus de drogues non éthyliques sans dépendance, niveau 4</v>
          </cell>
          <cell r="E2367" t="str">
            <v>D23</v>
          </cell>
          <cell r="F2367" t="str">
            <v>Toxicologie, Intoxications, Alcool</v>
          </cell>
        </row>
        <row r="2368">
          <cell r="A2368" t="str">
            <v>20Z041</v>
          </cell>
          <cell r="B2368" t="str">
            <v>Ethylisme avec dépendance, niveau 1</v>
          </cell>
          <cell r="E2368" t="str">
            <v>D23</v>
          </cell>
          <cell r="F2368" t="str">
            <v>Toxicologie, Intoxications, Alcool</v>
          </cell>
        </row>
        <row r="2369">
          <cell r="A2369" t="str">
            <v>20Z042</v>
          </cell>
          <cell r="B2369" t="str">
            <v>Ethylisme avec dépendance, niveau 2</v>
          </cell>
          <cell r="E2369" t="str">
            <v>D23</v>
          </cell>
          <cell r="F2369" t="str">
            <v>Toxicologie, Intoxications, Alcool</v>
          </cell>
        </row>
        <row r="2370">
          <cell r="A2370" t="str">
            <v>20Z043</v>
          </cell>
          <cell r="B2370" t="str">
            <v>Ethylisme avec dépendance, niveau 3</v>
          </cell>
          <cell r="E2370" t="str">
            <v>D23</v>
          </cell>
          <cell r="F2370" t="str">
            <v>Toxicologie, Intoxications, Alcool</v>
          </cell>
        </row>
        <row r="2371">
          <cell r="A2371" t="str">
            <v>20Z044</v>
          </cell>
          <cell r="B2371" t="str">
            <v>Ethylisme avec dépendance, niveau 4</v>
          </cell>
          <cell r="E2371" t="str">
            <v>D23</v>
          </cell>
          <cell r="F2371" t="str">
            <v>Toxicologie, Intoxications, Alcool</v>
          </cell>
        </row>
        <row r="2372">
          <cell r="A2372" t="str">
            <v>20Z04T</v>
          </cell>
          <cell r="B2372" t="str">
            <v>Ethylisme avec dépendance, très courte durée</v>
          </cell>
          <cell r="E2372" t="str">
            <v>D23</v>
          </cell>
          <cell r="F2372" t="str">
            <v>Toxicologie, Intoxications, Alcool</v>
          </cell>
        </row>
        <row r="2373">
          <cell r="A2373" t="str">
            <v>20Z051</v>
          </cell>
          <cell r="B2373" t="str">
            <v>Ethylisme aigu, niveau 1</v>
          </cell>
          <cell r="E2373" t="str">
            <v>D23</v>
          </cell>
          <cell r="F2373" t="str">
            <v>Toxicologie, Intoxications, Alcool</v>
          </cell>
        </row>
        <row r="2374">
          <cell r="A2374" t="str">
            <v>20Z052</v>
          </cell>
          <cell r="B2374" t="str">
            <v>Ethylisme aigu, niveau 2</v>
          </cell>
          <cell r="E2374" t="str">
            <v>D23</v>
          </cell>
          <cell r="F2374" t="str">
            <v>Toxicologie, Intoxications, Alcool</v>
          </cell>
        </row>
        <row r="2375">
          <cell r="A2375" t="str">
            <v>20Z053</v>
          </cell>
          <cell r="B2375" t="str">
            <v>Ethylisme aigu, niveau 3</v>
          </cell>
          <cell r="E2375" t="str">
            <v>D23</v>
          </cell>
          <cell r="F2375" t="str">
            <v>Toxicologie, Intoxications, Alcool</v>
          </cell>
        </row>
        <row r="2376">
          <cell r="A2376" t="str">
            <v>20Z054</v>
          </cell>
          <cell r="B2376" t="str">
            <v>Ethylisme aigu, niveau 4</v>
          </cell>
          <cell r="E2376" t="str">
            <v>D23</v>
          </cell>
          <cell r="F2376" t="str">
            <v>Toxicologie, Intoxications, Alcool</v>
          </cell>
        </row>
        <row r="2377">
          <cell r="A2377" t="str">
            <v>20Z061</v>
          </cell>
          <cell r="B2377" t="str">
            <v>Troubles mentaux organiques induits par l'alcool ou d'autres substances, niveau 1</v>
          </cell>
          <cell r="E2377" t="str">
            <v>D23</v>
          </cell>
          <cell r="F2377" t="str">
            <v>Toxicologie, Intoxications, Alcool</v>
          </cell>
        </row>
        <row r="2378">
          <cell r="A2378" t="str">
            <v>20Z062</v>
          </cell>
          <cell r="B2378" t="str">
            <v>Troubles mentaux organiques induits par l'alcool ou d'autres substances, niveau 2</v>
          </cell>
          <cell r="E2378" t="str">
            <v>D23</v>
          </cell>
          <cell r="F2378" t="str">
            <v>Toxicologie, Intoxications, Alcool</v>
          </cell>
        </row>
        <row r="2379">
          <cell r="A2379" t="str">
            <v>20Z063</v>
          </cell>
          <cell r="B2379" t="str">
            <v>Troubles mentaux organiques induits par l'alcool ou d'autres substances, niveau 3</v>
          </cell>
          <cell r="E2379" t="str">
            <v>D23</v>
          </cell>
          <cell r="F2379" t="str">
            <v>Toxicologie, Intoxications, Alcool</v>
          </cell>
        </row>
        <row r="2380">
          <cell r="A2380" t="str">
            <v>20Z064</v>
          </cell>
          <cell r="B2380" t="str">
            <v>Troubles mentaux organiques induits par l'alcool ou d'autres substances, niveau 4</v>
          </cell>
          <cell r="E2380" t="str">
            <v>D23</v>
          </cell>
          <cell r="F2380" t="str">
            <v>Toxicologie, Intoxications, Alcool</v>
          </cell>
        </row>
        <row r="2381">
          <cell r="A2381" t="str">
            <v>20Z06T</v>
          </cell>
          <cell r="B2381" t="str">
            <v>Troubles mentaux organiques induits par l'alcool ou d'autres substances, très courte durée</v>
          </cell>
          <cell r="E2381" t="str">
            <v>D23</v>
          </cell>
          <cell r="F2381" t="str">
            <v>Toxicologie, Intoxications, Alcool</v>
          </cell>
        </row>
        <row r="2382">
          <cell r="A2382" t="str">
            <v>21C041</v>
          </cell>
          <cell r="B2382" t="str">
            <v>Interventions sur la main ou le poignet à la suite de blessures, niveau 1</v>
          </cell>
          <cell r="E2382" t="str">
            <v>D02</v>
          </cell>
          <cell r="F2382" t="str">
            <v>Orthopédie traumatologie</v>
          </cell>
        </row>
        <row r="2383">
          <cell r="A2383" t="str">
            <v>21C042</v>
          </cell>
          <cell r="B2383" t="str">
            <v>Interventions sur la main ou le poignet à la suite de blessures, niveau 2</v>
          </cell>
          <cell r="E2383" t="str">
            <v>D02</v>
          </cell>
          <cell r="F2383" t="str">
            <v>Orthopédie traumatologie</v>
          </cell>
        </row>
        <row r="2384">
          <cell r="A2384" t="str">
            <v>21C043</v>
          </cell>
          <cell r="B2384" t="str">
            <v>Interventions sur la main ou le poignet à la suite de blessures, niveau 3</v>
          </cell>
          <cell r="E2384" t="str">
            <v>D02</v>
          </cell>
          <cell r="F2384" t="str">
            <v>Orthopédie traumatologie</v>
          </cell>
        </row>
        <row r="2385">
          <cell r="A2385" t="str">
            <v>21C044</v>
          </cell>
          <cell r="B2385" t="str">
            <v>Interventions sur la main ou le poignet à la suite de blessures, niveau 4</v>
          </cell>
          <cell r="E2385" t="str">
            <v>D02</v>
          </cell>
          <cell r="F2385" t="str">
            <v>Orthopédie traumatologie</v>
          </cell>
        </row>
        <row r="2386">
          <cell r="A2386" t="str">
            <v>21C04J</v>
          </cell>
          <cell r="B2386" t="str">
            <v>Interventions sur la main ou le poignet à la suite de blessures, en ambulatoire</v>
          </cell>
          <cell r="E2386" t="str">
            <v>D02</v>
          </cell>
          <cell r="F2386" t="str">
            <v>Orthopédie traumatologie</v>
          </cell>
        </row>
        <row r="2387">
          <cell r="A2387" t="str">
            <v>21C051</v>
          </cell>
          <cell r="B2387" t="str">
            <v>Autres interventions pour blessures ou complications d'acte, niveau 1</v>
          </cell>
          <cell r="E2387" t="str">
            <v>D26</v>
          </cell>
          <cell r="F2387" t="str">
            <v>Activités inter spécialités, suivi thérapeutique d'affections connues</v>
          </cell>
        </row>
        <row r="2388">
          <cell r="A2388" t="str">
            <v>21C052</v>
          </cell>
          <cell r="B2388" t="str">
            <v>Autres interventions pour blessures ou complications d'acte, niveau 2</v>
          </cell>
          <cell r="E2388" t="str">
            <v>D26</v>
          </cell>
          <cell r="F2388" t="str">
            <v>Activités inter spécialités, suivi thérapeutique d'affections connues</v>
          </cell>
        </row>
        <row r="2389">
          <cell r="A2389" t="str">
            <v>21C053</v>
          </cell>
          <cell r="B2389" t="str">
            <v>Autres interventions pour blessures ou complications d'acte, niveau 3</v>
          </cell>
          <cell r="E2389" t="str">
            <v>D26</v>
          </cell>
          <cell r="F2389" t="str">
            <v>Activités inter spécialités, suivi thérapeutique d'affections connues</v>
          </cell>
        </row>
        <row r="2390">
          <cell r="A2390" t="str">
            <v>21C054</v>
          </cell>
          <cell r="B2390" t="str">
            <v>Autres interventions pour blessures ou complications d'acte, niveau 4</v>
          </cell>
          <cell r="E2390" t="str">
            <v>D26</v>
          </cell>
          <cell r="F2390" t="str">
            <v>Activités inter spécialités, suivi thérapeutique d'affections connues</v>
          </cell>
        </row>
        <row r="2391">
          <cell r="A2391" t="str">
            <v>21C05J</v>
          </cell>
          <cell r="B2391" t="str">
            <v>Autres interventions pour blessures ou complications d'acte, en ambulatoire</v>
          </cell>
          <cell r="E2391" t="str">
            <v>D26</v>
          </cell>
          <cell r="F2391" t="str">
            <v>Activités inter spécialités, suivi thérapeutique d'affections connues</v>
          </cell>
        </row>
        <row r="2392">
          <cell r="A2392" t="str">
            <v>21C061</v>
          </cell>
          <cell r="B2392" t="str">
            <v>Greffes de peau ou parages de plaies pour lésions autres que des brûlures, niveau 1</v>
          </cell>
          <cell r="E2392" t="str">
            <v>D20</v>
          </cell>
          <cell r="F2392" t="str">
            <v>Tissu cutané et tissu sous-cutané</v>
          </cell>
        </row>
        <row r="2393">
          <cell r="A2393" t="str">
            <v>21C062</v>
          </cell>
          <cell r="B2393" t="str">
            <v>Greffes de peau ou parages de plaies pour lésions autres que des brûlures, niveau 2</v>
          </cell>
          <cell r="E2393" t="str">
            <v>D20</v>
          </cell>
          <cell r="F2393" t="str">
            <v>Tissu cutané et tissu sous-cutané</v>
          </cell>
        </row>
        <row r="2394">
          <cell r="A2394" t="str">
            <v>21C063</v>
          </cell>
          <cell r="B2394" t="str">
            <v>Greffes de peau ou parages de plaies pour lésions autres que des brûlures, niveau 3</v>
          </cell>
          <cell r="E2394" t="str">
            <v>D20</v>
          </cell>
          <cell r="F2394" t="str">
            <v>Tissu cutané et tissu sous-cutané</v>
          </cell>
        </row>
        <row r="2395">
          <cell r="A2395" t="str">
            <v>21C064</v>
          </cell>
          <cell r="B2395" t="str">
            <v>Greffes de peau ou parages de plaies pour lésions autres que des brûlures, niveau 4</v>
          </cell>
          <cell r="E2395" t="str">
            <v>D20</v>
          </cell>
          <cell r="F2395" t="str">
            <v>Tissu cutané et tissu sous-cutané</v>
          </cell>
        </row>
        <row r="2396">
          <cell r="A2396" t="str">
            <v>21C06J</v>
          </cell>
          <cell r="B2396" t="str">
            <v>Greffes de peau ou parages de plaies pour lésions autres que des brûlures, en ambulatoire</v>
          </cell>
          <cell r="E2396" t="str">
            <v>D20</v>
          </cell>
          <cell r="F2396" t="str">
            <v>Tissu cutané et tissu sous-cutané</v>
          </cell>
        </row>
        <row r="2397">
          <cell r="A2397" t="str">
            <v>21K02J</v>
          </cell>
          <cell r="B2397" t="str">
            <v>Traumatismes, allergies et empoisonnements sans acte opératoire, avec anesthésie, en ambulatoire</v>
          </cell>
          <cell r="E2397" t="str">
            <v>D26</v>
          </cell>
          <cell r="F2397" t="str">
            <v>Activités inter spécialités, suivi thérapeutique d'affections connues</v>
          </cell>
        </row>
        <row r="2398">
          <cell r="A2398" t="str">
            <v>21M021</v>
          </cell>
          <cell r="B2398" t="str">
            <v>Effets toxiques des médicaments et substances biologiques, âge inférieur à 18 ans, niveau 1</v>
          </cell>
          <cell r="E2398" t="str">
            <v>D23</v>
          </cell>
          <cell r="F2398" t="str">
            <v>Toxicologie, Intoxications, Alcool</v>
          </cell>
        </row>
        <row r="2399">
          <cell r="A2399" t="str">
            <v>21M022</v>
          </cell>
          <cell r="B2399" t="str">
            <v>Effets toxiques des médicaments et substances biologiques, âge inférieur à 18 ans, niveau 2</v>
          </cell>
          <cell r="E2399" t="str">
            <v>D23</v>
          </cell>
          <cell r="F2399" t="str">
            <v>Toxicologie, Intoxications, Alcool</v>
          </cell>
        </row>
        <row r="2400">
          <cell r="A2400" t="str">
            <v>21M023</v>
          </cell>
          <cell r="B2400" t="str">
            <v>Effets toxiques des médicaments et substances biologiques, âge inférieur à 18 ans, niveau 3</v>
          </cell>
          <cell r="E2400" t="str">
            <v>D23</v>
          </cell>
          <cell r="F2400" t="str">
            <v>Toxicologie, Intoxications, Alcool</v>
          </cell>
        </row>
        <row r="2401">
          <cell r="A2401" t="str">
            <v>21M024</v>
          </cell>
          <cell r="B2401" t="str">
            <v>Effets toxiques des médicaments et substances biologiques, âge inférieur à 18 ans, niveau 4</v>
          </cell>
          <cell r="E2401" t="str">
            <v>D23</v>
          </cell>
          <cell r="F2401" t="str">
            <v>Toxicologie, Intoxications, Alcool</v>
          </cell>
        </row>
        <row r="2402">
          <cell r="A2402" t="str">
            <v>21M02T</v>
          </cell>
          <cell r="B2402" t="str">
            <v>Effets toxiques des médicaments et substances biologiques, âge inférieur à 18 ans, très courte durée</v>
          </cell>
          <cell r="E2402" t="str">
            <v>D23</v>
          </cell>
          <cell r="F2402" t="str">
            <v>Toxicologie, Intoxications, Alcool</v>
          </cell>
        </row>
        <row r="2403">
          <cell r="A2403" t="str">
            <v>21M041</v>
          </cell>
          <cell r="B2403" t="str">
            <v>Réactions allergiques non classées ailleurs, âge inférieur à 18 ans, niveau 1</v>
          </cell>
          <cell r="E2403" t="str">
            <v>D23</v>
          </cell>
          <cell r="F2403" t="str">
            <v>Toxicologie, Intoxications, Alcool</v>
          </cell>
        </row>
        <row r="2404">
          <cell r="A2404" t="str">
            <v>21M042</v>
          </cell>
          <cell r="B2404" t="str">
            <v>Réactions allergiques non classées ailleurs, âge inférieur à 18 ans, niveau 2</v>
          </cell>
          <cell r="E2404" t="str">
            <v>D23</v>
          </cell>
          <cell r="F2404" t="str">
            <v>Toxicologie, Intoxications, Alcool</v>
          </cell>
        </row>
        <row r="2405">
          <cell r="A2405" t="str">
            <v>21M043</v>
          </cell>
          <cell r="B2405" t="str">
            <v>Réactions allergiques non classées ailleurs, âge inférieur à 18 ans, niveau 3</v>
          </cell>
          <cell r="E2405" t="str">
            <v>D23</v>
          </cell>
          <cell r="F2405" t="str">
            <v>Toxicologie, Intoxications, Alcool</v>
          </cell>
        </row>
        <row r="2406">
          <cell r="A2406" t="str">
            <v>21M044</v>
          </cell>
          <cell r="B2406" t="str">
            <v>Réactions allergiques non classées ailleurs, âge inférieur à 18 ans, niveau 4</v>
          </cell>
          <cell r="E2406" t="str">
            <v>D23</v>
          </cell>
          <cell r="F2406" t="str">
            <v>Toxicologie, Intoxications, Alcool</v>
          </cell>
        </row>
        <row r="2407">
          <cell r="A2407" t="str">
            <v>21M04T</v>
          </cell>
          <cell r="B2407" t="str">
            <v>Réactions allergiques non classées ailleurs, âge inférieur à 18 ans, très courte durée</v>
          </cell>
          <cell r="E2407" t="str">
            <v>D23</v>
          </cell>
          <cell r="F2407" t="str">
            <v>Toxicologie, Intoxications, Alcool</v>
          </cell>
        </row>
        <row r="2408">
          <cell r="A2408" t="str">
            <v>21M051</v>
          </cell>
          <cell r="B2408" t="str">
            <v>Réactions allergiques non classées ailleurs, âge supérieur à 17 ans, niveau 1</v>
          </cell>
          <cell r="E2408" t="str">
            <v>D23</v>
          </cell>
          <cell r="F2408" t="str">
            <v>Toxicologie, Intoxications, Alcool</v>
          </cell>
        </row>
        <row r="2409">
          <cell r="A2409" t="str">
            <v>21M052</v>
          </cell>
          <cell r="B2409" t="str">
            <v>Réactions allergiques non classées ailleurs, âge supérieur à 17 ans, niveau 2</v>
          </cell>
          <cell r="E2409" t="str">
            <v>D23</v>
          </cell>
          <cell r="F2409" t="str">
            <v>Toxicologie, Intoxications, Alcool</v>
          </cell>
        </row>
        <row r="2410">
          <cell r="A2410" t="str">
            <v>21M053</v>
          </cell>
          <cell r="B2410" t="str">
            <v>Réactions allergiques non classées ailleurs, âge supérieur à 17 ans, niveau 3</v>
          </cell>
          <cell r="E2410" t="str">
            <v>D23</v>
          </cell>
          <cell r="F2410" t="str">
            <v>Toxicologie, Intoxications, Alcool</v>
          </cell>
        </row>
        <row r="2411">
          <cell r="A2411" t="str">
            <v>21M054</v>
          </cell>
          <cell r="B2411" t="str">
            <v>Réactions allergiques non classées ailleurs, âge supérieur à 17 ans, niveau 4</v>
          </cell>
          <cell r="E2411" t="str">
            <v>D23</v>
          </cell>
          <cell r="F2411" t="str">
            <v>Toxicologie, Intoxications, Alcool</v>
          </cell>
        </row>
        <row r="2412">
          <cell r="A2412" t="str">
            <v>21M05T</v>
          </cell>
          <cell r="B2412" t="str">
            <v>Réactions allergiques non classées ailleurs, âge supérieur à 17 ans, très courte durée</v>
          </cell>
          <cell r="E2412" t="str">
            <v>D23</v>
          </cell>
          <cell r="F2412" t="str">
            <v>Toxicologie, Intoxications, Alcool</v>
          </cell>
        </row>
        <row r="2413">
          <cell r="A2413" t="str">
            <v>21M061</v>
          </cell>
          <cell r="B2413" t="str">
            <v>Traumatismes imprécis, âge inférieur à 18 ans, niveau 1</v>
          </cell>
          <cell r="E2413" t="str">
            <v>D02</v>
          </cell>
          <cell r="F2413" t="str">
            <v>Orthopédie traumatologie</v>
          </cell>
        </row>
        <row r="2414">
          <cell r="A2414" t="str">
            <v>21M062</v>
          </cell>
          <cell r="B2414" t="str">
            <v>Traumatismes imprécis, âge inférieur à 18 ans, niveau 2</v>
          </cell>
          <cell r="E2414" t="str">
            <v>D02</v>
          </cell>
          <cell r="F2414" t="str">
            <v>Orthopédie traumatologie</v>
          </cell>
        </row>
        <row r="2415">
          <cell r="A2415" t="str">
            <v>21M063</v>
          </cell>
          <cell r="B2415" t="str">
            <v>Traumatismes imprécis, âge inférieur à 18 ans, niveau 3</v>
          </cell>
          <cell r="E2415" t="str">
            <v>D02</v>
          </cell>
          <cell r="F2415" t="str">
            <v>Orthopédie traumatologie</v>
          </cell>
        </row>
        <row r="2416">
          <cell r="A2416" t="str">
            <v>21M064</v>
          </cell>
          <cell r="B2416" t="str">
            <v>Traumatismes imprécis, âge inférieur à 18 ans, niveau 4</v>
          </cell>
          <cell r="E2416" t="str">
            <v>D02</v>
          </cell>
          <cell r="F2416" t="str">
            <v>Orthopédie traumatologie</v>
          </cell>
        </row>
        <row r="2417">
          <cell r="A2417" t="str">
            <v>21M071</v>
          </cell>
          <cell r="B2417" t="str">
            <v>Traumatismes imprécis, âge supérieur à 17 ans, niveau 1</v>
          </cell>
          <cell r="E2417" t="str">
            <v>D02</v>
          </cell>
          <cell r="F2417" t="str">
            <v>Orthopédie traumatologie</v>
          </cell>
        </row>
        <row r="2418">
          <cell r="A2418" t="str">
            <v>21M072</v>
          </cell>
          <cell r="B2418" t="str">
            <v>Traumatismes imprécis, âge supérieur à 17 ans, niveau 2</v>
          </cell>
          <cell r="E2418" t="str">
            <v>D02</v>
          </cell>
          <cell r="F2418" t="str">
            <v>Orthopédie traumatologie</v>
          </cell>
        </row>
        <row r="2419">
          <cell r="A2419" t="str">
            <v>21M073</v>
          </cell>
          <cell r="B2419" t="str">
            <v>Traumatismes imprécis, âge supérieur à 17 ans, niveau 3</v>
          </cell>
          <cell r="E2419" t="str">
            <v>D02</v>
          </cell>
          <cell r="F2419" t="str">
            <v>Orthopédie traumatologie</v>
          </cell>
        </row>
        <row r="2420">
          <cell r="A2420" t="str">
            <v>21M074</v>
          </cell>
          <cell r="B2420" t="str">
            <v>Traumatismes imprécis, âge supérieur à 17 ans, niveau 4</v>
          </cell>
          <cell r="E2420" t="str">
            <v>D02</v>
          </cell>
          <cell r="F2420" t="str">
            <v>Orthopédie traumatologie</v>
          </cell>
        </row>
        <row r="2421">
          <cell r="A2421" t="str">
            <v>21M07T</v>
          </cell>
          <cell r="B2421" t="str">
            <v>Traumatismes imprécis, âge supérieur à 17 ans, très courte durée</v>
          </cell>
          <cell r="E2421" t="str">
            <v>D02</v>
          </cell>
          <cell r="F2421" t="str">
            <v>Orthopédie traumatologie</v>
          </cell>
        </row>
        <row r="2422">
          <cell r="A2422" t="str">
            <v>21M101</v>
          </cell>
          <cell r="B2422" t="str">
            <v>Effets toxiques des médicaments et substances biologiques, âge supérieur à 17 ans, niveau 1</v>
          </cell>
          <cell r="E2422" t="str">
            <v>D23</v>
          </cell>
          <cell r="F2422" t="str">
            <v>Toxicologie, Intoxications, Alcool</v>
          </cell>
        </row>
        <row r="2423">
          <cell r="A2423" t="str">
            <v>21M102</v>
          </cell>
          <cell r="B2423" t="str">
            <v>Effets toxiques des médicaments et substances biologiques, âge supérieur à 17 ans, niveau 2</v>
          </cell>
          <cell r="E2423" t="str">
            <v>D23</v>
          </cell>
          <cell r="F2423" t="str">
            <v>Toxicologie, Intoxications, Alcool</v>
          </cell>
        </row>
        <row r="2424">
          <cell r="A2424" t="str">
            <v>21M103</v>
          </cell>
          <cell r="B2424" t="str">
            <v>Effets toxiques des médicaments et substances biologiques, âge supérieur à 17 ans, niveau 3</v>
          </cell>
          <cell r="E2424" t="str">
            <v>D23</v>
          </cell>
          <cell r="F2424" t="str">
            <v>Toxicologie, Intoxications, Alcool</v>
          </cell>
        </row>
        <row r="2425">
          <cell r="A2425" t="str">
            <v>21M104</v>
          </cell>
          <cell r="B2425" t="str">
            <v>Effets toxiques des médicaments et substances biologiques, âge supérieur à 17 ans, niveau 4</v>
          </cell>
          <cell r="E2425" t="str">
            <v>D23</v>
          </cell>
          <cell r="F2425" t="str">
            <v>Toxicologie, Intoxications, Alcool</v>
          </cell>
        </row>
        <row r="2426">
          <cell r="A2426" t="str">
            <v>21M10T</v>
          </cell>
          <cell r="B2426" t="str">
            <v>Effets toxiques des médicaments et substances biologiques, âge supérieur à 17 ans, très courte durée</v>
          </cell>
          <cell r="E2426" t="str">
            <v>D23</v>
          </cell>
          <cell r="F2426" t="str">
            <v>Toxicologie, Intoxications, Alcool</v>
          </cell>
        </row>
        <row r="2427">
          <cell r="A2427" t="str">
            <v>21M111</v>
          </cell>
          <cell r="B2427" t="str">
            <v>Effets toxiques des autres substances chimiques, niveau 1</v>
          </cell>
          <cell r="E2427" t="str">
            <v>D23</v>
          </cell>
          <cell r="F2427" t="str">
            <v>Toxicologie, Intoxications, Alcool</v>
          </cell>
        </row>
        <row r="2428">
          <cell r="A2428" t="str">
            <v>21M112</v>
          </cell>
          <cell r="B2428" t="str">
            <v>Effets toxiques des autres substances chimiques, niveau 2</v>
          </cell>
          <cell r="E2428" t="str">
            <v>D23</v>
          </cell>
          <cell r="F2428" t="str">
            <v>Toxicologie, Intoxications, Alcool</v>
          </cell>
        </row>
        <row r="2429">
          <cell r="A2429" t="str">
            <v>21M113</v>
          </cell>
          <cell r="B2429" t="str">
            <v>Effets toxiques des autres substances chimiques, niveau 3</v>
          </cell>
          <cell r="E2429" t="str">
            <v>D23</v>
          </cell>
          <cell r="F2429" t="str">
            <v>Toxicologie, Intoxications, Alcool</v>
          </cell>
        </row>
        <row r="2430">
          <cell r="A2430" t="str">
            <v>21M114</v>
          </cell>
          <cell r="B2430" t="str">
            <v>Effets toxiques des autres substances chimiques, niveau 4</v>
          </cell>
          <cell r="E2430" t="str">
            <v>D23</v>
          </cell>
          <cell r="F2430" t="str">
            <v>Toxicologie, Intoxications, Alcool</v>
          </cell>
        </row>
        <row r="2431">
          <cell r="A2431" t="str">
            <v>21M11T</v>
          </cell>
          <cell r="B2431" t="str">
            <v>Effets toxiques des autres substances chimiques, très courte durée</v>
          </cell>
          <cell r="E2431" t="str">
            <v>D23</v>
          </cell>
          <cell r="F2431" t="str">
            <v>Toxicologie, Intoxications, Alcool</v>
          </cell>
        </row>
        <row r="2432">
          <cell r="A2432" t="str">
            <v>21M121</v>
          </cell>
          <cell r="B2432" t="str">
            <v>Autres effets toxiques, niveau 1</v>
          </cell>
          <cell r="E2432" t="str">
            <v>D23</v>
          </cell>
          <cell r="F2432" t="str">
            <v>Toxicologie, Intoxications, Alcool</v>
          </cell>
        </row>
        <row r="2433">
          <cell r="A2433" t="str">
            <v>21M122</v>
          </cell>
          <cell r="B2433" t="str">
            <v>Autres effets toxiques, niveau 2</v>
          </cell>
          <cell r="E2433" t="str">
            <v>D23</v>
          </cell>
          <cell r="F2433" t="str">
            <v>Toxicologie, Intoxications, Alcool</v>
          </cell>
        </row>
        <row r="2434">
          <cell r="A2434" t="str">
            <v>21M123</v>
          </cell>
          <cell r="B2434" t="str">
            <v>Autres effets toxiques, niveau 3</v>
          </cell>
          <cell r="E2434" t="str">
            <v>D23</v>
          </cell>
          <cell r="F2434" t="str">
            <v>Toxicologie, Intoxications, Alcool</v>
          </cell>
        </row>
        <row r="2435">
          <cell r="A2435" t="str">
            <v>21M124</v>
          </cell>
          <cell r="B2435" t="str">
            <v>Autres effets toxiques, niveau 4</v>
          </cell>
          <cell r="E2435" t="str">
            <v>D23</v>
          </cell>
          <cell r="F2435" t="str">
            <v>Toxicologie, Intoxications, Alcool</v>
          </cell>
        </row>
        <row r="2436">
          <cell r="A2436" t="str">
            <v>21M131</v>
          </cell>
          <cell r="B2436" t="str">
            <v>Maltraitance, niveau 1</v>
          </cell>
          <cell r="E2436" t="str">
            <v>D26</v>
          </cell>
          <cell r="F2436" t="str">
            <v>Activités inter spécialités, suivi thérapeutique d'affections connues</v>
          </cell>
        </row>
        <row r="2437">
          <cell r="A2437" t="str">
            <v>21M132</v>
          </cell>
          <cell r="B2437" t="str">
            <v>Maltraitance, niveau 2</v>
          </cell>
          <cell r="E2437" t="str">
            <v>D26</v>
          </cell>
          <cell r="F2437" t="str">
            <v>Activités inter spécialités, suivi thérapeutique d'affections connues</v>
          </cell>
        </row>
        <row r="2438">
          <cell r="A2438" t="str">
            <v>21M133</v>
          </cell>
          <cell r="B2438" t="str">
            <v>Maltraitance, niveau 3</v>
          </cell>
          <cell r="E2438" t="str">
            <v>D26</v>
          </cell>
          <cell r="F2438" t="str">
            <v>Activités inter spécialités, suivi thérapeutique d'affections connues</v>
          </cell>
        </row>
        <row r="2439">
          <cell r="A2439" t="str">
            <v>21M134</v>
          </cell>
          <cell r="B2439" t="str">
            <v>Maltraitance, niveau 4</v>
          </cell>
          <cell r="E2439" t="str">
            <v>D26</v>
          </cell>
          <cell r="F2439" t="str">
            <v>Activités inter spécialités, suivi thérapeutique d'affections connues</v>
          </cell>
        </row>
        <row r="2440">
          <cell r="A2440" t="str">
            <v>21M141</v>
          </cell>
          <cell r="B2440" t="str">
            <v>Autres traumatismes et effets nocifs autres que les intoxications, niveau 1</v>
          </cell>
          <cell r="E2440" t="str">
            <v>D23</v>
          </cell>
          <cell r="F2440" t="str">
            <v>Toxicologie, Intoxications, Alcool</v>
          </cell>
        </row>
        <row r="2441">
          <cell r="A2441" t="str">
            <v>21M142</v>
          </cell>
          <cell r="B2441" t="str">
            <v>Autres traumatismes et effets nocifs autres que les intoxications, niveau 2</v>
          </cell>
          <cell r="E2441" t="str">
            <v>D23</v>
          </cell>
          <cell r="F2441" t="str">
            <v>Toxicologie, Intoxications, Alcool</v>
          </cell>
        </row>
        <row r="2442">
          <cell r="A2442" t="str">
            <v>21M143</v>
          </cell>
          <cell r="B2442" t="str">
            <v>Autres traumatismes et effets nocifs autres que les intoxications, niveau 3</v>
          </cell>
          <cell r="E2442" t="str">
            <v>D23</v>
          </cell>
          <cell r="F2442" t="str">
            <v>Toxicologie, Intoxications, Alcool</v>
          </cell>
        </row>
        <row r="2443">
          <cell r="A2443" t="str">
            <v>21M144</v>
          </cell>
          <cell r="B2443" t="str">
            <v>Autres traumatismes et effets nocifs autres que les intoxications, niveau 4</v>
          </cell>
          <cell r="E2443" t="str">
            <v>D23</v>
          </cell>
          <cell r="F2443" t="str">
            <v>Toxicologie, Intoxications, Alcool</v>
          </cell>
        </row>
        <row r="2444">
          <cell r="A2444" t="str">
            <v>21M14T</v>
          </cell>
          <cell r="B2444" t="str">
            <v>Autres traumatismes et effets nocifs autres que les intoxications, très courte durée</v>
          </cell>
          <cell r="E2444" t="str">
            <v>D23</v>
          </cell>
          <cell r="F2444" t="str">
            <v>Toxicologie, Intoxications, Alcool</v>
          </cell>
        </row>
        <row r="2445">
          <cell r="A2445" t="str">
            <v>21M151</v>
          </cell>
          <cell r="B2445" t="str">
            <v>Rejets de greffe, niveau 1</v>
          </cell>
          <cell r="E2445" t="str">
            <v>D26</v>
          </cell>
          <cell r="F2445" t="str">
            <v>Activités inter spécialités, suivi thérapeutique d'affections connues</v>
          </cell>
        </row>
        <row r="2446">
          <cell r="A2446" t="str">
            <v>21M152</v>
          </cell>
          <cell r="B2446" t="str">
            <v>Rejets de greffe, niveau 2</v>
          </cell>
          <cell r="E2446" t="str">
            <v>D26</v>
          </cell>
          <cell r="F2446" t="str">
            <v>Activités inter spécialités, suivi thérapeutique d'affections connues</v>
          </cell>
        </row>
        <row r="2447">
          <cell r="A2447" t="str">
            <v>21M153</v>
          </cell>
          <cell r="B2447" t="str">
            <v>Rejets de greffe, niveau 3</v>
          </cell>
          <cell r="E2447" t="str">
            <v>D26</v>
          </cell>
          <cell r="F2447" t="str">
            <v>Activités inter spécialités, suivi thérapeutique d'affections connues</v>
          </cell>
        </row>
        <row r="2448">
          <cell r="A2448" t="str">
            <v>21M154</v>
          </cell>
          <cell r="B2448" t="str">
            <v>Rejets de greffe, niveau 4</v>
          </cell>
          <cell r="E2448" t="str">
            <v>D26</v>
          </cell>
          <cell r="F2448" t="str">
            <v>Activités inter spécialités, suivi thérapeutique d'affections connues</v>
          </cell>
        </row>
        <row r="2449">
          <cell r="A2449" t="str">
            <v>21M15T</v>
          </cell>
          <cell r="B2449" t="str">
            <v>Rejets de greffe, très courte durée</v>
          </cell>
          <cell r="E2449" t="str">
            <v>D26</v>
          </cell>
          <cell r="F2449" t="str">
            <v>Activités inter spécialités, suivi thérapeutique d'affections connues</v>
          </cell>
        </row>
        <row r="2450">
          <cell r="A2450" t="str">
            <v>21M161</v>
          </cell>
          <cell r="B2450" t="str">
            <v>Autres complications iatrogéniques non classées ailleurs, niveau 1</v>
          </cell>
          <cell r="E2450" t="str">
            <v>D23</v>
          </cell>
          <cell r="F2450" t="str">
            <v>Toxicologie, Intoxications, Alcool</v>
          </cell>
        </row>
        <row r="2451">
          <cell r="A2451" t="str">
            <v>21M162</v>
          </cell>
          <cell r="B2451" t="str">
            <v>Autres complications iatrogéniques non classées ailleurs, niveau 2</v>
          </cell>
          <cell r="E2451" t="str">
            <v>D23</v>
          </cell>
          <cell r="F2451" t="str">
            <v>Toxicologie, Intoxications, Alcool</v>
          </cell>
        </row>
        <row r="2452">
          <cell r="A2452" t="str">
            <v>21M163</v>
          </cell>
          <cell r="B2452" t="str">
            <v>Autres complications iatrogéniques non classées ailleurs, niveau 3</v>
          </cell>
          <cell r="E2452" t="str">
            <v>D23</v>
          </cell>
          <cell r="F2452" t="str">
            <v>Toxicologie, Intoxications, Alcool</v>
          </cell>
        </row>
        <row r="2453">
          <cell r="A2453" t="str">
            <v>21M164</v>
          </cell>
          <cell r="B2453" t="str">
            <v>Autres complications iatrogéniques non classées ailleurs, niveau 4</v>
          </cell>
          <cell r="E2453" t="str">
            <v>D23</v>
          </cell>
          <cell r="F2453" t="str">
            <v>Toxicologie, Intoxications, Alcool</v>
          </cell>
        </row>
        <row r="2454">
          <cell r="A2454" t="str">
            <v>21M16T</v>
          </cell>
          <cell r="B2454" t="str">
            <v>Autres complications iatrogéniques non classées ailleurs, très courte durée</v>
          </cell>
          <cell r="E2454" t="str">
            <v>D23</v>
          </cell>
          <cell r="F2454" t="str">
            <v>Toxicologie, Intoxications, Alcool</v>
          </cell>
        </row>
        <row r="2455">
          <cell r="A2455" t="str">
            <v>22C021</v>
          </cell>
          <cell r="B2455" t="str">
            <v>Brûlures non étendues avec greffe cutanée, niveau 1</v>
          </cell>
          <cell r="E2455" t="str">
            <v>D21</v>
          </cell>
          <cell r="F2455" t="str">
            <v>Brûlures</v>
          </cell>
        </row>
        <row r="2456">
          <cell r="A2456" t="str">
            <v>22C022</v>
          </cell>
          <cell r="B2456" t="str">
            <v>Brûlures non étendues avec greffe cutanée, niveau 2</v>
          </cell>
          <cell r="E2456" t="str">
            <v>D21</v>
          </cell>
          <cell r="F2456" t="str">
            <v>Brûlures</v>
          </cell>
        </row>
        <row r="2457">
          <cell r="A2457" t="str">
            <v>22C023</v>
          </cell>
          <cell r="B2457" t="str">
            <v>Brûlures non étendues avec greffe cutanée, niveau 3</v>
          </cell>
          <cell r="E2457" t="str">
            <v>D21</v>
          </cell>
          <cell r="F2457" t="str">
            <v>Brûlures</v>
          </cell>
        </row>
        <row r="2458">
          <cell r="A2458" t="str">
            <v>22C024</v>
          </cell>
          <cell r="B2458" t="str">
            <v>Brûlures non étendues avec greffe cutanée, niveau 4</v>
          </cell>
          <cell r="E2458" t="str">
            <v>D21</v>
          </cell>
          <cell r="F2458" t="str">
            <v>Brûlures</v>
          </cell>
        </row>
        <row r="2459">
          <cell r="A2459" t="str">
            <v>22C02J</v>
          </cell>
          <cell r="B2459" t="str">
            <v>Brûlures non étendues avec greffe cutanée, en ambulatoire</v>
          </cell>
          <cell r="E2459" t="str">
            <v>D21</v>
          </cell>
          <cell r="F2459" t="str">
            <v>Brûlures</v>
          </cell>
        </row>
        <row r="2460">
          <cell r="A2460" t="str">
            <v>22C031</v>
          </cell>
          <cell r="B2460" t="str">
            <v>Brûlures non étendues avec parages de plaie ou autres interventions chirurgicales, niveau 1</v>
          </cell>
          <cell r="E2460" t="str">
            <v>D21</v>
          </cell>
          <cell r="F2460" t="str">
            <v>Brûlures</v>
          </cell>
        </row>
        <row r="2461">
          <cell r="A2461" t="str">
            <v>22C032</v>
          </cell>
          <cell r="B2461" t="str">
            <v>Brûlures non étendues avec parages de plaie ou autres interventions chirurgicales, niveau 2</v>
          </cell>
          <cell r="E2461" t="str">
            <v>D21</v>
          </cell>
          <cell r="F2461" t="str">
            <v>Brûlures</v>
          </cell>
        </row>
        <row r="2462">
          <cell r="A2462" t="str">
            <v>22C033</v>
          </cell>
          <cell r="B2462" t="str">
            <v>Brûlures non étendues avec parages de plaie ou autres interventions chirurgicales, niveau 3</v>
          </cell>
          <cell r="E2462" t="str">
            <v>D21</v>
          </cell>
          <cell r="F2462" t="str">
            <v>Brûlures</v>
          </cell>
        </row>
        <row r="2463">
          <cell r="A2463" t="str">
            <v>22C034</v>
          </cell>
          <cell r="B2463" t="str">
            <v>Brûlures non étendues avec parages de plaie ou autres interventions chirurgicales, niveau 4</v>
          </cell>
          <cell r="E2463" t="str">
            <v>D21</v>
          </cell>
          <cell r="F2463" t="str">
            <v>Brûlures</v>
          </cell>
        </row>
        <row r="2464">
          <cell r="A2464" t="str">
            <v>22K02J</v>
          </cell>
          <cell r="B2464" t="str">
            <v>Brûlures sans acte opératoire, avec anesthésie, en ambulatoire</v>
          </cell>
          <cell r="E2464" t="str">
            <v>D21</v>
          </cell>
          <cell r="F2464" t="str">
            <v>Brûlures</v>
          </cell>
        </row>
        <row r="2465">
          <cell r="A2465" t="str">
            <v>22M021</v>
          </cell>
          <cell r="B2465" t="str">
            <v>Brûlures et gelures non étendues sans intervention chirurgicale, niveau 1</v>
          </cell>
          <cell r="E2465" t="str">
            <v>D21</v>
          </cell>
          <cell r="F2465" t="str">
            <v>Brûlures</v>
          </cell>
        </row>
        <row r="2466">
          <cell r="A2466" t="str">
            <v>22M022</v>
          </cell>
          <cell r="B2466" t="str">
            <v>Brûlures et gelures non étendues sans intervention chirurgicale, niveau 2</v>
          </cell>
          <cell r="E2466" t="str">
            <v>D21</v>
          </cell>
          <cell r="F2466" t="str">
            <v>Brûlures</v>
          </cell>
        </row>
        <row r="2467">
          <cell r="A2467" t="str">
            <v>22M023</v>
          </cell>
          <cell r="B2467" t="str">
            <v>Brûlures et gelures non étendues sans intervention chirurgicale, niveau 3</v>
          </cell>
          <cell r="E2467" t="str">
            <v>D21</v>
          </cell>
          <cell r="F2467" t="str">
            <v>Brûlures</v>
          </cell>
        </row>
        <row r="2468">
          <cell r="A2468" t="str">
            <v>22M024</v>
          </cell>
          <cell r="B2468" t="str">
            <v>Brûlures et gelures non étendues sans intervention chirurgicale, niveau 4</v>
          </cell>
          <cell r="E2468" t="str">
            <v>D21</v>
          </cell>
          <cell r="F2468" t="str">
            <v>Brûlures</v>
          </cell>
        </row>
        <row r="2469">
          <cell r="A2469" t="str">
            <v>22M02T</v>
          </cell>
          <cell r="B2469" t="str">
            <v>Brûlures et gelures non étendues sans intervention chirurgicale, très courte durée</v>
          </cell>
          <cell r="E2469" t="str">
            <v>D21</v>
          </cell>
          <cell r="F2469" t="str">
            <v>Brûlures</v>
          </cell>
        </row>
        <row r="2470">
          <cell r="A2470" t="str">
            <v>22Z021</v>
          </cell>
          <cell r="B2470" t="str">
            <v>Brûlures étendues, niveau 1</v>
          </cell>
          <cell r="E2470" t="str">
            <v>D21</v>
          </cell>
          <cell r="F2470" t="str">
            <v>Brûlures</v>
          </cell>
        </row>
        <row r="2471">
          <cell r="A2471" t="str">
            <v>22Z022</v>
          </cell>
          <cell r="B2471" t="str">
            <v>Brûlures étendues, niveau 2</v>
          </cell>
          <cell r="E2471" t="str">
            <v>D21</v>
          </cell>
          <cell r="F2471" t="str">
            <v>Brûlures</v>
          </cell>
        </row>
        <row r="2472">
          <cell r="A2472" t="str">
            <v>22Z023</v>
          </cell>
          <cell r="B2472" t="str">
            <v>Brûlures étendues, niveau 3</v>
          </cell>
          <cell r="E2472" t="str">
            <v>D21</v>
          </cell>
          <cell r="F2472" t="str">
            <v>Brûlures</v>
          </cell>
        </row>
        <row r="2473">
          <cell r="A2473" t="str">
            <v>22Z024</v>
          </cell>
          <cell r="B2473" t="str">
            <v>Brûlures étendues, niveau 4</v>
          </cell>
          <cell r="E2473" t="str">
            <v>D21</v>
          </cell>
          <cell r="F2473" t="str">
            <v>Brûlures</v>
          </cell>
        </row>
        <row r="2474">
          <cell r="A2474" t="str">
            <v>22Z03Z</v>
          </cell>
          <cell r="B2474" t="str">
            <v>Brûlures avec transfert vers un autre établissement MCO : séjours de moins de 2 jours</v>
          </cell>
          <cell r="E2474" t="str">
            <v>D21</v>
          </cell>
          <cell r="F2474" t="str">
            <v>Brûlures</v>
          </cell>
        </row>
        <row r="2475">
          <cell r="A2475" t="str">
            <v>23C021</v>
          </cell>
          <cell r="B2475" t="str">
            <v>Interventions chirurgicales avec autres motifs de recours aux services de santé, niveau 1</v>
          </cell>
          <cell r="E2475" t="str">
            <v>D26</v>
          </cell>
          <cell r="F2475" t="str">
            <v>Activités inter spécialités, suivi thérapeutique d'affections connues</v>
          </cell>
        </row>
        <row r="2476">
          <cell r="A2476" t="str">
            <v>23C022</v>
          </cell>
          <cell r="B2476" t="str">
            <v>Interventions chirurgicales avec autres motifs de recours aux services de santé, niveau 2</v>
          </cell>
          <cell r="E2476" t="str">
            <v>D26</v>
          </cell>
          <cell r="F2476" t="str">
            <v>Activités inter spécialités, suivi thérapeutique d'affections connues</v>
          </cell>
        </row>
        <row r="2477">
          <cell r="A2477" t="str">
            <v>23C023</v>
          </cell>
          <cell r="B2477" t="str">
            <v>Interventions chirurgicales avec autres motifs de recours aux services de santé, niveau 3</v>
          </cell>
          <cell r="E2477" t="str">
            <v>D26</v>
          </cell>
          <cell r="F2477" t="str">
            <v>Activités inter spécialités, suivi thérapeutique d'affections connues</v>
          </cell>
        </row>
        <row r="2478">
          <cell r="A2478" t="str">
            <v>23C024</v>
          </cell>
          <cell r="B2478" t="str">
            <v>Interventions chirurgicales avec autres motifs de recours aux services de santé, niveau 4</v>
          </cell>
          <cell r="E2478" t="str">
            <v>D26</v>
          </cell>
          <cell r="F2478" t="str">
            <v>Activités inter spécialités, suivi thérapeutique d'affections connues</v>
          </cell>
        </row>
        <row r="2479">
          <cell r="A2479" t="str">
            <v>23C02J</v>
          </cell>
          <cell r="B2479" t="str">
            <v>Interventions chirurgicales avec autres motifs de recours aux services de santé, en ambulatoire</v>
          </cell>
          <cell r="E2479" t="str">
            <v>D26</v>
          </cell>
          <cell r="F2479" t="str">
            <v>Activités inter spécialités, suivi thérapeutique d'affections connues</v>
          </cell>
        </row>
        <row r="2480">
          <cell r="A2480" t="str">
            <v>23K02Z</v>
          </cell>
          <cell r="B2480" t="str">
            <v>Explorations nocturnes et apparentées : séjours de moins de 2 jours</v>
          </cell>
          <cell r="E2480" t="str">
            <v>D26</v>
          </cell>
          <cell r="F2480" t="str">
            <v>Activités inter spécialités, suivi thérapeutique d'affections connues</v>
          </cell>
        </row>
        <row r="2481">
          <cell r="A2481" t="str">
            <v>23K03J</v>
          </cell>
          <cell r="B2481" t="str">
            <v>Motifs de recours de la CMD 23 sans acte opératoire, avec anesthésie, en ambulatoire</v>
          </cell>
          <cell r="E2481" t="str">
            <v>D26</v>
          </cell>
          <cell r="F2481" t="str">
            <v>Activités inter spécialités, suivi thérapeutique d'affections connues</v>
          </cell>
        </row>
        <row r="2482">
          <cell r="A2482" t="str">
            <v>23M02T</v>
          </cell>
          <cell r="B2482" t="str">
            <v>Rééducation, très courte durée</v>
          </cell>
          <cell r="E2482" t="str">
            <v>D26</v>
          </cell>
          <cell r="F2482" t="str">
            <v>Activités inter spécialités, suivi thérapeutique d'affections connues</v>
          </cell>
        </row>
        <row r="2483">
          <cell r="A2483" t="str">
            <v>23M02Z</v>
          </cell>
          <cell r="B2483" t="str">
            <v>Rééducation</v>
          </cell>
          <cell r="E2483" t="str">
            <v>D26</v>
          </cell>
          <cell r="F2483" t="str">
            <v>Activités inter spécialités, suivi thérapeutique d'affections connues</v>
          </cell>
        </row>
        <row r="2484">
          <cell r="A2484" t="str">
            <v>23M061</v>
          </cell>
          <cell r="B2484" t="str">
            <v>Autres facteurs influant sur l'état de santé, niveau 1</v>
          </cell>
          <cell r="E2484" t="str">
            <v>D26</v>
          </cell>
          <cell r="F2484" t="str">
            <v>Activités inter spécialités, suivi thérapeutique d'affections connues</v>
          </cell>
        </row>
        <row r="2485">
          <cell r="A2485" t="str">
            <v>23M062</v>
          </cell>
          <cell r="B2485" t="str">
            <v>Autres facteurs influant sur l'état de santé, niveau 2</v>
          </cell>
          <cell r="E2485" t="str">
            <v>D26</v>
          </cell>
          <cell r="F2485" t="str">
            <v>Activités inter spécialités, suivi thérapeutique d'affections connues</v>
          </cell>
        </row>
        <row r="2486">
          <cell r="A2486" t="str">
            <v>23M063</v>
          </cell>
          <cell r="B2486" t="str">
            <v>Autres facteurs influant sur l'état de santé, niveau 3</v>
          </cell>
          <cell r="E2486" t="str">
            <v>D26</v>
          </cell>
          <cell r="F2486" t="str">
            <v>Activités inter spécialités, suivi thérapeutique d'affections connues</v>
          </cell>
        </row>
        <row r="2487">
          <cell r="A2487" t="str">
            <v>23M064</v>
          </cell>
          <cell r="B2487" t="str">
            <v>Autres facteurs influant sur l'état de santé, niveau 4</v>
          </cell>
          <cell r="E2487" t="str">
            <v>D26</v>
          </cell>
          <cell r="F2487" t="str">
            <v>Activités inter spécialités, suivi thérapeutique d'affections connues</v>
          </cell>
        </row>
        <row r="2488">
          <cell r="A2488" t="str">
            <v>23M06T</v>
          </cell>
          <cell r="B2488" t="str">
            <v>Autres facteurs influant sur l'état de santé, très courte durée</v>
          </cell>
          <cell r="E2488" t="str">
            <v>D26</v>
          </cell>
          <cell r="F2488" t="str">
            <v>Activités inter spécialités, suivi thérapeutique d'affections connues</v>
          </cell>
        </row>
        <row r="2489">
          <cell r="A2489" t="str">
            <v>23M07J</v>
          </cell>
          <cell r="B2489" t="str">
            <v>Autres motifs de recours pour infection à VIH, en ambulatoire</v>
          </cell>
          <cell r="E2489" t="str">
            <v>D18</v>
          </cell>
          <cell r="F2489" t="str">
            <v>Maladies infectieuses (dont VIH)</v>
          </cell>
        </row>
        <row r="2490">
          <cell r="A2490" t="str">
            <v>23M08J</v>
          </cell>
          <cell r="B2490" t="str">
            <v>Autres motifs de recours chez un patient diabétique, en ambulatoire</v>
          </cell>
          <cell r="E2490" t="str">
            <v>D19</v>
          </cell>
          <cell r="F2490" t="str">
            <v>Endocrinologie</v>
          </cell>
        </row>
        <row r="2491">
          <cell r="A2491" t="str">
            <v>23M091</v>
          </cell>
          <cell r="B2491" t="str">
            <v>Chimiothérapie pour affections non tumorales, niveau 1</v>
          </cell>
          <cell r="E2491" t="str">
            <v>D17</v>
          </cell>
          <cell r="F2491" t="str">
            <v>Chimiothérapie, radiothérapie, hors séances</v>
          </cell>
        </row>
        <row r="2492">
          <cell r="A2492" t="str">
            <v>23M092</v>
          </cell>
          <cell r="B2492" t="str">
            <v>Chimiothérapie pour affections non tumorales, niveau 2</v>
          </cell>
          <cell r="E2492" t="str">
            <v>D17</v>
          </cell>
          <cell r="F2492" t="str">
            <v>Chimiothérapie, radiothérapie, hors séances</v>
          </cell>
        </row>
        <row r="2493">
          <cell r="A2493" t="str">
            <v>23M093</v>
          </cell>
          <cell r="B2493" t="str">
            <v>Chimiothérapie pour affections non tumorales, niveau 3</v>
          </cell>
          <cell r="E2493" t="str">
            <v>D17</v>
          </cell>
          <cell r="F2493" t="str">
            <v>Chimiothérapie, radiothérapie, hors séances</v>
          </cell>
        </row>
        <row r="2494">
          <cell r="A2494" t="str">
            <v>23M094</v>
          </cell>
          <cell r="B2494" t="str">
            <v>Chimiothérapie pour affections non tumorales, niveau 4</v>
          </cell>
          <cell r="E2494" t="str">
            <v>D17</v>
          </cell>
          <cell r="F2494" t="str">
            <v>Chimiothérapie, radiothérapie, hors séances</v>
          </cell>
        </row>
        <row r="2495">
          <cell r="A2495" t="str">
            <v>23M101</v>
          </cell>
          <cell r="B2495" t="str">
            <v>Soins de contrôle chirurgicaux, niveau 1</v>
          </cell>
          <cell r="E2495" t="str">
            <v>D26</v>
          </cell>
          <cell r="F2495" t="str">
            <v>Activités inter spécialités, suivi thérapeutique d'affections connues</v>
          </cell>
        </row>
        <row r="2496">
          <cell r="A2496" t="str">
            <v>23M102</v>
          </cell>
          <cell r="B2496" t="str">
            <v>Soins de contrôle chirurgicaux, niveau 2</v>
          </cell>
          <cell r="E2496" t="str">
            <v>D26</v>
          </cell>
          <cell r="F2496" t="str">
            <v>Activités inter spécialités, suivi thérapeutique d'affections connues</v>
          </cell>
        </row>
        <row r="2497">
          <cell r="A2497" t="str">
            <v>23M103</v>
          </cell>
          <cell r="B2497" t="str">
            <v>Soins de contrôle chirurgicaux, niveau 3</v>
          </cell>
          <cell r="E2497" t="str">
            <v>D26</v>
          </cell>
          <cell r="F2497" t="str">
            <v>Activités inter spécialités, suivi thérapeutique d'affections connues</v>
          </cell>
        </row>
        <row r="2498">
          <cell r="A2498" t="str">
            <v>23M104</v>
          </cell>
          <cell r="B2498" t="str">
            <v>Soins de contrôle chirurgicaux, niveau 4</v>
          </cell>
          <cell r="E2498" t="str">
            <v>D26</v>
          </cell>
          <cell r="F2498" t="str">
            <v>Activités inter spécialités, suivi thérapeutique d'affections connues</v>
          </cell>
        </row>
        <row r="2499">
          <cell r="A2499" t="str">
            <v>23M10T</v>
          </cell>
          <cell r="B2499" t="str">
            <v>Soins de contrôle chirurgicaux, très courte durée</v>
          </cell>
          <cell r="E2499" t="str">
            <v>D26</v>
          </cell>
          <cell r="F2499" t="str">
            <v>Activités inter spécialités, suivi thérapeutique d'affections connues</v>
          </cell>
        </row>
        <row r="2500">
          <cell r="A2500" t="str">
            <v>23M111</v>
          </cell>
          <cell r="B2500" t="str">
            <v>Autres motifs concernant majoritairement la petite enfance, niveau 1</v>
          </cell>
          <cell r="E2500" t="str">
            <v>D26</v>
          </cell>
          <cell r="F2500" t="str">
            <v>Activités inter spécialités, suivi thérapeutique d'affections connues</v>
          </cell>
        </row>
        <row r="2501">
          <cell r="A2501" t="str">
            <v>23M112</v>
          </cell>
          <cell r="B2501" t="str">
            <v>Autres motifs concernant majoritairement la petite enfance, niveau 2</v>
          </cell>
          <cell r="E2501" t="str">
            <v>D26</v>
          </cell>
          <cell r="F2501" t="str">
            <v>Activités inter spécialités, suivi thérapeutique d'affections connues</v>
          </cell>
        </row>
        <row r="2502">
          <cell r="A2502" t="str">
            <v>23M113</v>
          </cell>
          <cell r="B2502" t="str">
            <v>Autres motifs concernant majoritairement la petite enfance, niveau 3</v>
          </cell>
          <cell r="E2502" t="str">
            <v>D26</v>
          </cell>
          <cell r="F2502" t="str">
            <v>Activités inter spécialités, suivi thérapeutique d'affections connues</v>
          </cell>
        </row>
        <row r="2503">
          <cell r="A2503" t="str">
            <v>23M114</v>
          </cell>
          <cell r="B2503" t="str">
            <v>Autres motifs concernant majoritairement la petite enfance, niveau 4</v>
          </cell>
          <cell r="E2503" t="str">
            <v>D26</v>
          </cell>
          <cell r="F2503" t="str">
            <v>Activités inter spécialités, suivi thérapeutique d'affections connues</v>
          </cell>
        </row>
        <row r="2504">
          <cell r="A2504" t="str">
            <v>23M11T</v>
          </cell>
          <cell r="B2504" t="str">
            <v>Autres motifs concernant majoritairement la petite enfance, très courte durée</v>
          </cell>
          <cell r="E2504" t="str">
            <v>D26</v>
          </cell>
          <cell r="F2504" t="str">
            <v>Activités inter spécialités, suivi thérapeutique d'affections connues</v>
          </cell>
        </row>
        <row r="2505">
          <cell r="A2505" t="str">
            <v>23M13Z</v>
          </cell>
          <cell r="B2505" t="str">
            <v>Désensibilisations nécessitant une hospitalisation</v>
          </cell>
          <cell r="E2505" t="str">
            <v>D26</v>
          </cell>
          <cell r="F2505" t="str">
            <v>Activités inter spécialités, suivi thérapeutique d'affections connues</v>
          </cell>
        </row>
        <row r="2506">
          <cell r="A2506" t="str">
            <v>23M14Z</v>
          </cell>
          <cell r="B2506" t="str">
            <v>Traitements prophylactiques</v>
          </cell>
          <cell r="E2506" t="str">
            <v>D26</v>
          </cell>
          <cell r="F2506" t="str">
            <v>Activités inter spécialités, suivi thérapeutique d'affections connues</v>
          </cell>
        </row>
        <row r="2507">
          <cell r="A2507" t="str">
            <v>23M15Z</v>
          </cell>
          <cell r="B2507" t="str">
            <v>Actes non effectués en raison d'une contre-indication</v>
          </cell>
          <cell r="E2507" t="str">
            <v>D26</v>
          </cell>
          <cell r="F2507" t="str">
            <v>Activités inter spécialités, suivi thérapeutique d'affections connues</v>
          </cell>
        </row>
        <row r="2508">
          <cell r="A2508" t="str">
            <v>23M16T</v>
          </cell>
          <cell r="B2508" t="str">
            <v>Convalescences et autres motifs sociaux, très courte durée</v>
          </cell>
          <cell r="E2508" t="str">
            <v>D26</v>
          </cell>
          <cell r="F2508" t="str">
            <v>Activités inter spécialités, suivi thérapeutique d'affections connues</v>
          </cell>
        </row>
        <row r="2509">
          <cell r="A2509" t="str">
            <v>23M16Z</v>
          </cell>
          <cell r="B2509" t="str">
            <v>Convalescences et autres motifs sociaux</v>
          </cell>
          <cell r="E2509" t="str">
            <v>D26</v>
          </cell>
          <cell r="F2509" t="str">
            <v>Activités inter spécialités, suivi thérapeutique d'affections connues</v>
          </cell>
        </row>
        <row r="2510">
          <cell r="A2510" t="str">
            <v>23M18Z</v>
          </cell>
          <cell r="B2510" t="str">
            <v>Tests allergologiques nécessitant une hospitalisation</v>
          </cell>
          <cell r="E2510" t="str">
            <v>D26</v>
          </cell>
          <cell r="F2510" t="str">
            <v>Activités inter spécialités, suivi thérapeutique d'affections connues</v>
          </cell>
        </row>
        <row r="2511">
          <cell r="A2511" t="str">
            <v>23M19Z</v>
          </cell>
          <cell r="B2511" t="str">
            <v>Explorations et surveillance pour autres motifs de recours aux soins</v>
          </cell>
          <cell r="E2511" t="str">
            <v>D26</v>
          </cell>
          <cell r="F2511" t="str">
            <v>Activités inter spécialités, suivi thérapeutique d'affections connues</v>
          </cell>
        </row>
        <row r="2512">
          <cell r="A2512" t="str">
            <v>23M20T</v>
          </cell>
          <cell r="B2512" t="str">
            <v>Autres symptômes et motifs de recours aux soins de la CMD 23, très courte durée</v>
          </cell>
          <cell r="E2512" t="str">
            <v>D26</v>
          </cell>
          <cell r="F2512" t="str">
            <v>Activités inter spécialités, suivi thérapeutique d'affections connues</v>
          </cell>
        </row>
        <row r="2513">
          <cell r="A2513" t="str">
            <v>23M20Z</v>
          </cell>
          <cell r="B2513" t="str">
            <v>Autres symptômes et motifs de recours aux soins de la CMD 23</v>
          </cell>
          <cell r="E2513" t="str">
            <v>D26</v>
          </cell>
          <cell r="F2513" t="str">
            <v>Activités inter spécialités, suivi thérapeutique d'affections connues</v>
          </cell>
        </row>
        <row r="2514">
          <cell r="A2514" t="str">
            <v>23Z02T</v>
          </cell>
          <cell r="B2514" t="str">
            <v>Soins Palliatifs, avec ou sans acte, très courte durée</v>
          </cell>
          <cell r="E2514" t="str">
            <v>D24</v>
          </cell>
          <cell r="F2514" t="str">
            <v>Douleurs chroniques, Soins palliatifs</v>
          </cell>
        </row>
        <row r="2515">
          <cell r="A2515" t="str">
            <v>23Z02Z</v>
          </cell>
          <cell r="B2515" t="str">
            <v>Soins Palliatifs, avec ou sans acte</v>
          </cell>
          <cell r="E2515" t="str">
            <v>D24</v>
          </cell>
          <cell r="F2515" t="str">
            <v>Douleurs chroniques, Soins palliatifs</v>
          </cell>
        </row>
        <row r="2516">
          <cell r="A2516" t="str">
            <v>23Z03Z</v>
          </cell>
          <cell r="B2516" t="str">
            <v>Interventions de confort et autres interventions non prises en charge par l'assurance maladie obligatoire</v>
          </cell>
          <cell r="E2516" t="str">
            <v>D26</v>
          </cell>
          <cell r="F2516" t="str">
            <v>Activités inter spécialités, suivi thérapeutique d'affections connues</v>
          </cell>
        </row>
        <row r="2517">
          <cell r="A2517" t="str">
            <v>25C021</v>
          </cell>
          <cell r="B2517" t="str">
            <v>Interventions pour maladie due au VIH, niveau 1</v>
          </cell>
          <cell r="E2517" t="str">
            <v>D26</v>
          </cell>
          <cell r="F2517" t="str">
            <v>Activités inter spécialités, suivi thérapeutique d'affections connues</v>
          </cell>
        </row>
        <row r="2518">
          <cell r="A2518" t="str">
            <v>25C022</v>
          </cell>
          <cell r="B2518" t="str">
            <v>Interventions pour maladie due au VIH, niveau 2</v>
          </cell>
          <cell r="E2518" t="str">
            <v>D26</v>
          </cell>
          <cell r="F2518" t="str">
            <v>Activités inter spécialités, suivi thérapeutique d'affections connues</v>
          </cell>
        </row>
        <row r="2519">
          <cell r="A2519" t="str">
            <v>25C023</v>
          </cell>
          <cell r="B2519" t="str">
            <v>Interventions pour maladie due au VIH, niveau 3</v>
          </cell>
          <cell r="E2519" t="str">
            <v>D26</v>
          </cell>
          <cell r="F2519" t="str">
            <v>Activités inter spécialités, suivi thérapeutique d'affections connues</v>
          </cell>
        </row>
        <row r="2520">
          <cell r="A2520" t="str">
            <v>25C024</v>
          </cell>
          <cell r="B2520" t="str">
            <v>Interventions pour maladie due au VIH, niveau 4</v>
          </cell>
          <cell r="E2520" t="str">
            <v>D26</v>
          </cell>
          <cell r="F2520" t="str">
            <v>Activités inter spécialités, suivi thérapeutique d'affections connues</v>
          </cell>
        </row>
        <row r="2521">
          <cell r="A2521" t="str">
            <v>25M02A</v>
          </cell>
          <cell r="B2521" t="str">
            <v>Autres maladies dues au VIH</v>
          </cell>
          <cell r="E2521" t="str">
            <v>D18</v>
          </cell>
          <cell r="F2521" t="str">
            <v>Maladies infectieuses (dont VIH)</v>
          </cell>
        </row>
        <row r="2522">
          <cell r="A2522" t="str">
            <v>25M02B</v>
          </cell>
          <cell r="B2522" t="str">
            <v>Maladies dues au VIH, avec une seule complication infectieuse</v>
          </cell>
          <cell r="E2522" t="str">
            <v>D18</v>
          </cell>
          <cell r="F2522" t="str">
            <v>Maladies infectieuses (dont VIH)</v>
          </cell>
        </row>
        <row r="2523">
          <cell r="A2523" t="str">
            <v>25M02C</v>
          </cell>
          <cell r="B2523" t="str">
            <v>Maladies dues au VIH, avec plusieurs complications infectieuses</v>
          </cell>
          <cell r="E2523" t="str">
            <v>D18</v>
          </cell>
          <cell r="F2523" t="str">
            <v>Maladies infectieuses (dont VIH)</v>
          </cell>
        </row>
        <row r="2524">
          <cell r="A2524" t="str">
            <v>25M02T</v>
          </cell>
          <cell r="B2524" t="str">
            <v>Autres maladies dues au VIH, très courte durée</v>
          </cell>
          <cell r="E2524" t="str">
            <v>D18</v>
          </cell>
          <cell r="F2524" t="str">
            <v>Maladies infectieuses (dont VIH)</v>
          </cell>
        </row>
        <row r="2525">
          <cell r="A2525" t="str">
            <v>25Z02E</v>
          </cell>
          <cell r="B2525" t="str">
            <v>Maladies dues au VIH, avec décès</v>
          </cell>
          <cell r="E2525" t="str">
            <v>D18</v>
          </cell>
          <cell r="F2525" t="str">
            <v>Maladies infectieuses (dont VIH)</v>
          </cell>
        </row>
        <row r="2526">
          <cell r="A2526" t="str">
            <v>25Z031</v>
          </cell>
          <cell r="B2526" t="str">
            <v>Maladies dues au VIH, âge inférieur à 13 ans, niveau 1</v>
          </cell>
          <cell r="E2526" t="str">
            <v>D18</v>
          </cell>
          <cell r="F2526" t="str">
            <v>Maladies infectieuses (dont VIH)</v>
          </cell>
        </row>
        <row r="2527">
          <cell r="A2527" t="str">
            <v>25Z032</v>
          </cell>
          <cell r="B2527" t="str">
            <v>Maladies dues au VIH, âge inférieur à 13 ans, niveau 2</v>
          </cell>
          <cell r="E2527" t="str">
            <v>D18</v>
          </cell>
          <cell r="F2527" t="str">
            <v>Maladies infectieuses (dont VIH)</v>
          </cell>
        </row>
        <row r="2528">
          <cell r="A2528" t="str">
            <v>25Z033</v>
          </cell>
          <cell r="B2528" t="str">
            <v>Maladies dues au VIH, âge inférieur à 13 ans, niveau 3</v>
          </cell>
          <cell r="E2528" t="str">
            <v>D18</v>
          </cell>
          <cell r="F2528" t="str">
            <v>Maladies infectieuses (dont VIH)</v>
          </cell>
        </row>
        <row r="2529">
          <cell r="A2529" t="str">
            <v>25Z034</v>
          </cell>
          <cell r="B2529" t="str">
            <v>Maladies dues au VIH, âge inférieur à 13 ans, niveau 4</v>
          </cell>
          <cell r="E2529" t="str">
            <v>D18</v>
          </cell>
          <cell r="F2529" t="str">
            <v>Maladies infectieuses (dont VIH)</v>
          </cell>
        </row>
        <row r="2530">
          <cell r="A2530" t="str">
            <v>26C021</v>
          </cell>
          <cell r="B2530" t="str">
            <v>Interventions pour traumatismes multiples graves, niveau 1</v>
          </cell>
          <cell r="E2530" t="str">
            <v>D03</v>
          </cell>
          <cell r="F2530" t="str">
            <v>Traumatismes multiples ou complexes graves</v>
          </cell>
        </row>
        <row r="2531">
          <cell r="A2531" t="str">
            <v>26C022</v>
          </cell>
          <cell r="B2531" t="str">
            <v>Interventions pour traumatismes multiples graves, niveau 2</v>
          </cell>
          <cell r="E2531" t="str">
            <v>D03</v>
          </cell>
          <cell r="F2531" t="str">
            <v>Traumatismes multiples ou complexes graves</v>
          </cell>
        </row>
        <row r="2532">
          <cell r="A2532" t="str">
            <v>26C023</v>
          </cell>
          <cell r="B2532" t="str">
            <v>Interventions pour traumatismes multiples graves, niveau 3</v>
          </cell>
          <cell r="E2532" t="str">
            <v>D03</v>
          </cell>
          <cell r="F2532" t="str">
            <v>Traumatismes multiples ou complexes graves</v>
          </cell>
        </row>
        <row r="2533">
          <cell r="A2533" t="str">
            <v>26C024</v>
          </cell>
          <cell r="B2533" t="str">
            <v>Interventions pour traumatismes multiples graves, niveau 4</v>
          </cell>
          <cell r="E2533" t="str">
            <v>D03</v>
          </cell>
          <cell r="F2533" t="str">
            <v>Traumatismes multiples ou complexes graves</v>
          </cell>
        </row>
        <row r="2534">
          <cell r="A2534" t="str">
            <v>26M021</v>
          </cell>
          <cell r="B2534" t="str">
            <v>Traumatismes multiples graves, niveau 1</v>
          </cell>
          <cell r="E2534" t="str">
            <v>D03</v>
          </cell>
          <cell r="F2534" t="str">
            <v>Traumatismes multiples ou complexes graves</v>
          </cell>
        </row>
        <row r="2535">
          <cell r="A2535" t="str">
            <v>26M022</v>
          </cell>
          <cell r="B2535" t="str">
            <v>Traumatismes multiples graves, niveau 2</v>
          </cell>
          <cell r="E2535" t="str">
            <v>D03</v>
          </cell>
          <cell r="F2535" t="str">
            <v>Traumatismes multiples ou complexes graves</v>
          </cell>
        </row>
        <row r="2536">
          <cell r="A2536" t="str">
            <v>26M023</v>
          </cell>
          <cell r="B2536" t="str">
            <v>Traumatismes multiples graves, niveau 3</v>
          </cell>
          <cell r="E2536" t="str">
            <v>D03</v>
          </cell>
          <cell r="F2536" t="str">
            <v>Traumatismes multiples ou complexes graves</v>
          </cell>
        </row>
        <row r="2537">
          <cell r="A2537" t="str">
            <v>26M024</v>
          </cell>
          <cell r="B2537" t="str">
            <v>Traumatismes multiples graves, niveau 4</v>
          </cell>
          <cell r="E2537" t="str">
            <v>D03</v>
          </cell>
          <cell r="F2537" t="str">
            <v>Traumatismes multiples ou complexes graves</v>
          </cell>
        </row>
        <row r="2538">
          <cell r="A2538" t="str">
            <v>27C021</v>
          </cell>
          <cell r="B2538" t="str">
            <v>Transplantations hépatiques, niveau 1</v>
          </cell>
          <cell r="E2538" t="str">
            <v>D25</v>
          </cell>
          <cell r="F2538" t="str">
            <v>Transplant. d'organes</v>
          </cell>
        </row>
        <row r="2539">
          <cell r="A2539" t="str">
            <v>27C022</v>
          </cell>
          <cell r="B2539" t="str">
            <v>Transplantations hépatiques, niveau 2</v>
          </cell>
          <cell r="E2539" t="str">
            <v>D25</v>
          </cell>
          <cell r="F2539" t="str">
            <v>Transplant. d'organes</v>
          </cell>
        </row>
        <row r="2540">
          <cell r="A2540" t="str">
            <v>27C023</v>
          </cell>
          <cell r="B2540" t="str">
            <v>Transplantations hépatiques, niveau 3</v>
          </cell>
          <cell r="E2540" t="str">
            <v>D25</v>
          </cell>
          <cell r="F2540" t="str">
            <v>Transplant. d'organes</v>
          </cell>
        </row>
        <row r="2541">
          <cell r="A2541" t="str">
            <v>27C024</v>
          </cell>
          <cell r="B2541" t="str">
            <v>Transplantations hépatiques, niveau 4</v>
          </cell>
          <cell r="E2541" t="str">
            <v>D25</v>
          </cell>
          <cell r="F2541" t="str">
            <v>Transplant. d'organes</v>
          </cell>
        </row>
        <row r="2542">
          <cell r="A2542" t="str">
            <v>27C031</v>
          </cell>
          <cell r="B2542" t="str">
            <v>Transplantations pancréatiques, niveau 1</v>
          </cell>
          <cell r="E2542" t="str">
            <v>D25</v>
          </cell>
          <cell r="F2542" t="str">
            <v>Transplant. d'organes</v>
          </cell>
        </row>
        <row r="2543">
          <cell r="A2543" t="str">
            <v>27C032</v>
          </cell>
          <cell r="B2543" t="str">
            <v>Transplantations pancréatiques, niveau 2</v>
          </cell>
          <cell r="E2543" t="str">
            <v>D25</v>
          </cell>
          <cell r="F2543" t="str">
            <v>Transplant. d'organes</v>
          </cell>
        </row>
        <row r="2544">
          <cell r="A2544" t="str">
            <v>27C033</v>
          </cell>
          <cell r="B2544" t="str">
            <v>Transplantations pancréatiques, niveau 3</v>
          </cell>
          <cell r="E2544" t="str">
            <v>D25</v>
          </cell>
          <cell r="F2544" t="str">
            <v>Transplant. d'organes</v>
          </cell>
        </row>
        <row r="2545">
          <cell r="A2545" t="str">
            <v>27C034</v>
          </cell>
          <cell r="B2545" t="str">
            <v>Transplantations pancréatiques, niveau 4</v>
          </cell>
          <cell r="E2545" t="str">
            <v>D25</v>
          </cell>
          <cell r="F2545" t="str">
            <v>Transplant. d'organes</v>
          </cell>
        </row>
        <row r="2546">
          <cell r="A2546" t="str">
            <v>27C041</v>
          </cell>
          <cell r="B2546" t="str">
            <v>Transplantations pulmonaires, niveau 1</v>
          </cell>
          <cell r="E2546" t="str">
            <v>D25</v>
          </cell>
          <cell r="F2546" t="str">
            <v>Transplant. d'organes</v>
          </cell>
        </row>
        <row r="2547">
          <cell r="A2547" t="str">
            <v>27C042</v>
          </cell>
          <cell r="B2547" t="str">
            <v>Transplantations pulmonaires, niveau 2</v>
          </cell>
          <cell r="E2547" t="str">
            <v>D25</v>
          </cell>
          <cell r="F2547" t="str">
            <v>Transplant. d'organes</v>
          </cell>
        </row>
        <row r="2548">
          <cell r="A2548" t="str">
            <v>27C043</v>
          </cell>
          <cell r="B2548" t="str">
            <v>Transplantations pulmonaires, niveau 3</v>
          </cell>
          <cell r="E2548" t="str">
            <v>D25</v>
          </cell>
          <cell r="F2548" t="str">
            <v>Transplant. d'organes</v>
          </cell>
        </row>
        <row r="2549">
          <cell r="A2549" t="str">
            <v>27C044</v>
          </cell>
          <cell r="B2549" t="str">
            <v>Transplantations pulmonaires, niveau 4</v>
          </cell>
          <cell r="E2549" t="str">
            <v>D25</v>
          </cell>
          <cell r="F2549" t="str">
            <v>Transplant. d'organes</v>
          </cell>
        </row>
        <row r="2550">
          <cell r="A2550" t="str">
            <v>27C051</v>
          </cell>
          <cell r="B2550" t="str">
            <v>Transplantations cardiaques, niveau 1</v>
          </cell>
          <cell r="E2550" t="str">
            <v>D25</v>
          </cell>
          <cell r="F2550" t="str">
            <v>Transplant. d'organes</v>
          </cell>
        </row>
        <row r="2551">
          <cell r="A2551" t="str">
            <v>27C052</v>
          </cell>
          <cell r="B2551" t="str">
            <v>Transplantations cardiaques, niveau 2</v>
          </cell>
          <cell r="E2551" t="str">
            <v>D25</v>
          </cell>
          <cell r="F2551" t="str">
            <v>Transplant. d'organes</v>
          </cell>
        </row>
        <row r="2552">
          <cell r="A2552" t="str">
            <v>27C053</v>
          </cell>
          <cell r="B2552" t="str">
            <v>Transplantations cardiaques, niveau 3</v>
          </cell>
          <cell r="E2552" t="str">
            <v>D25</v>
          </cell>
          <cell r="F2552" t="str">
            <v>Transplant. d'organes</v>
          </cell>
        </row>
        <row r="2553">
          <cell r="A2553" t="str">
            <v>27C054</v>
          </cell>
          <cell r="B2553" t="str">
            <v>Transplantations cardiaques, niveau 4</v>
          </cell>
          <cell r="E2553" t="str">
            <v>D25</v>
          </cell>
          <cell r="F2553" t="str">
            <v>Transplant. d'organes</v>
          </cell>
        </row>
        <row r="2554">
          <cell r="A2554" t="str">
            <v>27C061</v>
          </cell>
          <cell r="B2554" t="str">
            <v>Transplantations rénales, niveau 1</v>
          </cell>
          <cell r="E2554" t="str">
            <v>D25</v>
          </cell>
          <cell r="F2554" t="str">
            <v>Transplant. d'organes</v>
          </cell>
        </row>
        <row r="2555">
          <cell r="A2555" t="str">
            <v>27C062</v>
          </cell>
          <cell r="B2555" t="str">
            <v>Transplantations rénales, niveau 2</v>
          </cell>
          <cell r="E2555" t="str">
            <v>D25</v>
          </cell>
          <cell r="F2555" t="str">
            <v>Transplant. d'organes</v>
          </cell>
        </row>
        <row r="2556">
          <cell r="A2556" t="str">
            <v>27C063</v>
          </cell>
          <cell r="B2556" t="str">
            <v>Transplantations rénales, niveau 3</v>
          </cell>
          <cell r="E2556" t="str">
            <v>D25</v>
          </cell>
          <cell r="F2556" t="str">
            <v>Transplant. d'organes</v>
          </cell>
        </row>
        <row r="2557">
          <cell r="A2557" t="str">
            <v>27C064</v>
          </cell>
          <cell r="B2557" t="str">
            <v>Transplantations rénales, niveau 4</v>
          </cell>
          <cell r="E2557" t="str">
            <v>D25</v>
          </cell>
          <cell r="F2557" t="str">
            <v>Transplant. d'organes</v>
          </cell>
        </row>
        <row r="2558">
          <cell r="A2558" t="str">
            <v>27C071</v>
          </cell>
          <cell r="B2558" t="str">
            <v>Autres transplantations, niveau 1</v>
          </cell>
          <cell r="E2558" t="str">
            <v>D25</v>
          </cell>
          <cell r="F2558" t="str">
            <v>Transplant. d'organes</v>
          </cell>
        </row>
        <row r="2559">
          <cell r="A2559" t="str">
            <v>27C072</v>
          </cell>
          <cell r="B2559" t="str">
            <v>Autres transplantations, niveau 2</v>
          </cell>
          <cell r="E2559" t="str">
            <v>D25</v>
          </cell>
          <cell r="F2559" t="str">
            <v>Transplant. d'organes</v>
          </cell>
        </row>
        <row r="2560">
          <cell r="A2560" t="str">
            <v>27C073</v>
          </cell>
          <cell r="B2560" t="str">
            <v>Autres transplantations, niveau 3</v>
          </cell>
          <cell r="E2560" t="str">
            <v>D25</v>
          </cell>
          <cell r="F2560" t="str">
            <v>Transplant. d'organes</v>
          </cell>
        </row>
        <row r="2561">
          <cell r="A2561" t="str">
            <v>27C074</v>
          </cell>
          <cell r="B2561" t="str">
            <v>Autres transplantations, niveau 4</v>
          </cell>
          <cell r="E2561" t="str">
            <v>D25</v>
          </cell>
          <cell r="F2561" t="str">
            <v>Transplant. d'organes</v>
          </cell>
        </row>
        <row r="2562">
          <cell r="A2562" t="str">
            <v>27Z021</v>
          </cell>
          <cell r="B2562" t="str">
            <v>Allogreffes de cellules souches hématopoïétiques, niveau 1</v>
          </cell>
          <cell r="E2562" t="str">
            <v>D16</v>
          </cell>
          <cell r="F2562" t="str">
            <v>Hématologie</v>
          </cell>
        </row>
        <row r="2563">
          <cell r="A2563" t="str">
            <v>27Z022</v>
          </cell>
          <cell r="B2563" t="str">
            <v>Allogreffes de cellules souches hématopoïétiques, niveau 2</v>
          </cell>
          <cell r="E2563" t="str">
            <v>D16</v>
          </cell>
          <cell r="F2563" t="str">
            <v>Hématologie</v>
          </cell>
        </row>
        <row r="2564">
          <cell r="A2564" t="str">
            <v>27Z023</v>
          </cell>
          <cell r="B2564" t="str">
            <v>Allogreffes de cellules souches hématopoïétiques, niveau 3</v>
          </cell>
          <cell r="E2564" t="str">
            <v>D16</v>
          </cell>
          <cell r="F2564" t="str">
            <v>Hématologie</v>
          </cell>
        </row>
        <row r="2565">
          <cell r="A2565" t="str">
            <v>27Z024</v>
          </cell>
          <cell r="B2565" t="str">
            <v>Allogreffes de cellules souches hématopoïétiques, niveau 4</v>
          </cell>
          <cell r="E2565" t="str">
            <v>D16</v>
          </cell>
          <cell r="F2565" t="str">
            <v>Hématologie</v>
          </cell>
        </row>
        <row r="2566">
          <cell r="A2566" t="str">
            <v>27Z03Z</v>
          </cell>
          <cell r="B2566" t="str">
            <v>Autogreffes de cellules souches hématopoïétiques</v>
          </cell>
          <cell r="E2566" t="str">
            <v>D16</v>
          </cell>
          <cell r="F2566" t="str">
            <v>Hématologie</v>
          </cell>
        </row>
        <row r="2567">
          <cell r="A2567" t="str">
            <v>27Z04J</v>
          </cell>
          <cell r="B2567" t="str">
            <v>Greffes de cellules souches hématopoïétiques, en ambulatoire</v>
          </cell>
          <cell r="E2567" t="str">
            <v>D16</v>
          </cell>
          <cell r="F2567" t="str">
            <v>Hématologie</v>
          </cell>
        </row>
        <row r="2568">
          <cell r="A2568" t="str">
            <v>28Z01Z</v>
          </cell>
          <cell r="B2568" t="str">
            <v>Entraînements à la dialyse péritonéale automatisée, en séances</v>
          </cell>
          <cell r="E2568" t="str">
            <v>D27</v>
          </cell>
          <cell r="F2568" t="str">
            <v>Séances</v>
          </cell>
        </row>
        <row r="2569">
          <cell r="A2569" t="str">
            <v>28Z02Z</v>
          </cell>
          <cell r="B2569" t="str">
            <v>Entraînements à la dialyse péritonéale continue ambulatoire, en séances</v>
          </cell>
          <cell r="E2569" t="str">
            <v>D27</v>
          </cell>
          <cell r="F2569" t="str">
            <v>Séances</v>
          </cell>
        </row>
        <row r="2570">
          <cell r="A2570" t="str">
            <v>28Z03Z</v>
          </cell>
          <cell r="B2570" t="str">
            <v>Entraînements à l'hémodialyse, en séances</v>
          </cell>
          <cell r="E2570" t="str">
            <v>D27</v>
          </cell>
          <cell r="F2570" t="str">
            <v>Séances</v>
          </cell>
        </row>
        <row r="2571">
          <cell r="A2571" t="str">
            <v>28Z04Z</v>
          </cell>
          <cell r="B2571" t="str">
            <v>Hémodialyse, en séances</v>
          </cell>
          <cell r="E2571" t="str">
            <v>D27</v>
          </cell>
          <cell r="F2571" t="str">
            <v>Séances</v>
          </cell>
        </row>
        <row r="2572">
          <cell r="A2572" t="str">
            <v>28Z07Z</v>
          </cell>
          <cell r="B2572" t="str">
            <v>Chimiothérapie pour tumeur, en séances</v>
          </cell>
          <cell r="E2572" t="str">
            <v>D27</v>
          </cell>
          <cell r="F2572" t="str">
            <v>Séances</v>
          </cell>
        </row>
        <row r="2573">
          <cell r="A2573" t="str">
            <v>28Z10Z</v>
          </cell>
          <cell r="B2573" t="str">
            <v>Curiethérapie, en séances</v>
          </cell>
          <cell r="E2573" t="str">
            <v>D27</v>
          </cell>
          <cell r="F2573" t="str">
            <v>Séances</v>
          </cell>
        </row>
        <row r="2574">
          <cell r="A2574" t="str">
            <v>28Z11Z</v>
          </cell>
          <cell r="B2574" t="str">
            <v>Techniques spéciales d'irradiation externe, en séances</v>
          </cell>
          <cell r="E2574" t="str">
            <v>D27</v>
          </cell>
          <cell r="F2574" t="str">
            <v>Séances</v>
          </cell>
        </row>
        <row r="2575">
          <cell r="A2575" t="str">
            <v>28Z14Z</v>
          </cell>
          <cell r="B2575" t="str">
            <v>Transfusions, en séances</v>
          </cell>
          <cell r="E2575" t="str">
            <v>D27</v>
          </cell>
          <cell r="F2575" t="str">
            <v>Séances</v>
          </cell>
        </row>
        <row r="2576">
          <cell r="A2576" t="str">
            <v>28Z15Z</v>
          </cell>
          <cell r="B2576" t="str">
            <v>Oxygénothérapie hyperbare, en séances</v>
          </cell>
          <cell r="E2576" t="str">
            <v>D27</v>
          </cell>
          <cell r="F2576" t="str">
            <v>Séances</v>
          </cell>
        </row>
        <row r="2577">
          <cell r="A2577" t="str">
            <v>28Z16Z</v>
          </cell>
          <cell r="B2577" t="str">
            <v>Aphérèses sanguines, en séances</v>
          </cell>
          <cell r="E2577" t="str">
            <v>D27</v>
          </cell>
          <cell r="F2577" t="str">
            <v>Séances</v>
          </cell>
        </row>
        <row r="2578">
          <cell r="A2578" t="str">
            <v>28Z17Z</v>
          </cell>
          <cell r="B2578" t="str">
            <v>Chimiothérapie pour affection non tumorale, en séances</v>
          </cell>
          <cell r="E2578" t="str">
            <v>D27</v>
          </cell>
          <cell r="F2578" t="str">
            <v>Séances</v>
          </cell>
        </row>
        <row r="2579">
          <cell r="A2579" t="str">
            <v>28Z18Z</v>
          </cell>
          <cell r="B2579" t="str">
            <v>Radiothérapie conformationnelle avec modulation d'intensité, en séances</v>
          </cell>
          <cell r="E2579" t="str">
            <v>D27</v>
          </cell>
          <cell r="F2579" t="str">
            <v>Séances</v>
          </cell>
        </row>
        <row r="2580">
          <cell r="A2580" t="str">
            <v>28Z19Z</v>
          </cell>
          <cell r="B2580" t="str">
            <v>Préparations à une irradiation externe par RCMI ou techniques spéciales</v>
          </cell>
          <cell r="E2580" t="str">
            <v>D27</v>
          </cell>
          <cell r="F2580" t="str">
            <v>Séances</v>
          </cell>
        </row>
        <row r="2581">
          <cell r="A2581" t="str">
            <v>28Z20Z</v>
          </cell>
          <cell r="B2581" t="str">
            <v>Préparations à une irradiation externe avec dosimétrie tridimensionnelle avec HDV</v>
          </cell>
          <cell r="E2581" t="str">
            <v>D27</v>
          </cell>
          <cell r="F2581" t="str">
            <v>Séances</v>
          </cell>
        </row>
        <row r="2582">
          <cell r="A2582" t="str">
            <v>28Z21Z</v>
          </cell>
          <cell r="B2582" t="str">
            <v>Préparations à une irradiation externe avec dosimétrie tridimensionnelle sans HDV</v>
          </cell>
          <cell r="E2582" t="str">
            <v>D27</v>
          </cell>
          <cell r="F2582" t="str">
            <v>Séances</v>
          </cell>
        </row>
        <row r="2583">
          <cell r="A2583" t="str">
            <v>28Z22Z</v>
          </cell>
          <cell r="B2583" t="str">
            <v>Autres préparations à une irradiation externe</v>
          </cell>
          <cell r="E2583" t="str">
            <v>D27</v>
          </cell>
          <cell r="F2583" t="str">
            <v>Séances</v>
          </cell>
        </row>
        <row r="2584">
          <cell r="A2584" t="str">
            <v>28Z23Z</v>
          </cell>
          <cell r="B2584" t="str">
            <v>Techniques complexes d'irradiation externe avec repositionnement, en séances</v>
          </cell>
          <cell r="E2584" t="str">
            <v>D27</v>
          </cell>
          <cell r="F2584" t="str">
            <v>Séances</v>
          </cell>
        </row>
        <row r="2585">
          <cell r="A2585" t="str">
            <v>28Z24Z</v>
          </cell>
          <cell r="B2585" t="str">
            <v>Techniques complexes d'irradiation externe sans repositionnement, en séances</v>
          </cell>
          <cell r="E2585" t="str">
            <v>D27</v>
          </cell>
          <cell r="F2585" t="str">
            <v>Séances</v>
          </cell>
        </row>
        <row r="2586">
          <cell r="A2586" t="str">
            <v>28Z25Z</v>
          </cell>
          <cell r="B2586" t="str">
            <v>Autres techniques d'irradiation externe, en séances</v>
          </cell>
          <cell r="E2586" t="str">
            <v>D27</v>
          </cell>
          <cell r="F2586" t="str">
            <v>Séances</v>
          </cell>
        </row>
        <row r="2587">
          <cell r="A2587" t="str">
            <v>90H01Z</v>
          </cell>
          <cell r="B2587" t="str">
            <v>Erreurs détectées dans les RSA par le logiciel de mesure de l'activité hospitalière</v>
          </cell>
          <cell r="E2587" t="str">
            <v>D90</v>
          </cell>
          <cell r="F2587" t="str">
            <v>Séjours en erreur</v>
          </cell>
        </row>
        <row r="2588">
          <cell r="A2588" t="str">
            <v>90Z00Z</v>
          </cell>
          <cell r="B2588" t="str">
            <v>Erreurs détectées par les contrôles effectués sur les RUM et leur séquencement</v>
          </cell>
          <cell r="E2588" t="str">
            <v>D90</v>
          </cell>
          <cell r="F2588" t="str">
            <v>Séjours en erreur</v>
          </cell>
        </row>
        <row r="2589">
          <cell r="A2589" t="str">
            <v>90Z01Z</v>
          </cell>
          <cell r="B2589" t="str">
            <v>Diagnostic invalide comme diagnostic principal, dans certaines circonstances</v>
          </cell>
          <cell r="E2589" t="str">
            <v>D90</v>
          </cell>
          <cell r="F2589" t="str">
            <v>Séjours en erreur</v>
          </cell>
        </row>
        <row r="2590">
          <cell r="A2590" t="str">
            <v>90Z02Z</v>
          </cell>
          <cell r="B2590" t="str">
            <v>Autres erreurs détectées dans le parcours de l'arbre de groupage</v>
          </cell>
          <cell r="E2590" t="str">
            <v>D90</v>
          </cell>
          <cell r="F2590" t="str">
            <v>Séjours en erreur</v>
          </cell>
        </row>
        <row r="2591">
          <cell r="A2591" t="str">
            <v>90Z03Z</v>
          </cell>
          <cell r="B2591" t="str">
            <v>Erreurs d'implémentation de la fonction groupage ou erreur d'exécution d'un programme</v>
          </cell>
          <cell r="E2591" t="str">
            <v>D90</v>
          </cell>
          <cell r="F2591" t="str">
            <v>Séjours en erreur</v>
          </cell>
        </row>
      </sheetData>
    </sheetDataSet>
  </externalBook>
</externalLink>
</file>

<file path=xl/theme/theme1.xml><?xml version="1.0" encoding="utf-8"?>
<a:theme xmlns:a="http://schemas.openxmlformats.org/drawingml/2006/main" name="tableau bleu">
  <a:themeElements>
    <a:clrScheme name="Theme Rapport ATIH">
      <a:dk1>
        <a:srgbClr val="4E455D"/>
      </a:dk1>
      <a:lt1>
        <a:sysClr val="window" lastClr="FFFFFF"/>
      </a:lt1>
      <a:dk2>
        <a:srgbClr val="E8FAFE"/>
      </a:dk2>
      <a:lt2>
        <a:srgbClr val="2092C6"/>
      </a:lt2>
      <a:accent1>
        <a:srgbClr val="55A935"/>
      </a:accent1>
      <a:accent2>
        <a:srgbClr val="E47823"/>
      </a:accent2>
      <a:accent3>
        <a:srgbClr val="002341"/>
      </a:accent3>
      <a:accent4>
        <a:srgbClr val="ECF4DD"/>
      </a:accent4>
      <a:accent5>
        <a:srgbClr val="5F684F"/>
      </a:accent5>
      <a:accent6>
        <a:srgbClr val="627B81"/>
      </a:accent6>
      <a:hlink>
        <a:srgbClr val="4E455D"/>
      </a:hlink>
      <a:folHlink>
        <a:srgbClr val="4E455D"/>
      </a:folHlink>
    </a:clrScheme>
    <a:fontScheme name="Office Classiqu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TIH Power Point">
    <a:dk1>
      <a:srgbClr val="4E455D"/>
    </a:dk1>
    <a:lt1>
      <a:sysClr val="window" lastClr="FFFFFF"/>
    </a:lt1>
    <a:dk2>
      <a:srgbClr val="4E455D"/>
    </a:dk2>
    <a:lt2>
      <a:srgbClr val="0095CB"/>
    </a:lt2>
    <a:accent1>
      <a:srgbClr val="55A935"/>
    </a:accent1>
    <a:accent2>
      <a:srgbClr val="E47823"/>
    </a:accent2>
    <a:accent3>
      <a:srgbClr val="4E455D"/>
    </a:accent3>
    <a:accent4>
      <a:srgbClr val="4E455D"/>
    </a:accent4>
    <a:accent5>
      <a:srgbClr val="4E455D"/>
    </a:accent5>
    <a:accent6>
      <a:srgbClr val="4E455D"/>
    </a:accent6>
    <a:hlink>
      <a:srgbClr val="4E455D"/>
    </a:hlink>
    <a:folHlink>
      <a:srgbClr val="4E455D"/>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F69"/>
  <sheetViews>
    <sheetView tabSelected="1" view="pageBreakPreview" zoomScale="75" zoomScaleNormal="100" zoomScaleSheetLayoutView="75" workbookViewId="0">
      <selection activeCell="F17" sqref="F17"/>
    </sheetView>
  </sheetViews>
  <sheetFormatPr baseColWidth="10" defaultRowHeight="12.75" x14ac:dyDescent="0.2"/>
  <cols>
    <col min="1" max="1" width="6.42578125" style="114" customWidth="1"/>
    <col min="2" max="2" width="41.42578125" style="114" customWidth="1"/>
    <col min="3" max="3" width="23" style="114" customWidth="1"/>
    <col min="4" max="4" width="21.42578125" style="114" customWidth="1"/>
    <col min="5" max="5" width="27.85546875" style="114" customWidth="1"/>
    <col min="6" max="6" width="74.7109375" style="114" customWidth="1"/>
    <col min="7" max="7" width="13.42578125" style="114" customWidth="1"/>
    <col min="8" max="16384" width="11.42578125" style="114"/>
  </cols>
  <sheetData>
    <row r="9" spans="2:3" x14ac:dyDescent="0.2">
      <c r="B9" s="131"/>
      <c r="C9" s="131"/>
    </row>
    <row r="10" spans="2:3" x14ac:dyDescent="0.2">
      <c r="B10" s="117"/>
      <c r="C10" s="117"/>
    </row>
    <row r="11" spans="2:3" x14ac:dyDescent="0.2">
      <c r="B11" s="117"/>
      <c r="C11" s="117"/>
    </row>
    <row r="12" spans="2:3" x14ac:dyDescent="0.2">
      <c r="B12" s="117"/>
      <c r="C12" s="117"/>
    </row>
    <row r="13" spans="2:3" x14ac:dyDescent="0.2">
      <c r="B13" s="117"/>
      <c r="C13" s="117"/>
    </row>
    <row r="14" spans="2:3" x14ac:dyDescent="0.2">
      <c r="B14" s="117"/>
      <c r="C14" s="117"/>
    </row>
    <row r="15" spans="2:3" x14ac:dyDescent="0.2">
      <c r="B15" s="117" t="s">
        <v>3469</v>
      </c>
      <c r="C15" s="116" t="s">
        <v>3408</v>
      </c>
    </row>
    <row r="16" spans="2:3" x14ac:dyDescent="0.2">
      <c r="B16" s="115"/>
      <c r="C16" s="116"/>
    </row>
    <row r="17" spans="2:6" x14ac:dyDescent="0.2">
      <c r="B17" s="117" t="s">
        <v>3402</v>
      </c>
      <c r="C17" s="117" t="s">
        <v>3407</v>
      </c>
    </row>
    <row r="18" spans="2:6" x14ac:dyDescent="0.2">
      <c r="B18" s="117"/>
      <c r="C18" s="117"/>
    </row>
    <row r="19" spans="2:6" x14ac:dyDescent="0.2">
      <c r="B19" s="117" t="s">
        <v>3403</v>
      </c>
      <c r="C19" s="117" t="s">
        <v>3404</v>
      </c>
    </row>
    <row r="20" spans="2:6" x14ac:dyDescent="0.2">
      <c r="B20" s="117"/>
      <c r="C20" s="115"/>
    </row>
    <row r="21" spans="2:6" ht="24.75" customHeight="1" x14ac:dyDescent="0.2">
      <c r="B21" s="132" t="s">
        <v>3464</v>
      </c>
      <c r="C21" s="172" t="s">
        <v>3465</v>
      </c>
      <c r="D21" s="172"/>
      <c r="E21" s="172"/>
      <c r="F21" s="172"/>
    </row>
    <row r="22" spans="2:6" x14ac:dyDescent="0.2">
      <c r="B22" s="115"/>
      <c r="C22" s="115"/>
    </row>
    <row r="23" spans="2:6" ht="27.75" customHeight="1" x14ac:dyDescent="0.2">
      <c r="B23" s="117" t="s">
        <v>3406</v>
      </c>
      <c r="C23" s="172" t="s">
        <v>3470</v>
      </c>
      <c r="D23" s="172"/>
      <c r="E23" s="172"/>
      <c r="F23" s="172"/>
    </row>
    <row r="24" spans="2:6" ht="30" customHeight="1" x14ac:dyDescent="0.2">
      <c r="B24" s="117"/>
      <c r="C24" s="172" t="s">
        <v>3436</v>
      </c>
      <c r="D24" s="172"/>
      <c r="E24" s="172"/>
      <c r="F24" s="172"/>
    </row>
    <row r="25" spans="2:6" x14ac:dyDescent="0.2">
      <c r="B25" s="117"/>
      <c r="C25" s="117" t="s">
        <v>3437</v>
      </c>
    </row>
    <row r="26" spans="2:6" x14ac:dyDescent="0.2">
      <c r="B26" s="117"/>
      <c r="C26" s="117" t="s">
        <v>3438</v>
      </c>
    </row>
    <row r="27" spans="2:6" x14ac:dyDescent="0.2">
      <c r="B27" s="117"/>
      <c r="C27" s="117" t="s">
        <v>3439</v>
      </c>
    </row>
    <row r="28" spans="2:6" ht="40.5" customHeight="1" x14ac:dyDescent="0.2">
      <c r="B28" s="117"/>
      <c r="C28" s="172" t="s">
        <v>3471</v>
      </c>
      <c r="D28" s="172"/>
      <c r="E28" s="172"/>
      <c r="F28" s="172"/>
    </row>
    <row r="29" spans="2:6" ht="27.75" customHeight="1" x14ac:dyDescent="0.2">
      <c r="B29" s="117"/>
      <c r="C29" s="172" t="s">
        <v>3472</v>
      </c>
      <c r="D29" s="172"/>
      <c r="E29" s="172"/>
      <c r="F29" s="172"/>
    </row>
    <row r="30" spans="2:6" x14ac:dyDescent="0.2">
      <c r="B30" s="117"/>
      <c r="C30" s="117"/>
    </row>
    <row r="31" spans="2:6" ht="28.5" x14ac:dyDescent="0.2">
      <c r="B31" s="117"/>
      <c r="C31" s="134" t="s">
        <v>3473</v>
      </c>
      <c r="D31" s="149" t="s">
        <v>3474</v>
      </c>
      <c r="E31" s="149" t="s">
        <v>3475</v>
      </c>
    </row>
    <row r="32" spans="2:6" x14ac:dyDescent="0.2">
      <c r="B32" s="117"/>
      <c r="C32" s="136" t="s">
        <v>3476</v>
      </c>
      <c r="D32" s="135">
        <v>624</v>
      </c>
      <c r="E32" s="150">
        <v>16523808</v>
      </c>
    </row>
    <row r="33" spans="2:6" x14ac:dyDescent="0.2">
      <c r="B33" s="117"/>
      <c r="C33" s="136" t="s">
        <v>3477</v>
      </c>
      <c r="D33" s="135">
        <v>624</v>
      </c>
      <c r="E33" s="150">
        <v>16523808</v>
      </c>
    </row>
    <row r="34" spans="2:6" x14ac:dyDescent="0.2">
      <c r="B34" s="117"/>
      <c r="C34" s="136" t="s">
        <v>3478</v>
      </c>
      <c r="D34" s="151">
        <v>1</v>
      </c>
      <c r="E34" s="151">
        <v>1</v>
      </c>
    </row>
    <row r="35" spans="2:6" x14ac:dyDescent="0.2">
      <c r="B35" s="117"/>
      <c r="C35" s="117"/>
    </row>
    <row r="36" spans="2:6" x14ac:dyDescent="0.2">
      <c r="B36" s="117" t="s">
        <v>3441</v>
      </c>
      <c r="C36" s="117" t="s">
        <v>3440</v>
      </c>
    </row>
    <row r="37" spans="2:6" x14ac:dyDescent="0.2">
      <c r="B37" s="117"/>
      <c r="C37" s="117"/>
    </row>
    <row r="38" spans="2:6" x14ac:dyDescent="0.2">
      <c r="B38" s="117" t="s">
        <v>3442</v>
      </c>
      <c r="C38" s="117" t="s">
        <v>3463</v>
      </c>
    </row>
    <row r="39" spans="2:6" x14ac:dyDescent="0.2">
      <c r="B39" s="117"/>
      <c r="C39" s="133" t="s">
        <v>3443</v>
      </c>
    </row>
    <row r="40" spans="2:6" x14ac:dyDescent="0.2">
      <c r="B40" s="117"/>
      <c r="C40" s="117" t="s">
        <v>3444</v>
      </c>
    </row>
    <row r="41" spans="2:6" x14ac:dyDescent="0.2">
      <c r="B41" s="117"/>
      <c r="C41" s="117"/>
    </row>
    <row r="42" spans="2:6" x14ac:dyDescent="0.2">
      <c r="B42" s="117"/>
      <c r="C42" s="133" t="s">
        <v>3467</v>
      </c>
    </row>
    <row r="43" spans="2:6" ht="43.5" customHeight="1" x14ac:dyDescent="0.2">
      <c r="B43" s="117"/>
      <c r="C43" s="173" t="s">
        <v>3479</v>
      </c>
      <c r="D43" s="173"/>
      <c r="E43" s="173"/>
      <c r="F43" s="173"/>
    </row>
    <row r="44" spans="2:6" x14ac:dyDescent="0.2">
      <c r="B44" s="117"/>
      <c r="C44" s="170" t="s">
        <v>3445</v>
      </c>
    </row>
    <row r="45" spans="2:6" x14ac:dyDescent="0.2">
      <c r="B45" s="117"/>
      <c r="C45" s="170" t="s">
        <v>3446</v>
      </c>
    </row>
    <row r="46" spans="2:6" x14ac:dyDescent="0.2">
      <c r="B46" s="117"/>
      <c r="C46" s="170" t="s">
        <v>3447</v>
      </c>
    </row>
    <row r="47" spans="2:6" x14ac:dyDescent="0.2">
      <c r="B47" s="117"/>
      <c r="C47" s="170" t="s">
        <v>3448</v>
      </c>
    </row>
    <row r="48" spans="2:6" x14ac:dyDescent="0.2">
      <c r="B48" s="117"/>
      <c r="C48" s="170" t="s">
        <v>3454</v>
      </c>
    </row>
    <row r="49" spans="2:6" x14ac:dyDescent="0.2">
      <c r="B49" s="117"/>
      <c r="C49" s="170" t="s">
        <v>3455</v>
      </c>
    </row>
    <row r="50" spans="2:6" x14ac:dyDescent="0.2">
      <c r="B50" s="117"/>
      <c r="C50" s="170" t="s">
        <v>3468</v>
      </c>
    </row>
    <row r="51" spans="2:6" x14ac:dyDescent="0.2">
      <c r="B51" s="117"/>
      <c r="C51" s="117"/>
    </row>
    <row r="52" spans="2:6" x14ac:dyDescent="0.2">
      <c r="B52" s="117"/>
      <c r="C52" s="133" t="s">
        <v>3449</v>
      </c>
    </row>
    <row r="53" spans="2:6" x14ac:dyDescent="0.2">
      <c r="B53" s="117"/>
      <c r="C53" s="117" t="s">
        <v>3450</v>
      </c>
    </row>
    <row r="54" spans="2:6" x14ac:dyDescent="0.2">
      <c r="B54" s="117"/>
      <c r="C54" s="117"/>
    </row>
    <row r="55" spans="2:6" x14ac:dyDescent="0.2">
      <c r="B55" s="117"/>
      <c r="C55" s="133" t="s">
        <v>3451</v>
      </c>
    </row>
    <row r="56" spans="2:6" ht="41.25" customHeight="1" x14ac:dyDescent="0.2">
      <c r="B56" s="117"/>
      <c r="C56" s="174" t="s">
        <v>3452</v>
      </c>
      <c r="D56" s="174"/>
      <c r="E56" s="174"/>
      <c r="F56" s="174"/>
    </row>
    <row r="57" spans="2:6" x14ac:dyDescent="0.2">
      <c r="B57" s="117"/>
      <c r="C57" s="171" t="s">
        <v>3456</v>
      </c>
      <c r="D57" s="170"/>
      <c r="E57" s="170"/>
      <c r="F57" s="170"/>
    </row>
    <row r="58" spans="2:6" x14ac:dyDescent="0.2">
      <c r="B58" s="117"/>
      <c r="C58" s="171" t="s">
        <v>3457</v>
      </c>
      <c r="D58" s="170"/>
      <c r="E58" s="170"/>
      <c r="F58" s="170"/>
    </row>
    <row r="59" spans="2:6" x14ac:dyDescent="0.2">
      <c r="B59" s="117"/>
      <c r="C59" s="171" t="s">
        <v>3458</v>
      </c>
      <c r="D59" s="170"/>
      <c r="E59" s="170"/>
      <c r="F59" s="170"/>
    </row>
    <row r="60" spans="2:6" x14ac:dyDescent="0.2">
      <c r="B60" s="117"/>
      <c r="C60" s="171" t="s">
        <v>3459</v>
      </c>
      <c r="D60" s="170"/>
      <c r="E60" s="170"/>
      <c r="F60" s="170"/>
    </row>
    <row r="61" spans="2:6" x14ac:dyDescent="0.2">
      <c r="B61" s="117"/>
      <c r="C61" s="171" t="s">
        <v>3460</v>
      </c>
      <c r="D61" s="170"/>
      <c r="E61" s="170"/>
      <c r="F61" s="170"/>
    </row>
    <row r="62" spans="2:6" x14ac:dyDescent="0.2">
      <c r="B62" s="117"/>
      <c r="C62" s="171" t="s">
        <v>3461</v>
      </c>
      <c r="D62" s="170"/>
      <c r="E62" s="170"/>
      <c r="F62" s="170"/>
    </row>
    <row r="63" spans="2:6" ht="30.75" customHeight="1" x14ac:dyDescent="0.2">
      <c r="B63" s="117"/>
      <c r="C63" s="175" t="s">
        <v>3466</v>
      </c>
      <c r="D63" s="175"/>
      <c r="E63" s="175"/>
      <c r="F63" s="175"/>
    </row>
    <row r="64" spans="2:6" ht="31.5" customHeight="1" x14ac:dyDescent="0.2">
      <c r="B64" s="117"/>
      <c r="C64" s="176" t="s">
        <v>3462</v>
      </c>
      <c r="D64" s="176"/>
      <c r="E64" s="176"/>
      <c r="F64" s="176"/>
    </row>
    <row r="65" spans="2:6" x14ac:dyDescent="0.2">
      <c r="B65" s="117"/>
      <c r="C65" s="171" t="s">
        <v>3453</v>
      </c>
      <c r="D65" s="170"/>
      <c r="E65" s="170"/>
      <c r="F65" s="170"/>
    </row>
    <row r="66" spans="2:6" x14ac:dyDescent="0.2">
      <c r="B66" s="117"/>
    </row>
    <row r="67" spans="2:6" x14ac:dyDescent="0.2">
      <c r="B67" s="117"/>
    </row>
    <row r="68" spans="2:6" x14ac:dyDescent="0.2">
      <c r="B68" s="115"/>
    </row>
    <row r="69" spans="2:6" x14ac:dyDescent="0.2">
      <c r="B69" s="115"/>
      <c r="C69" s="116"/>
    </row>
  </sheetData>
  <mergeCells count="9">
    <mergeCell ref="C21:F21"/>
    <mergeCell ref="C43:F43"/>
    <mergeCell ref="C56:F56"/>
    <mergeCell ref="C63:F63"/>
    <mergeCell ref="C64:F64"/>
    <mergeCell ref="C28:F28"/>
    <mergeCell ref="C29:F29"/>
    <mergeCell ref="C23:F23"/>
    <mergeCell ref="C24:F24"/>
  </mergeCells>
  <pageMargins left="0.70866141732283472" right="0.70866141732283472" top="0.74803149606299213" bottom="0.74803149606299213" header="0.31496062992125984" footer="0.31496062992125984"/>
  <pageSetup paperSize="9" scale="49" orientation="landscape" r:id="rId1"/>
  <headerFooter>
    <oddHeader>&amp;CPartie 1 &amp;K2092C6Analyse de l’activité de MCO&amp;REx DG</oddHeader>
  </headerFooter>
  <rowBreaks count="1" manualBreakCount="1">
    <brk id="65"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S58"/>
  <sheetViews>
    <sheetView view="pageBreakPreview" topLeftCell="A28" zoomScale="60" zoomScaleNormal="100" workbookViewId="0">
      <selection activeCell="O20" sqref="O20"/>
    </sheetView>
  </sheetViews>
  <sheetFormatPr baseColWidth="10" defaultColWidth="9.140625" defaultRowHeight="12.75" customHeight="1" x14ac:dyDescent="0.2"/>
  <cols>
    <col min="1" max="1" width="4.7109375" style="11" customWidth="1"/>
    <col min="2" max="2" width="6.140625" style="11" customWidth="1"/>
    <col min="3" max="3" width="26.28515625" style="11" customWidth="1"/>
    <col min="4" max="9" width="10.7109375" style="11" customWidth="1"/>
    <col min="10" max="15" width="9.7109375" style="11" customWidth="1"/>
    <col min="16" max="17" width="10.7109375" style="11" customWidth="1"/>
    <col min="18" max="19" width="9.7109375" style="11" customWidth="1"/>
    <col min="20" max="16384" width="9.140625" style="11"/>
  </cols>
  <sheetData>
    <row r="11" spans="1:19" ht="12.75" customHeight="1" x14ac:dyDescent="0.2">
      <c r="A11" s="40" t="s">
        <v>3279</v>
      </c>
    </row>
    <row r="12" spans="1:19" ht="45" x14ac:dyDescent="0.2">
      <c r="A12" s="22" t="s">
        <v>3274</v>
      </c>
      <c r="B12" s="193" t="s">
        <v>3273</v>
      </c>
      <c r="C12" s="194"/>
      <c r="D12" s="10" t="s">
        <v>3248</v>
      </c>
      <c r="E12" s="10" t="s">
        <v>3249</v>
      </c>
      <c r="F12" s="10" t="s">
        <v>3250</v>
      </c>
      <c r="G12" s="10" t="s">
        <v>3251</v>
      </c>
      <c r="H12" s="10" t="s">
        <v>3252</v>
      </c>
      <c r="I12" s="10" t="s">
        <v>3253</v>
      </c>
      <c r="J12" s="10" t="s">
        <v>3254</v>
      </c>
      <c r="K12" s="10" t="s">
        <v>3255</v>
      </c>
      <c r="L12" s="10" t="s">
        <v>3256</v>
      </c>
      <c r="M12" s="10" t="s">
        <v>3257</v>
      </c>
      <c r="N12" s="10" t="s">
        <v>3258</v>
      </c>
      <c r="O12" s="10" t="s">
        <v>3259</v>
      </c>
      <c r="P12" s="10" t="s">
        <v>3261</v>
      </c>
      <c r="Q12" s="10" t="s">
        <v>3260</v>
      </c>
      <c r="R12" s="10" t="s">
        <v>3262</v>
      </c>
      <c r="S12" s="10" t="s">
        <v>3263</v>
      </c>
    </row>
    <row r="13" spans="1:19" ht="22.5" x14ac:dyDescent="0.2">
      <c r="A13" s="190" t="s">
        <v>3275</v>
      </c>
      <c r="B13" s="96" t="s">
        <v>2647</v>
      </c>
      <c r="C13" s="130" t="str">
        <f>VLOOKUP(B13,[2]racine_v11e!$B$4:$C$672,2,FALSE)</f>
        <v>Accidents vasculaires intracérébraux non transitoires</v>
      </c>
      <c r="D13" s="23">
        <v>88104</v>
      </c>
      <c r="E13" s="24">
        <v>431813912.18000001</v>
      </c>
      <c r="F13" s="23">
        <v>93893</v>
      </c>
      <c r="G13" s="24">
        <v>464047770.99000001</v>
      </c>
      <c r="H13" s="23">
        <v>98840</v>
      </c>
      <c r="I13" s="24">
        <v>493636458.36000001</v>
      </c>
      <c r="J13" s="111">
        <v>7.4649999999999994E-2</v>
      </c>
      <c r="K13" s="111">
        <v>6.5710000000000005E-2</v>
      </c>
      <c r="L13" s="111">
        <v>8.3899999999999999E-3</v>
      </c>
      <c r="M13" s="111">
        <v>6.3759999999999997E-2</v>
      </c>
      <c r="N13" s="111">
        <v>5.2690000000000001E-2</v>
      </c>
      <c r="O13" s="111">
        <v>1.052E-2</v>
      </c>
      <c r="P13" s="25">
        <v>0.17810000000000001</v>
      </c>
      <c r="Q13" s="25">
        <v>0.46140999999999999</v>
      </c>
      <c r="R13" s="25">
        <v>0.11133999999999999</v>
      </c>
      <c r="S13" s="25">
        <v>0.21468999999999999</v>
      </c>
    </row>
    <row r="14" spans="1:19" ht="33.75" x14ac:dyDescent="0.2">
      <c r="A14" s="191"/>
      <c r="B14" s="96" t="s">
        <v>2607</v>
      </c>
      <c r="C14" s="130" t="str">
        <f>VLOOKUP(B14,[2]racine_v11e!$B$4:$C$672,2,FALSE)</f>
        <v>Craniotomies en dehors de tout traumatisme, âge supérieur à 17 ans</v>
      </c>
      <c r="D14" s="26">
        <v>19478</v>
      </c>
      <c r="E14" s="27">
        <v>197506510.63</v>
      </c>
      <c r="F14" s="26">
        <v>20239</v>
      </c>
      <c r="G14" s="27">
        <v>211685395.68000001</v>
      </c>
      <c r="H14" s="26">
        <v>20515</v>
      </c>
      <c r="I14" s="27">
        <v>220230793.93000001</v>
      </c>
      <c r="J14" s="112">
        <v>7.1790000000000007E-2</v>
      </c>
      <c r="K14" s="112">
        <v>3.9070000000000001E-2</v>
      </c>
      <c r="L14" s="112">
        <v>3.1489999999999997E-2</v>
      </c>
      <c r="M14" s="112">
        <v>4.0370000000000003E-2</v>
      </c>
      <c r="N14" s="112">
        <v>1.3639999999999999E-2</v>
      </c>
      <c r="O14" s="112">
        <v>2.6370000000000001E-2</v>
      </c>
      <c r="P14" s="28">
        <v>9.9399999999999992E-3</v>
      </c>
      <c r="Q14" s="28">
        <v>0.13325999999999999</v>
      </c>
      <c r="R14" s="28">
        <v>2.3109999999999999E-2</v>
      </c>
      <c r="S14" s="28">
        <v>9.5780000000000004E-2</v>
      </c>
    </row>
    <row r="15" spans="1:19" ht="12" x14ac:dyDescent="0.2">
      <c r="A15" s="191"/>
      <c r="B15" s="96" t="s">
        <v>2638</v>
      </c>
      <c r="C15" s="130" t="str">
        <f>VLOOKUP(B15,[2]racine_v11e!$B$4:$C$672,2,FALSE)</f>
        <v>Douleurs chroniques rebelles</v>
      </c>
      <c r="D15" s="26">
        <v>25837</v>
      </c>
      <c r="E15" s="27">
        <v>43956363.109999999</v>
      </c>
      <c r="F15" s="26">
        <v>33852</v>
      </c>
      <c r="G15" s="27">
        <v>53105784.030000001</v>
      </c>
      <c r="H15" s="26">
        <v>40940</v>
      </c>
      <c r="I15" s="27">
        <v>60806554.060000002</v>
      </c>
      <c r="J15" s="112">
        <v>0.20815</v>
      </c>
      <c r="K15" s="112">
        <v>0.31020999999999999</v>
      </c>
      <c r="L15" s="112">
        <v>-7.7899999999999997E-2</v>
      </c>
      <c r="M15" s="112">
        <v>0.14501</v>
      </c>
      <c r="N15" s="112">
        <v>0.20938000000000001</v>
      </c>
      <c r="O15" s="112">
        <v>-5.323E-2</v>
      </c>
      <c r="P15" s="28">
        <v>0.25518000000000002</v>
      </c>
      <c r="Q15" s="28">
        <v>0.12009</v>
      </c>
      <c r="R15" s="28">
        <v>4.6120000000000001E-2</v>
      </c>
      <c r="S15" s="28">
        <v>2.6450000000000001E-2</v>
      </c>
    </row>
    <row r="16" spans="1:19" ht="22.5" x14ac:dyDescent="0.2">
      <c r="A16" s="191"/>
      <c r="B16" s="96" t="s">
        <v>2649</v>
      </c>
      <c r="C16" s="130" t="str">
        <f>VLOOKUP(B16,[2]racine_v11e!$B$4:$C$672,2,FALSE)</f>
        <v>Explorations et surveillance pour affections du système nerveux</v>
      </c>
      <c r="D16" s="26">
        <v>39420</v>
      </c>
      <c r="E16" s="27">
        <v>30608254.350000001</v>
      </c>
      <c r="F16" s="26">
        <v>45711</v>
      </c>
      <c r="G16" s="27">
        <v>35491019.850000001</v>
      </c>
      <c r="H16" s="26">
        <v>53265</v>
      </c>
      <c r="I16" s="27">
        <v>41346620.549999997</v>
      </c>
      <c r="J16" s="112">
        <v>0.15952</v>
      </c>
      <c r="K16" s="112">
        <v>0.15959000000000001</v>
      </c>
      <c r="L16" s="112">
        <v>-6.0000000000000002E-5</v>
      </c>
      <c r="M16" s="112">
        <v>0.16499</v>
      </c>
      <c r="N16" s="112">
        <v>0.16525999999999999</v>
      </c>
      <c r="O16" s="112">
        <v>-2.3000000000000001E-4</v>
      </c>
      <c r="P16" s="28">
        <v>0.27195000000000003</v>
      </c>
      <c r="Q16" s="28">
        <v>9.1310000000000002E-2</v>
      </c>
      <c r="R16" s="28">
        <v>0.06</v>
      </c>
      <c r="S16" s="28">
        <v>1.7979999999999999E-2</v>
      </c>
    </row>
    <row r="17" spans="1:19" ht="22.5" x14ac:dyDescent="0.2">
      <c r="A17" s="192"/>
      <c r="B17" s="96" t="s">
        <v>2643</v>
      </c>
      <c r="C17" s="130" t="str">
        <f>VLOOKUP(B17,[2]racine_v11e!$B$4:$C$672,2,FALSE)</f>
        <v>Tumeurs malignes du système nerveux</v>
      </c>
      <c r="D17" s="37">
        <v>13051</v>
      </c>
      <c r="E17" s="38">
        <v>64483388.840000004</v>
      </c>
      <c r="F17" s="37">
        <v>12932</v>
      </c>
      <c r="G17" s="38">
        <v>65440274.740000002</v>
      </c>
      <c r="H17" s="37">
        <v>13323</v>
      </c>
      <c r="I17" s="38">
        <v>69997179.920000002</v>
      </c>
      <c r="J17" s="118">
        <v>1.4840000000000001E-2</v>
      </c>
      <c r="K17" s="118">
        <v>-9.1199999999999996E-3</v>
      </c>
      <c r="L17" s="118">
        <v>2.418E-2</v>
      </c>
      <c r="M17" s="118">
        <v>6.9629999999999997E-2</v>
      </c>
      <c r="N17" s="118">
        <v>3.024E-2</v>
      </c>
      <c r="O17" s="118">
        <v>3.8240000000000003E-2</v>
      </c>
      <c r="P17" s="39">
        <v>1.4080000000000001E-2</v>
      </c>
      <c r="Q17" s="39">
        <v>7.1059999999999998E-2</v>
      </c>
      <c r="R17" s="39">
        <v>1.5010000000000001E-2</v>
      </c>
      <c r="S17" s="39">
        <v>3.0439999999999998E-2</v>
      </c>
    </row>
    <row r="18" spans="1:19" ht="12.75" customHeight="1" x14ac:dyDescent="0.2">
      <c r="A18" s="36" t="s">
        <v>3266</v>
      </c>
    </row>
    <row r="21" spans="1:19" ht="12.75" customHeight="1" x14ac:dyDescent="0.2">
      <c r="A21" s="40" t="s">
        <v>3280</v>
      </c>
    </row>
    <row r="22" spans="1:19" ht="45" x14ac:dyDescent="0.2">
      <c r="A22" s="22" t="s">
        <v>3274</v>
      </c>
      <c r="B22" s="193" t="s">
        <v>3273</v>
      </c>
      <c r="C22" s="194"/>
      <c r="D22" s="10" t="s">
        <v>3248</v>
      </c>
      <c r="E22" s="10" t="s">
        <v>3249</v>
      </c>
      <c r="F22" s="10" t="s">
        <v>3250</v>
      </c>
      <c r="G22" s="10" t="s">
        <v>3251</v>
      </c>
      <c r="H22" s="10" t="s">
        <v>3252</v>
      </c>
      <c r="I22" s="10" t="s">
        <v>3253</v>
      </c>
      <c r="J22" s="10" t="s">
        <v>3254</v>
      </c>
      <c r="K22" s="10" t="s">
        <v>3255</v>
      </c>
      <c r="L22" s="10" t="s">
        <v>3256</v>
      </c>
      <c r="M22" s="10" t="s">
        <v>3257</v>
      </c>
      <c r="N22" s="10" t="s">
        <v>3258</v>
      </c>
      <c r="O22" s="10" t="s">
        <v>3259</v>
      </c>
      <c r="P22" s="10" t="s">
        <v>3261</v>
      </c>
      <c r="Q22" s="10" t="s">
        <v>3260</v>
      </c>
      <c r="R22" s="10" t="s">
        <v>3262</v>
      </c>
      <c r="S22" s="10" t="s">
        <v>3263</v>
      </c>
    </row>
    <row r="23" spans="1:19" ht="22.5" x14ac:dyDescent="0.2">
      <c r="A23" s="190" t="s">
        <v>3276</v>
      </c>
      <c r="B23" s="96" t="s">
        <v>2787</v>
      </c>
      <c r="C23" s="130" t="str">
        <f>VLOOKUP(B23,[2]racine_v11e!$B$4:$C$672,2,FALSE)</f>
        <v>Insuffisances cardiaques et états de choc circulatoire</v>
      </c>
      <c r="D23" s="23">
        <v>163308</v>
      </c>
      <c r="E23" s="24">
        <v>570932914.04999995</v>
      </c>
      <c r="F23" s="23">
        <v>168120</v>
      </c>
      <c r="G23" s="24">
        <v>595415315</v>
      </c>
      <c r="H23" s="23">
        <v>173124</v>
      </c>
      <c r="I23" s="24">
        <v>620776879.61000001</v>
      </c>
      <c r="J23" s="111">
        <v>4.2880000000000001E-2</v>
      </c>
      <c r="K23" s="111">
        <v>2.947E-2</v>
      </c>
      <c r="L23" s="111">
        <v>1.303E-2</v>
      </c>
      <c r="M23" s="111">
        <v>4.2590000000000003E-2</v>
      </c>
      <c r="N23" s="111">
        <v>2.9760000000000002E-2</v>
      </c>
      <c r="O23" s="111">
        <v>1.2460000000000001E-2</v>
      </c>
      <c r="P23" s="25">
        <v>0.39078000000000002</v>
      </c>
      <c r="Q23" s="25">
        <v>0.26869999999999999</v>
      </c>
      <c r="R23" s="25">
        <v>0.157</v>
      </c>
      <c r="S23" s="25">
        <v>0.18251999999999999</v>
      </c>
    </row>
    <row r="24" spans="1:19" ht="12" x14ac:dyDescent="0.2">
      <c r="A24" s="191"/>
      <c r="B24" s="96" t="s">
        <v>2762</v>
      </c>
      <c r="C24" s="130" t="str">
        <f>VLOOKUP(B24,[2]racine_v11e!$B$4:$C$672,2,FALSE)</f>
        <v>Poses d'un défibrillateur cardiaque</v>
      </c>
      <c r="D24" s="26">
        <v>8451</v>
      </c>
      <c r="E24" s="27">
        <v>151753848.84999999</v>
      </c>
      <c r="F24" s="26">
        <v>8864</v>
      </c>
      <c r="G24" s="27">
        <v>159734213.50999999</v>
      </c>
      <c r="H24" s="26">
        <v>9261</v>
      </c>
      <c r="I24" s="27">
        <v>167250730.08000001</v>
      </c>
      <c r="J24" s="112">
        <v>5.2589999999999998E-2</v>
      </c>
      <c r="K24" s="112">
        <v>4.8869999999999997E-2</v>
      </c>
      <c r="L24" s="112">
        <v>3.5400000000000002E-3</v>
      </c>
      <c r="M24" s="112">
        <v>4.7059999999999998E-2</v>
      </c>
      <c r="N24" s="112">
        <v>4.4790000000000003E-2</v>
      </c>
      <c r="O24" s="112">
        <v>2.1700000000000001E-3</v>
      </c>
      <c r="P24" s="28">
        <v>3.1E-2</v>
      </c>
      <c r="Q24" s="28">
        <v>7.9630000000000006E-2</v>
      </c>
      <c r="R24" s="28">
        <v>8.3999999999999995E-3</v>
      </c>
      <c r="S24" s="28">
        <v>4.9180000000000001E-2</v>
      </c>
    </row>
    <row r="25" spans="1:19" ht="22.5" x14ac:dyDescent="0.2">
      <c r="A25" s="191"/>
      <c r="B25" s="96" t="s">
        <v>2774</v>
      </c>
      <c r="C25" s="130" t="str">
        <f>VLOOKUP(B25,[2]racine_v11e!$B$4:$C$672,2,FALSE)</f>
        <v>Traitements majeurs de troubles du rythme par voie vasculaire</v>
      </c>
      <c r="D25" s="26">
        <v>3536</v>
      </c>
      <c r="E25" s="27">
        <v>25311512.780000001</v>
      </c>
      <c r="F25" s="26">
        <v>4428</v>
      </c>
      <c r="G25" s="27">
        <v>31691694.379999999</v>
      </c>
      <c r="H25" s="26">
        <v>5443</v>
      </c>
      <c r="I25" s="27">
        <v>39181215.850000001</v>
      </c>
      <c r="J25" s="112">
        <v>0.25207000000000002</v>
      </c>
      <c r="K25" s="112">
        <v>0.25225999999999998</v>
      </c>
      <c r="L25" s="112">
        <v>-1.6000000000000001E-4</v>
      </c>
      <c r="M25" s="112">
        <v>0.23632</v>
      </c>
      <c r="N25" s="112">
        <v>0.22922000000000001</v>
      </c>
      <c r="O25" s="112">
        <v>5.7800000000000004E-3</v>
      </c>
      <c r="P25" s="28">
        <v>7.9269999999999993E-2</v>
      </c>
      <c r="Q25" s="28">
        <v>7.9350000000000004E-2</v>
      </c>
      <c r="R25" s="28">
        <v>4.9399999999999999E-3</v>
      </c>
      <c r="S25" s="28">
        <v>1.1520000000000001E-2</v>
      </c>
    </row>
    <row r="26" spans="1:19" ht="22.5" x14ac:dyDescent="0.2">
      <c r="A26" s="191"/>
      <c r="B26" s="96" t="s">
        <v>2767</v>
      </c>
      <c r="C26" s="130" t="str">
        <f>VLOOKUP(B26,[2]racine_v11e!$B$4:$C$672,2,FALSE)</f>
        <v>Endoprothèses vasculaires sans infarctus du myocarde</v>
      </c>
      <c r="D26" s="26">
        <v>60003</v>
      </c>
      <c r="E26" s="27">
        <v>184264351.19999999</v>
      </c>
      <c r="F26" s="26">
        <v>64416</v>
      </c>
      <c r="G26" s="27">
        <v>198719733.34</v>
      </c>
      <c r="H26" s="26">
        <v>66304</v>
      </c>
      <c r="I26" s="27">
        <v>206183101.84</v>
      </c>
      <c r="J26" s="112">
        <v>7.8450000000000006E-2</v>
      </c>
      <c r="K26" s="112">
        <v>7.3550000000000004E-2</v>
      </c>
      <c r="L26" s="112">
        <v>4.5700000000000003E-3</v>
      </c>
      <c r="M26" s="112">
        <v>3.7560000000000003E-2</v>
      </c>
      <c r="N26" s="112">
        <v>2.9309999999999999E-2</v>
      </c>
      <c r="O26" s="112">
        <v>8.0099999999999998E-3</v>
      </c>
      <c r="P26" s="28">
        <v>0.14743999999999999</v>
      </c>
      <c r="Q26" s="28">
        <v>7.9070000000000001E-2</v>
      </c>
      <c r="R26" s="28">
        <v>6.0130000000000003E-2</v>
      </c>
      <c r="S26" s="28">
        <v>6.062E-2</v>
      </c>
    </row>
    <row r="27" spans="1:19" ht="22.5" x14ac:dyDescent="0.2">
      <c r="A27" s="192"/>
      <c r="B27" s="96" t="s">
        <v>2768</v>
      </c>
      <c r="C27" s="130" t="str">
        <f>VLOOKUP(B27,[2]racine_v11e!$B$4:$C$672,2,FALSE)</f>
        <v>Actes diagnostiques par voie vasculaire</v>
      </c>
      <c r="D27" s="37">
        <v>98867</v>
      </c>
      <c r="E27" s="38">
        <v>204019968.06</v>
      </c>
      <c r="F27" s="37">
        <v>103611</v>
      </c>
      <c r="G27" s="38">
        <v>216164530.63999999</v>
      </c>
      <c r="H27" s="37">
        <v>105407</v>
      </c>
      <c r="I27" s="38">
        <v>223414469.63</v>
      </c>
      <c r="J27" s="118">
        <v>5.953E-2</v>
      </c>
      <c r="K27" s="118">
        <v>4.7980000000000002E-2</v>
      </c>
      <c r="L27" s="118">
        <v>1.1010000000000001E-2</v>
      </c>
      <c r="M27" s="118">
        <v>3.354E-2</v>
      </c>
      <c r="N27" s="118">
        <v>1.7330000000000002E-2</v>
      </c>
      <c r="O27" s="118">
        <v>1.593E-2</v>
      </c>
      <c r="P27" s="39">
        <v>0.14026</v>
      </c>
      <c r="Q27" s="39">
        <v>7.6810000000000003E-2</v>
      </c>
      <c r="R27" s="39">
        <v>9.5589999999999994E-2</v>
      </c>
      <c r="S27" s="39">
        <v>6.5689999999999998E-2</v>
      </c>
    </row>
    <row r="28" spans="1:19" ht="12.75" customHeight="1" x14ac:dyDescent="0.2">
      <c r="A28" s="36" t="s">
        <v>3266</v>
      </c>
    </row>
    <row r="29" spans="1:19" s="21" customFormat="1" ht="12.75" customHeight="1" x14ac:dyDescent="0.2"/>
    <row r="30" spans="1:19" s="21" customFormat="1" ht="12.75" customHeight="1" x14ac:dyDescent="0.2"/>
    <row r="31" spans="1:19" s="21" customFormat="1" ht="12.75" customHeight="1" x14ac:dyDescent="0.2">
      <c r="A31" s="166" t="s">
        <v>3281</v>
      </c>
    </row>
    <row r="32" spans="1:19" ht="45" x14ac:dyDescent="0.2">
      <c r="A32" s="22" t="s">
        <v>3274</v>
      </c>
      <c r="B32" s="195" t="s">
        <v>3273</v>
      </c>
      <c r="C32" s="195"/>
      <c r="D32" s="164" t="s">
        <v>3248</v>
      </c>
      <c r="E32" s="164" t="s">
        <v>3249</v>
      </c>
      <c r="F32" s="165" t="s">
        <v>3250</v>
      </c>
      <c r="G32" s="164" t="s">
        <v>3251</v>
      </c>
      <c r="H32" s="164" t="s">
        <v>3252</v>
      </c>
      <c r="I32" s="164" t="s">
        <v>3253</v>
      </c>
      <c r="J32" s="164" t="s">
        <v>3254</v>
      </c>
      <c r="K32" s="164" t="s">
        <v>3255</v>
      </c>
      <c r="L32" s="164" t="s">
        <v>3256</v>
      </c>
      <c r="M32" s="164" t="s">
        <v>3257</v>
      </c>
      <c r="N32" s="164" t="s">
        <v>3258</v>
      </c>
      <c r="O32" s="164" t="s">
        <v>3259</v>
      </c>
      <c r="P32" s="164" t="s">
        <v>3261</v>
      </c>
      <c r="Q32" s="164" t="s">
        <v>3260</v>
      </c>
      <c r="R32" s="164" t="s">
        <v>3262</v>
      </c>
      <c r="S32" s="164" t="s">
        <v>3263</v>
      </c>
    </row>
    <row r="33" spans="1:19" ht="33.75" x14ac:dyDescent="0.2">
      <c r="A33" s="190" t="s">
        <v>3277</v>
      </c>
      <c r="B33" s="96" t="s">
        <v>2827</v>
      </c>
      <c r="C33" s="130" t="str">
        <f>VLOOKUP(B33,[2]racine_v11e!$B$4:$C$672,2,FALSE)</f>
        <v>Autres gastroentérites et maladies diverses du tube digestif, âge supérieur à 17 ans</v>
      </c>
      <c r="D33" s="23">
        <v>97230</v>
      </c>
      <c r="E33" s="24">
        <v>201110368.94999999</v>
      </c>
      <c r="F33" s="23">
        <v>100765</v>
      </c>
      <c r="G33" s="24">
        <v>212864224.49000001</v>
      </c>
      <c r="H33" s="23">
        <v>103445</v>
      </c>
      <c r="I33" s="24">
        <v>223712829.21000001</v>
      </c>
      <c r="J33" s="111">
        <v>5.8439999999999999E-2</v>
      </c>
      <c r="K33" s="111">
        <v>3.6360000000000003E-2</v>
      </c>
      <c r="L33" s="111">
        <v>2.1312999999999999E-2</v>
      </c>
      <c r="M33" s="111">
        <v>5.0965000000000003E-2</v>
      </c>
      <c r="N33" s="111">
        <v>2.6599999999999999E-2</v>
      </c>
      <c r="O33" s="111">
        <v>2.3737000000000001E-2</v>
      </c>
      <c r="P33" s="25">
        <v>0.11999</v>
      </c>
      <c r="Q33" s="25">
        <v>0.20795</v>
      </c>
      <c r="R33" s="25">
        <v>9.06E-2</v>
      </c>
      <c r="S33" s="25">
        <v>8.7120000000000003E-2</v>
      </c>
    </row>
    <row r="34" spans="1:19" ht="22.5" x14ac:dyDescent="0.2">
      <c r="A34" s="191"/>
      <c r="B34" s="96" t="s">
        <v>2823</v>
      </c>
      <c r="C34" s="130" t="str">
        <f>VLOOKUP(B34,[2]racine_v11e!$B$4:$C$672,2,FALSE)</f>
        <v>Endoscopie digestive diagnostique et anesthésie, en ambulatoire</v>
      </c>
      <c r="D34" s="26">
        <v>186258</v>
      </c>
      <c r="E34" s="27">
        <v>136386257.09</v>
      </c>
      <c r="F34" s="26">
        <v>199428</v>
      </c>
      <c r="G34" s="27">
        <v>146086392.03999999</v>
      </c>
      <c r="H34" s="26">
        <v>212374</v>
      </c>
      <c r="I34" s="27">
        <v>155598149.91999999</v>
      </c>
      <c r="J34" s="112">
        <v>7.1120000000000003E-2</v>
      </c>
      <c r="K34" s="112">
        <v>7.0709999999999995E-2</v>
      </c>
      <c r="L34" s="112">
        <v>3.8699999999999997E-4</v>
      </c>
      <c r="M34" s="112">
        <v>6.5110000000000001E-2</v>
      </c>
      <c r="N34" s="112">
        <v>6.4920000000000005E-2</v>
      </c>
      <c r="O34" s="112">
        <v>1.83E-4</v>
      </c>
      <c r="P34" s="28">
        <v>0.57962999999999998</v>
      </c>
      <c r="Q34" s="28">
        <v>0.18232000000000001</v>
      </c>
      <c r="R34" s="28">
        <v>0.18598999999999999</v>
      </c>
      <c r="S34" s="28">
        <v>6.0589999999999998E-2</v>
      </c>
    </row>
    <row r="35" spans="1:19" ht="33.75" x14ac:dyDescent="0.2">
      <c r="A35" s="191"/>
      <c r="B35" s="96" t="s">
        <v>2821</v>
      </c>
      <c r="C35" s="130" t="str">
        <f>VLOOKUP(B35,[2]racine_v11e!$B$4:$C$672,2,FALSE)</f>
        <v>Endoscopies digestives thérapeutiques et anesthésie : séjours de moins de 2 jours</v>
      </c>
      <c r="D35" s="26">
        <v>93267</v>
      </c>
      <c r="E35" s="27">
        <v>82698938.280000001</v>
      </c>
      <c r="F35" s="26">
        <v>98177</v>
      </c>
      <c r="G35" s="27">
        <v>87052039.629999995</v>
      </c>
      <c r="H35" s="26">
        <v>106518</v>
      </c>
      <c r="I35" s="27">
        <v>94451849.349999994</v>
      </c>
      <c r="J35" s="112">
        <v>5.2639999999999999E-2</v>
      </c>
      <c r="K35" s="112">
        <v>5.2639999999999999E-2</v>
      </c>
      <c r="L35" s="112">
        <v>-6.0000000000000002E-6</v>
      </c>
      <c r="M35" s="112">
        <v>8.5003999999999996E-2</v>
      </c>
      <c r="N35" s="112">
        <v>8.4959999999999994E-2</v>
      </c>
      <c r="O35" s="112">
        <v>4.1999999999999998E-5</v>
      </c>
      <c r="P35" s="28">
        <v>0.37345</v>
      </c>
      <c r="Q35" s="28">
        <v>0.14183999999999999</v>
      </c>
      <c r="R35" s="28">
        <v>9.3289999999999998E-2</v>
      </c>
      <c r="S35" s="28">
        <v>3.678E-2</v>
      </c>
    </row>
    <row r="36" spans="1:19" ht="22.5" x14ac:dyDescent="0.2">
      <c r="A36" s="191"/>
      <c r="B36" s="96" t="s">
        <v>2833</v>
      </c>
      <c r="C36" s="130" t="str">
        <f>VLOOKUP(B36,[2]racine_v11e!$B$4:$C$672,2,FALSE)</f>
        <v>Autres affections digestives, âge supérieur à 17 ans</v>
      </c>
      <c r="D36" s="26">
        <v>37286</v>
      </c>
      <c r="E36" s="27">
        <v>90222583.849999994</v>
      </c>
      <c r="F36" s="26">
        <v>38377</v>
      </c>
      <c r="G36" s="27">
        <v>94319694.719999999</v>
      </c>
      <c r="H36" s="26">
        <v>39608</v>
      </c>
      <c r="I36" s="27">
        <v>99578634.439999998</v>
      </c>
      <c r="J36" s="112">
        <v>4.5409999999999999E-2</v>
      </c>
      <c r="K36" s="112">
        <v>2.9260000000000001E-2</v>
      </c>
      <c r="L36" s="112">
        <v>1.5692000000000001E-2</v>
      </c>
      <c r="M36" s="112">
        <v>5.5757000000000001E-2</v>
      </c>
      <c r="N36" s="112">
        <v>3.2079999999999997E-2</v>
      </c>
      <c r="O36" s="112">
        <v>2.2943999999999999E-2</v>
      </c>
      <c r="P36" s="28">
        <v>5.5120000000000002E-2</v>
      </c>
      <c r="Q36" s="28">
        <v>0.1008</v>
      </c>
      <c r="R36" s="28">
        <v>3.4689999999999999E-2</v>
      </c>
      <c r="S36" s="28">
        <v>3.8780000000000002E-2</v>
      </c>
    </row>
    <row r="37" spans="1:19" ht="22.5" x14ac:dyDescent="0.2">
      <c r="A37" s="192"/>
      <c r="B37" s="96" t="s">
        <v>2830</v>
      </c>
      <c r="C37" s="130" t="str">
        <f>VLOOKUP(B37,[2]racine_v11e!$B$4:$C$672,2,FALSE)</f>
        <v>Occlusions intestinales non dues à une hernie</v>
      </c>
      <c r="D37" s="37">
        <v>38531</v>
      </c>
      <c r="E37" s="38">
        <v>100303663.5</v>
      </c>
      <c r="F37" s="37">
        <v>38959</v>
      </c>
      <c r="G37" s="38">
        <v>103624952.47</v>
      </c>
      <c r="H37" s="37">
        <v>40132</v>
      </c>
      <c r="I37" s="38">
        <v>108549650.63</v>
      </c>
      <c r="J37" s="118">
        <v>3.3110000000000001E-2</v>
      </c>
      <c r="K37" s="118">
        <v>1.111E-2</v>
      </c>
      <c r="L37" s="118">
        <v>2.1763000000000001E-2</v>
      </c>
      <c r="M37" s="118">
        <v>4.7523999999999997E-2</v>
      </c>
      <c r="N37" s="118">
        <v>3.0110000000000001E-2</v>
      </c>
      <c r="O37" s="118">
        <v>1.6906999999999998E-2</v>
      </c>
      <c r="P37" s="39">
        <v>5.2519999999999997E-2</v>
      </c>
      <c r="Q37" s="39">
        <v>9.4399999999999998E-2</v>
      </c>
      <c r="R37" s="39">
        <v>3.5150000000000001E-2</v>
      </c>
      <c r="S37" s="39">
        <v>4.2270000000000002E-2</v>
      </c>
    </row>
    <row r="38" spans="1:19" ht="12.75" customHeight="1" x14ac:dyDescent="0.2">
      <c r="A38" s="36" t="s">
        <v>3266</v>
      </c>
    </row>
    <row r="41" spans="1:19" ht="12.75" customHeight="1" x14ac:dyDescent="0.2">
      <c r="A41" s="40" t="s">
        <v>3282</v>
      </c>
    </row>
    <row r="42" spans="1:19" ht="45" x14ac:dyDescent="0.2">
      <c r="A42" s="22" t="s">
        <v>3274</v>
      </c>
      <c r="B42" s="193" t="s">
        <v>3273</v>
      </c>
      <c r="C42" s="194"/>
      <c r="D42" s="10" t="s">
        <v>3248</v>
      </c>
      <c r="E42" s="10" t="s">
        <v>3249</v>
      </c>
      <c r="F42" s="10" t="s">
        <v>3250</v>
      </c>
      <c r="G42" s="10" t="s">
        <v>3251</v>
      </c>
      <c r="H42" s="10" t="s">
        <v>3252</v>
      </c>
      <c r="I42" s="10" t="s">
        <v>3253</v>
      </c>
      <c r="J42" s="10" t="s">
        <v>3254</v>
      </c>
      <c r="K42" s="10" t="s">
        <v>3255</v>
      </c>
      <c r="L42" s="10" t="s">
        <v>3256</v>
      </c>
      <c r="M42" s="10" t="s">
        <v>3257</v>
      </c>
      <c r="N42" s="10" t="s">
        <v>3258</v>
      </c>
      <c r="O42" s="10" t="s">
        <v>3259</v>
      </c>
      <c r="P42" s="10" t="s">
        <v>3261</v>
      </c>
      <c r="Q42" s="10" t="s">
        <v>3260</v>
      </c>
      <c r="R42" s="10" t="s">
        <v>3262</v>
      </c>
      <c r="S42" s="10" t="s">
        <v>3263</v>
      </c>
    </row>
    <row r="43" spans="1:19" ht="33.75" x14ac:dyDescent="0.2">
      <c r="A43" s="190" t="s">
        <v>3278</v>
      </c>
      <c r="B43" s="96" t="s">
        <v>2927</v>
      </c>
      <c r="C43" s="130" t="str">
        <f>VLOOKUP(B43,[2]racine_v11e!$B$4:$C$672,2,FALSE)</f>
        <v>Autres pathologies de l'appareil musculosquelettique et du tissu conjonctif</v>
      </c>
      <c r="D43" s="23">
        <v>16729</v>
      </c>
      <c r="E43" s="24">
        <v>35012854.280000001</v>
      </c>
      <c r="F43" s="23">
        <v>19326</v>
      </c>
      <c r="G43" s="24">
        <v>49686855.740000002</v>
      </c>
      <c r="H43" s="23">
        <v>21572</v>
      </c>
      <c r="I43" s="24">
        <v>62121855.57</v>
      </c>
      <c r="J43" s="111">
        <v>0.41909999999999997</v>
      </c>
      <c r="K43" s="111">
        <v>0.15523999999999999</v>
      </c>
      <c r="L43" s="111">
        <v>0.22841</v>
      </c>
      <c r="M43" s="111">
        <v>0.25026999999999999</v>
      </c>
      <c r="N43" s="111">
        <v>0.11622</v>
      </c>
      <c r="O43" s="111">
        <v>0.12009</v>
      </c>
      <c r="P43" s="25">
        <v>0.30717</v>
      </c>
      <c r="Q43" s="25">
        <v>0.1459</v>
      </c>
      <c r="R43" s="25">
        <v>2.095E-2</v>
      </c>
      <c r="S43" s="25">
        <v>1.8669999999999999E-2</v>
      </c>
    </row>
    <row r="44" spans="1:19" ht="33.75" x14ac:dyDescent="0.2">
      <c r="A44" s="191"/>
      <c r="B44" s="96" t="s">
        <v>2902</v>
      </c>
      <c r="C44" s="130" t="str">
        <f>VLOOKUP(B44,[2]racine_v11e!$B$4:$C$672,2,FALSE)</f>
        <v>Interventions sur la hanche et le fémur pour traumatismes récents, âge supérieur à 17 ans</v>
      </c>
      <c r="D44" s="26">
        <v>45282</v>
      </c>
      <c r="E44" s="27">
        <v>307615963.5</v>
      </c>
      <c r="F44" s="26">
        <v>45876</v>
      </c>
      <c r="G44" s="27">
        <v>316260544.48000002</v>
      </c>
      <c r="H44" s="26">
        <v>46546</v>
      </c>
      <c r="I44" s="27">
        <v>327934318.63</v>
      </c>
      <c r="J44" s="112">
        <v>2.81E-2</v>
      </c>
      <c r="K44" s="112">
        <v>1.312E-2</v>
      </c>
      <c r="L44" s="112">
        <v>1.4789999999999999E-2</v>
      </c>
      <c r="M44" s="112">
        <v>3.6909999999999998E-2</v>
      </c>
      <c r="N44" s="112">
        <v>1.46E-2</v>
      </c>
      <c r="O44" s="112">
        <v>2.1989999999999999E-2</v>
      </c>
      <c r="P44" s="28">
        <v>9.1630000000000003E-2</v>
      </c>
      <c r="Q44" s="28">
        <v>0.13697000000000001</v>
      </c>
      <c r="R44" s="28">
        <v>4.5199999999999997E-2</v>
      </c>
      <c r="S44" s="28">
        <v>9.8549999999999999E-2</v>
      </c>
    </row>
    <row r="45" spans="1:19" ht="22.5" x14ac:dyDescent="0.2">
      <c r="A45" s="191"/>
      <c r="B45" s="96" t="s">
        <v>2900</v>
      </c>
      <c r="C45" s="130" t="str">
        <f>VLOOKUP(B45,[2]racine_v11e!$B$4:$C$672,2,FALSE)</f>
        <v>Prothèses de hanche pour traumatismes récents</v>
      </c>
      <c r="D45" s="26">
        <v>24576</v>
      </c>
      <c r="E45" s="27">
        <v>161816197.80000001</v>
      </c>
      <c r="F45" s="26">
        <v>24807</v>
      </c>
      <c r="G45" s="27">
        <v>165238652.09999999</v>
      </c>
      <c r="H45" s="26">
        <v>26100</v>
      </c>
      <c r="I45" s="27">
        <v>175214943.28</v>
      </c>
      <c r="J45" s="112">
        <v>2.1149999999999999E-2</v>
      </c>
      <c r="K45" s="112">
        <v>9.4000000000000004E-3</v>
      </c>
      <c r="L45" s="112">
        <v>1.1639999999999999E-2</v>
      </c>
      <c r="M45" s="112">
        <v>6.0380000000000003E-2</v>
      </c>
      <c r="N45" s="112">
        <v>5.212E-2</v>
      </c>
      <c r="O45" s="112">
        <v>7.8399999999999997E-3</v>
      </c>
      <c r="P45" s="28">
        <v>0.17682999999999999</v>
      </c>
      <c r="Q45" s="28">
        <v>0.11705</v>
      </c>
      <c r="R45" s="28">
        <v>2.5350000000000001E-2</v>
      </c>
      <c r="S45" s="28">
        <v>5.2650000000000002E-2</v>
      </c>
    </row>
    <row r="46" spans="1:19" ht="22.5" x14ac:dyDescent="0.2">
      <c r="A46" s="191"/>
      <c r="B46" s="96" t="s">
        <v>2909</v>
      </c>
      <c r="C46" s="130" t="str">
        <f>VLOOKUP(B46,[2]racine_v11e!$B$4:$C$672,2,FALSE)</f>
        <v>Interventions pour infections ostéoarticulaires</v>
      </c>
      <c r="D46" s="26">
        <v>11212</v>
      </c>
      <c r="E46" s="27">
        <v>108083298.36</v>
      </c>
      <c r="F46" s="26">
        <v>12470</v>
      </c>
      <c r="G46" s="27">
        <v>124618522.62</v>
      </c>
      <c r="H46" s="26">
        <v>13065</v>
      </c>
      <c r="I46" s="27">
        <v>132375221.67</v>
      </c>
      <c r="J46" s="112">
        <v>0.15298999999999999</v>
      </c>
      <c r="K46" s="112">
        <v>0.11219999999999999</v>
      </c>
      <c r="L46" s="112">
        <v>3.6670000000000001E-2</v>
      </c>
      <c r="M46" s="112">
        <v>6.2239999999999997E-2</v>
      </c>
      <c r="N46" s="112">
        <v>4.7710000000000002E-2</v>
      </c>
      <c r="O46" s="112">
        <v>1.387E-2</v>
      </c>
      <c r="P46" s="28">
        <v>8.1369999999999998E-2</v>
      </c>
      <c r="Q46" s="28">
        <v>9.1009999999999994E-2</v>
      </c>
      <c r="R46" s="28">
        <v>1.269E-2</v>
      </c>
      <c r="S46" s="28">
        <v>3.9780000000000003E-2</v>
      </c>
    </row>
    <row r="47" spans="1:19" ht="12" x14ac:dyDescent="0.2">
      <c r="A47" s="192"/>
      <c r="B47" s="96" t="s">
        <v>2880</v>
      </c>
      <c r="C47" s="130" t="str">
        <f>VLOOKUP(B47,[2]racine_v11e!$B$4:$C$672,2,FALSE)</f>
        <v>Prothèses de genou</v>
      </c>
      <c r="D47" s="37">
        <v>26993</v>
      </c>
      <c r="E47" s="38">
        <v>156273397.38999999</v>
      </c>
      <c r="F47" s="37">
        <v>28588</v>
      </c>
      <c r="G47" s="38">
        <v>165990630.66</v>
      </c>
      <c r="H47" s="37">
        <v>29896</v>
      </c>
      <c r="I47" s="38">
        <v>173205335.22</v>
      </c>
      <c r="J47" s="118">
        <v>6.2179999999999999E-2</v>
      </c>
      <c r="K47" s="118">
        <v>5.9089999999999997E-2</v>
      </c>
      <c r="L47" s="118">
        <v>2.9199999999999999E-3</v>
      </c>
      <c r="M47" s="118">
        <v>4.3459999999999999E-2</v>
      </c>
      <c r="N47" s="118">
        <v>4.5749999999999999E-2</v>
      </c>
      <c r="O47" s="118">
        <v>-2.1900000000000001E-3</v>
      </c>
      <c r="P47" s="39">
        <v>0.17888000000000001</v>
      </c>
      <c r="Q47" s="39">
        <v>8.4650000000000003E-2</v>
      </c>
      <c r="R47" s="39">
        <v>2.903E-2</v>
      </c>
      <c r="S47" s="39">
        <v>5.2049999999999999E-2</v>
      </c>
    </row>
    <row r="48" spans="1:19" ht="12.75" customHeight="1" x14ac:dyDescent="0.2">
      <c r="A48" s="36" t="s">
        <v>3266</v>
      </c>
    </row>
    <row r="51" spans="1:19" ht="12.75" customHeight="1" x14ac:dyDescent="0.2">
      <c r="A51" s="40" t="s">
        <v>3283</v>
      </c>
    </row>
    <row r="52" spans="1:19" ht="45" x14ac:dyDescent="0.2">
      <c r="A52" s="22" t="s">
        <v>3274</v>
      </c>
      <c r="B52" s="193" t="s">
        <v>3273</v>
      </c>
      <c r="C52" s="194"/>
      <c r="D52" s="10" t="s">
        <v>3248</v>
      </c>
      <c r="E52" s="10" t="s">
        <v>3249</v>
      </c>
      <c r="F52" s="10" t="s">
        <v>3250</v>
      </c>
      <c r="G52" s="10" t="s">
        <v>3251</v>
      </c>
      <c r="H52" s="10" t="s">
        <v>3252</v>
      </c>
      <c r="I52" s="10" t="s">
        <v>3253</v>
      </c>
      <c r="J52" s="10" t="s">
        <v>3254</v>
      </c>
      <c r="K52" s="10" t="s">
        <v>3255</v>
      </c>
      <c r="L52" s="10" t="s">
        <v>3256</v>
      </c>
      <c r="M52" s="10" t="s">
        <v>3257</v>
      </c>
      <c r="N52" s="10" t="s">
        <v>3258</v>
      </c>
      <c r="O52" s="10" t="s">
        <v>3259</v>
      </c>
      <c r="P52" s="10" t="s">
        <v>3261</v>
      </c>
      <c r="Q52" s="10" t="s">
        <v>3260</v>
      </c>
      <c r="R52" s="10" t="s">
        <v>3262</v>
      </c>
      <c r="S52" s="10" t="s">
        <v>3263</v>
      </c>
    </row>
    <row r="53" spans="1:19" ht="22.5" x14ac:dyDescent="0.2">
      <c r="A53" s="190" t="s">
        <v>28</v>
      </c>
      <c r="B53" s="96" t="s">
        <v>3023</v>
      </c>
      <c r="C53" s="130" t="str">
        <f>VLOOKUP(B53,[2]racine_v11e!$B$4:$C$672,2,FALSE)</f>
        <v>Infections des reins et des voies urinaires, âge supérieur à 17 ans</v>
      </c>
      <c r="D53" s="23">
        <v>65028</v>
      </c>
      <c r="E53" s="24">
        <v>173646535.71000001</v>
      </c>
      <c r="F53" s="23">
        <v>69138</v>
      </c>
      <c r="G53" s="24">
        <v>190902485.24000001</v>
      </c>
      <c r="H53" s="23">
        <v>73699</v>
      </c>
      <c r="I53" s="24">
        <v>204824954.13999999</v>
      </c>
      <c r="J53" s="111">
        <v>9.937E-2</v>
      </c>
      <c r="K53" s="111">
        <v>6.3200000000000006E-2</v>
      </c>
      <c r="L53" s="111">
        <v>3.4020000000000002E-2</v>
      </c>
      <c r="M53" s="111">
        <v>7.2929999999999995E-2</v>
      </c>
      <c r="N53" s="111">
        <v>6.5970000000000001E-2</v>
      </c>
      <c r="O53" s="111">
        <v>6.5290000000000001E-3</v>
      </c>
      <c r="P53" s="25">
        <v>0.43351000000000001</v>
      </c>
      <c r="Q53" s="25">
        <v>0.35494999999999999</v>
      </c>
      <c r="R53" s="25">
        <v>0.1643</v>
      </c>
      <c r="S53" s="25">
        <v>0.18801000000000001</v>
      </c>
    </row>
    <row r="54" spans="1:19" ht="33.75" x14ac:dyDescent="0.2">
      <c r="A54" s="191"/>
      <c r="B54" s="96" t="s">
        <v>3013</v>
      </c>
      <c r="C54" s="130" t="str">
        <f>VLOOKUP(B54,[2]racine_v11e!$B$4:$C$672,2,FALSE)</f>
        <v>Interventions par voie transurétrale ou transcutanée pour des affections non lithiasiques</v>
      </c>
      <c r="D54" s="26">
        <v>41953</v>
      </c>
      <c r="E54" s="27">
        <v>123891052.38</v>
      </c>
      <c r="F54" s="26">
        <v>44887</v>
      </c>
      <c r="G54" s="27">
        <v>134155847.87</v>
      </c>
      <c r="H54" s="26">
        <v>47897</v>
      </c>
      <c r="I54" s="27">
        <v>143229868.09</v>
      </c>
      <c r="J54" s="112">
        <v>8.2849999999999993E-2</v>
      </c>
      <c r="K54" s="112">
        <v>6.9940000000000002E-2</v>
      </c>
      <c r="L54" s="112">
        <v>1.2070000000000001E-2</v>
      </c>
      <c r="M54" s="112">
        <v>6.7640000000000006E-2</v>
      </c>
      <c r="N54" s="112">
        <v>6.7059999999999995E-2</v>
      </c>
      <c r="O54" s="112">
        <v>5.44E-4</v>
      </c>
      <c r="P54" s="28">
        <v>0.28609000000000001</v>
      </c>
      <c r="Q54" s="28">
        <v>0.23133999999999999</v>
      </c>
      <c r="R54" s="28">
        <v>0.10678</v>
      </c>
      <c r="S54" s="28">
        <v>0.13147</v>
      </c>
    </row>
    <row r="55" spans="1:19" ht="33.75" x14ac:dyDescent="0.2">
      <c r="A55" s="191"/>
      <c r="B55" s="96" t="s">
        <v>3011</v>
      </c>
      <c r="C55" s="130" t="str">
        <f>VLOOKUP(B55,[2]racine_v11e!$B$4:$C$672,2,FALSE)</f>
        <v>Interventions par voie transurétrale ou transcutanée pour lithiases urinaires</v>
      </c>
      <c r="D55" s="26">
        <v>23371</v>
      </c>
      <c r="E55" s="27">
        <v>50110701.119999997</v>
      </c>
      <c r="F55" s="26">
        <v>26823</v>
      </c>
      <c r="G55" s="27">
        <v>57285973.399999999</v>
      </c>
      <c r="H55" s="26">
        <v>29408</v>
      </c>
      <c r="I55" s="27">
        <v>62276466.539999999</v>
      </c>
      <c r="J55" s="112">
        <v>0.14319000000000001</v>
      </c>
      <c r="K55" s="112">
        <v>0.1477</v>
      </c>
      <c r="L55" s="112">
        <v>-3.9300000000000003E-3</v>
      </c>
      <c r="M55" s="112">
        <v>8.7120000000000003E-2</v>
      </c>
      <c r="N55" s="112">
        <v>9.6369999999999997E-2</v>
      </c>
      <c r="O55" s="112">
        <v>-8.4430000000000009E-3</v>
      </c>
      <c r="P55" s="28">
        <v>0.2457</v>
      </c>
      <c r="Q55" s="28">
        <v>0.12723000000000001</v>
      </c>
      <c r="R55" s="28">
        <v>6.5559999999999993E-2</v>
      </c>
      <c r="S55" s="28">
        <v>5.7160000000000002E-2</v>
      </c>
    </row>
    <row r="56" spans="1:19" ht="33.75" x14ac:dyDescent="0.2">
      <c r="A56" s="191"/>
      <c r="B56" s="96" t="s">
        <v>3003</v>
      </c>
      <c r="C56" s="130" t="str">
        <f>VLOOKUP(B56,[2]racine_v11e!$B$4:$C$672,2,FALSE)</f>
        <v>Interventions sur les reins et les uretères et chirurgie majeure de la vessie pour une affection tumorale</v>
      </c>
      <c r="D56" s="26">
        <v>7890</v>
      </c>
      <c r="E56" s="27">
        <v>78753766.680000007</v>
      </c>
      <c r="F56" s="26">
        <v>8058</v>
      </c>
      <c r="G56" s="27">
        <v>81410776.819999993</v>
      </c>
      <c r="H56" s="26">
        <v>8362</v>
      </c>
      <c r="I56" s="27">
        <v>85310354.430000007</v>
      </c>
      <c r="J56" s="112">
        <v>3.3739999999999999E-2</v>
      </c>
      <c r="K56" s="112">
        <v>2.129E-2</v>
      </c>
      <c r="L56" s="112">
        <v>1.2189999999999999E-2</v>
      </c>
      <c r="M56" s="112">
        <v>4.7899999999999998E-2</v>
      </c>
      <c r="N56" s="112">
        <v>3.773E-2</v>
      </c>
      <c r="O56" s="112">
        <v>9.8040000000000002E-3</v>
      </c>
      <c r="P56" s="28">
        <v>2.8889999999999999E-2</v>
      </c>
      <c r="Q56" s="28">
        <v>9.9419999999999994E-2</v>
      </c>
      <c r="R56" s="28">
        <v>1.864E-2</v>
      </c>
      <c r="S56" s="28">
        <v>7.8310000000000005E-2</v>
      </c>
    </row>
    <row r="57" spans="1:19" ht="45" x14ac:dyDescent="0.2">
      <c r="A57" s="192"/>
      <c r="B57" s="96" t="s">
        <v>3031</v>
      </c>
      <c r="C57" s="130" t="str">
        <f>VLOOKUP(B57,[2]racine_v11e!$B$4:$C$672,2,FALSE)</f>
        <v>Autres affections des reins et des voies urinaires, à l'exception de celles d'origine diabétique, âge supérieur à 17 ans</v>
      </c>
      <c r="D57" s="37">
        <v>14934</v>
      </c>
      <c r="E57" s="38">
        <v>37800719.659999996</v>
      </c>
      <c r="F57" s="37">
        <v>15512</v>
      </c>
      <c r="G57" s="38">
        <v>41481714.530000001</v>
      </c>
      <c r="H57" s="37">
        <v>16519</v>
      </c>
      <c r="I57" s="38">
        <v>45251258.369999997</v>
      </c>
      <c r="J57" s="118">
        <v>9.7379999999999994E-2</v>
      </c>
      <c r="K57" s="118">
        <v>3.8699999999999998E-2</v>
      </c>
      <c r="L57" s="118">
        <v>5.6489999999999999E-2</v>
      </c>
      <c r="M57" s="118">
        <v>9.0870000000000006E-2</v>
      </c>
      <c r="N57" s="118">
        <v>6.4920000000000005E-2</v>
      </c>
      <c r="O57" s="118">
        <v>2.4372999999999999E-2</v>
      </c>
      <c r="P57" s="39">
        <v>9.5710000000000003E-2</v>
      </c>
      <c r="Q57" s="39">
        <v>9.6100000000000005E-2</v>
      </c>
      <c r="R57" s="39">
        <v>3.6830000000000002E-2</v>
      </c>
      <c r="S57" s="39">
        <v>4.1540000000000001E-2</v>
      </c>
    </row>
    <row r="58" spans="1:19" ht="12.75" customHeight="1" x14ac:dyDescent="0.2">
      <c r="A58" s="36" t="s">
        <v>3266</v>
      </c>
    </row>
  </sheetData>
  <mergeCells count="10">
    <mergeCell ref="B12:C12"/>
    <mergeCell ref="B22:C22"/>
    <mergeCell ref="B32:C32"/>
    <mergeCell ref="B42:C42"/>
    <mergeCell ref="B52:C52"/>
    <mergeCell ref="A23:A27"/>
    <mergeCell ref="A33:A37"/>
    <mergeCell ref="A43:A47"/>
    <mergeCell ref="A53:A57"/>
    <mergeCell ref="A13:A17"/>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 manualBreakCount="1">
    <brk id="2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7:R57"/>
  <sheetViews>
    <sheetView view="pageBreakPreview" topLeftCell="A22" zoomScale="60" zoomScaleNormal="100" workbookViewId="0">
      <selection activeCell="O70" sqref="O70"/>
    </sheetView>
  </sheetViews>
  <sheetFormatPr baseColWidth="10" defaultColWidth="9.140625" defaultRowHeight="12.75" x14ac:dyDescent="0.2"/>
  <cols>
    <col min="1" max="1" width="5.7109375" style="6" customWidth="1"/>
    <col min="2" max="2" width="33.42578125" style="6" customWidth="1"/>
    <col min="3" max="8" width="10.7109375" style="6" customWidth="1"/>
    <col min="9" max="14" width="9.7109375" style="7" customWidth="1"/>
    <col min="15" max="16" width="10.7109375" style="7" customWidth="1"/>
    <col min="17" max="18" width="9.7109375" style="7" customWidth="1"/>
    <col min="19" max="16384" width="9.140625" style="6"/>
  </cols>
  <sheetData>
    <row r="7" spans="1:18" ht="45" x14ac:dyDescent="0.2">
      <c r="A7" s="188" t="s">
        <v>3272</v>
      </c>
      <c r="B7" s="189"/>
      <c r="C7" s="3" t="s">
        <v>3248</v>
      </c>
      <c r="D7" s="3" t="s">
        <v>3249</v>
      </c>
      <c r="E7" s="3" t="s">
        <v>3250</v>
      </c>
      <c r="F7" s="3" t="s">
        <v>3251</v>
      </c>
      <c r="G7" s="3" t="s">
        <v>3252</v>
      </c>
      <c r="H7" s="3" t="s">
        <v>3253</v>
      </c>
      <c r="I7" s="3" t="s">
        <v>3254</v>
      </c>
      <c r="J7" s="3" t="s">
        <v>3255</v>
      </c>
      <c r="K7" s="3" t="s">
        <v>3256</v>
      </c>
      <c r="L7" s="3" t="s">
        <v>3257</v>
      </c>
      <c r="M7" s="3" t="s">
        <v>3258</v>
      </c>
      <c r="N7" s="3" t="s">
        <v>3259</v>
      </c>
      <c r="O7" s="3" t="s">
        <v>3261</v>
      </c>
      <c r="P7" s="3" t="s">
        <v>3260</v>
      </c>
      <c r="Q7" s="3" t="s">
        <v>3262</v>
      </c>
      <c r="R7" s="3" t="s">
        <v>3263</v>
      </c>
    </row>
    <row r="8" spans="1:18" x14ac:dyDescent="0.2">
      <c r="A8" s="2" t="s">
        <v>3366</v>
      </c>
      <c r="B8" s="3" t="str">
        <f>VLOOKUP(A8,[3]Feuil1!$E$4:$F$2591,2,FALSE)</f>
        <v>Digestif</v>
      </c>
      <c r="C8" s="45">
        <v>1432537</v>
      </c>
      <c r="D8" s="46">
        <v>3484784103.0999999</v>
      </c>
      <c r="E8" s="45">
        <v>1468912</v>
      </c>
      <c r="F8" s="46">
        <v>3613520387.9000001</v>
      </c>
      <c r="G8" s="45">
        <v>1500495</v>
      </c>
      <c r="H8" s="46">
        <v>3700594827.3000002</v>
      </c>
      <c r="I8" s="47">
        <v>3.6942399000000001E-2</v>
      </c>
      <c r="J8" s="47">
        <v>2.5392014300000001E-2</v>
      </c>
      <c r="K8" s="47">
        <v>1.12643599E-2</v>
      </c>
      <c r="L8" s="47">
        <v>2.4096844700000002E-2</v>
      </c>
      <c r="M8" s="47">
        <v>2.15009476E-2</v>
      </c>
      <c r="N8" s="47">
        <v>2.5412576000000001E-3</v>
      </c>
      <c r="O8" s="48">
        <v>0.43414251939999998</v>
      </c>
      <c r="P8" s="48">
        <v>0.16728522400000001</v>
      </c>
      <c r="Q8" s="48">
        <v>0.13627006210000001</v>
      </c>
      <c r="R8" s="48">
        <v>0.1365632748</v>
      </c>
    </row>
    <row r="9" spans="1:18" x14ac:dyDescent="0.2">
      <c r="A9" s="2" t="s">
        <v>3367</v>
      </c>
      <c r="B9" s="3" t="str">
        <f>VLOOKUP(A9,[3]Feuil1!$E$4:$F$2591,2,FALSE)</f>
        <v>Orthopédie traumatologie</v>
      </c>
      <c r="C9" s="49">
        <v>744268</v>
      </c>
      <c r="D9" s="50">
        <v>2324621340.9000001</v>
      </c>
      <c r="E9" s="49">
        <v>748678</v>
      </c>
      <c r="F9" s="50">
        <v>2388323005.6999998</v>
      </c>
      <c r="G9" s="49">
        <v>753945</v>
      </c>
      <c r="H9" s="50">
        <v>2441995965</v>
      </c>
      <c r="I9" s="51">
        <v>2.7403028499999999E-2</v>
      </c>
      <c r="J9" s="51">
        <v>5.9252849999999998E-3</v>
      </c>
      <c r="K9" s="51">
        <v>2.13512314E-2</v>
      </c>
      <c r="L9" s="51">
        <v>2.2473073900000001E-2</v>
      </c>
      <c r="M9" s="51">
        <v>7.0350671000000004E-3</v>
      </c>
      <c r="N9" s="51">
        <v>1.5330158E-2</v>
      </c>
      <c r="O9" s="52">
        <v>7.2400615799999998E-2</v>
      </c>
      <c r="P9" s="52">
        <v>0.1031151401</v>
      </c>
      <c r="Q9" s="52">
        <v>6.8470825900000004E-2</v>
      </c>
      <c r="R9" s="52">
        <v>9.0117124800000004E-2</v>
      </c>
    </row>
    <row r="10" spans="1:18" x14ac:dyDescent="0.2">
      <c r="A10" s="2" t="s">
        <v>3368</v>
      </c>
      <c r="B10" s="3" t="str">
        <f>VLOOKUP(A10,[3]Feuil1!$E$4:$F$2591,2,FALSE)</f>
        <v>Traumatismes multiples ou complexes graves</v>
      </c>
      <c r="C10" s="49">
        <v>8708</v>
      </c>
      <c r="D10" s="50">
        <v>101529415</v>
      </c>
      <c r="E10" s="49">
        <v>8883</v>
      </c>
      <c r="F10" s="50">
        <v>103701928.97</v>
      </c>
      <c r="G10" s="49">
        <v>8903</v>
      </c>
      <c r="H10" s="50">
        <v>104061880.41</v>
      </c>
      <c r="I10" s="51">
        <v>2.13978773E-2</v>
      </c>
      <c r="J10" s="51">
        <v>2.0096462999999998E-2</v>
      </c>
      <c r="K10" s="51">
        <v>1.2757757000000001E-3</v>
      </c>
      <c r="L10" s="51">
        <v>3.4710197999999999E-3</v>
      </c>
      <c r="M10" s="51">
        <v>2.2514916000000002E-3</v>
      </c>
      <c r="N10" s="51">
        <v>1.2167886000000001E-3</v>
      </c>
      <c r="O10" s="52">
        <v>2.7492160000000001E-4</v>
      </c>
      <c r="P10" s="52">
        <v>6.9152969999999999E-4</v>
      </c>
      <c r="Q10" s="52">
        <v>8.085414E-4</v>
      </c>
      <c r="R10" s="52">
        <v>3.8402019E-3</v>
      </c>
    </row>
    <row r="11" spans="1:18" x14ac:dyDescent="0.2">
      <c r="A11" s="2" t="s">
        <v>3369</v>
      </c>
      <c r="B11" s="3" t="str">
        <f>VLOOKUP(A11,[3]Feuil1!$E$4:$F$2591,2,FALSE)</f>
        <v>Rhumatologie</v>
      </c>
      <c r="C11" s="49">
        <v>288320</v>
      </c>
      <c r="D11" s="50">
        <v>674475102.88999999</v>
      </c>
      <c r="E11" s="49">
        <v>289425</v>
      </c>
      <c r="F11" s="50">
        <v>705802729.00999999</v>
      </c>
      <c r="G11" s="49">
        <v>291492</v>
      </c>
      <c r="H11" s="50">
        <v>729645060.60000002</v>
      </c>
      <c r="I11" s="51">
        <v>4.6447416599999999E-2</v>
      </c>
      <c r="J11" s="51">
        <v>3.8325472E-3</v>
      </c>
      <c r="K11" s="51">
        <v>4.2452169499999998E-2</v>
      </c>
      <c r="L11" s="51">
        <v>3.3780446899999997E-2</v>
      </c>
      <c r="M11" s="51">
        <v>7.1417466000000002E-3</v>
      </c>
      <c r="N11" s="51">
        <v>2.6449802500000001E-2</v>
      </c>
      <c r="O11" s="52">
        <v>2.8413152300000001E-2</v>
      </c>
      <c r="P11" s="52">
        <v>4.5805288100000001E-2</v>
      </c>
      <c r="Q11" s="52">
        <v>2.6472352800000001E-2</v>
      </c>
      <c r="R11" s="52">
        <v>2.6926135800000001E-2</v>
      </c>
    </row>
    <row r="12" spans="1:18" ht="22.5" customHeight="1" x14ac:dyDescent="0.2">
      <c r="A12" s="2" t="s">
        <v>3370</v>
      </c>
      <c r="B12" s="3" t="str">
        <f>VLOOKUP(A12,[3]Feuil1!$E$4:$F$2591,2,FALSE)</f>
        <v>Système nerveux (hors cathétérismes vasculaires diagnostiques et interventionnels)</v>
      </c>
      <c r="C12" s="49">
        <v>773455</v>
      </c>
      <c r="D12" s="50">
        <v>2184703057.1999998</v>
      </c>
      <c r="E12" s="49">
        <v>789792</v>
      </c>
      <c r="F12" s="50">
        <v>2265663336.9000001</v>
      </c>
      <c r="G12" s="49">
        <v>810907</v>
      </c>
      <c r="H12" s="50">
        <v>2329827139.3000002</v>
      </c>
      <c r="I12" s="51">
        <v>3.7057795800000001E-2</v>
      </c>
      <c r="J12" s="51">
        <v>2.1122107899999999E-2</v>
      </c>
      <c r="K12" s="51">
        <v>1.56060551E-2</v>
      </c>
      <c r="L12" s="51">
        <v>2.8320095600000001E-2</v>
      </c>
      <c r="M12" s="51">
        <v>2.6734887200000002E-2</v>
      </c>
      <c r="N12" s="51">
        <v>1.5439315999999999E-3</v>
      </c>
      <c r="O12" s="52">
        <v>0.29024852919999999</v>
      </c>
      <c r="P12" s="52">
        <v>0.123269884</v>
      </c>
      <c r="Q12" s="52">
        <v>7.3643928999999997E-2</v>
      </c>
      <c r="R12" s="52">
        <v>8.5977751899999996E-2</v>
      </c>
    </row>
    <row r="13" spans="1:18" ht="22.5" customHeight="1" x14ac:dyDescent="0.2">
      <c r="A13" s="2" t="s">
        <v>3371</v>
      </c>
      <c r="B13" s="3" t="str">
        <f>VLOOKUP(A13,[3]Feuil1!$E$4:$F$2591,2,FALSE)</f>
        <v>Cathétérismes vasculaires diagnostiques et interventionnels</v>
      </c>
      <c r="C13" s="49">
        <v>225626</v>
      </c>
      <c r="D13" s="50">
        <v>657082410.49000001</v>
      </c>
      <c r="E13" s="49">
        <v>241925</v>
      </c>
      <c r="F13" s="50">
        <v>714806791.69000006</v>
      </c>
      <c r="G13" s="49">
        <v>250215</v>
      </c>
      <c r="H13" s="50">
        <v>753601432.75999999</v>
      </c>
      <c r="I13" s="51">
        <v>8.78495304E-2</v>
      </c>
      <c r="J13" s="51">
        <v>7.2239015000000004E-2</v>
      </c>
      <c r="K13" s="51">
        <v>1.45588019E-2</v>
      </c>
      <c r="L13" s="51">
        <v>5.4272905000000003E-2</v>
      </c>
      <c r="M13" s="51">
        <v>3.42668182E-2</v>
      </c>
      <c r="N13" s="51">
        <v>1.9343254899999999E-2</v>
      </c>
      <c r="O13" s="52">
        <v>0.1139550228</v>
      </c>
      <c r="P13" s="52">
        <v>7.4531289099999995E-2</v>
      </c>
      <c r="Q13" s="52">
        <v>2.27237102E-2</v>
      </c>
      <c r="R13" s="52">
        <v>2.7810199300000001E-2</v>
      </c>
    </row>
    <row r="14" spans="1:18" ht="22.5" customHeight="1" x14ac:dyDescent="0.2">
      <c r="A14" s="2" t="s">
        <v>3372</v>
      </c>
      <c r="B14" s="3" t="str">
        <f>VLOOKUP(A14,[3]Feuil1!$E$4:$F$2591,2,FALSE)</f>
        <v>Cardio-vasculaire (hors cathétérismes vasculaires diagnostiques et interventionnels)</v>
      </c>
      <c r="C14" s="49">
        <v>835344</v>
      </c>
      <c r="D14" s="50">
        <v>2528682133.5999999</v>
      </c>
      <c r="E14" s="49">
        <v>852032</v>
      </c>
      <c r="F14" s="50">
        <v>2611198016.8000002</v>
      </c>
      <c r="G14" s="49">
        <v>857053</v>
      </c>
      <c r="H14" s="50">
        <v>2668582289</v>
      </c>
      <c r="I14" s="51">
        <v>3.2631971400000001E-2</v>
      </c>
      <c r="J14" s="51">
        <v>1.99773985E-2</v>
      </c>
      <c r="K14" s="51">
        <v>1.24067189E-2</v>
      </c>
      <c r="L14" s="51">
        <v>2.1976223900000001E-2</v>
      </c>
      <c r="M14" s="51">
        <v>5.8929712000000004E-3</v>
      </c>
      <c r="N14" s="51">
        <v>1.59890299E-2</v>
      </c>
      <c r="O14" s="52">
        <v>6.9019079600000005E-2</v>
      </c>
      <c r="P14" s="52">
        <v>0.11024522119999999</v>
      </c>
      <c r="Q14" s="52">
        <v>7.7834758200000007E-2</v>
      </c>
      <c r="R14" s="52">
        <v>9.8478853699999994E-2</v>
      </c>
    </row>
    <row r="15" spans="1:18" x14ac:dyDescent="0.2">
      <c r="A15" s="2" t="s">
        <v>3373</v>
      </c>
      <c r="B15" s="3" t="str">
        <f>VLOOKUP(A15,[3]Feuil1!$E$4:$F$2591,2,FALSE)</f>
        <v>Pneumologie</v>
      </c>
      <c r="C15" s="49">
        <v>747920</v>
      </c>
      <c r="D15" s="50">
        <v>2299710992.3000002</v>
      </c>
      <c r="E15" s="49">
        <v>772507</v>
      </c>
      <c r="F15" s="50">
        <v>2420190976.5999999</v>
      </c>
      <c r="G15" s="49">
        <v>757300</v>
      </c>
      <c r="H15" s="50">
        <v>2430046307.6999998</v>
      </c>
      <c r="I15" s="51">
        <v>5.2389184900000003E-2</v>
      </c>
      <c r="J15" s="51">
        <v>3.28738368E-2</v>
      </c>
      <c r="K15" s="51">
        <v>1.8894222499999998E-2</v>
      </c>
      <c r="L15" s="51">
        <v>4.0721294999999996E-3</v>
      </c>
      <c r="M15" s="51">
        <v>-1.9685259E-2</v>
      </c>
      <c r="N15" s="51">
        <v>2.42344494E-2</v>
      </c>
      <c r="O15" s="52">
        <v>-0.20903667500000001</v>
      </c>
      <c r="P15" s="52">
        <v>1.8933814399999999E-2</v>
      </c>
      <c r="Q15" s="52">
        <v>6.8775516100000003E-2</v>
      </c>
      <c r="R15" s="52">
        <v>8.9676145900000004E-2</v>
      </c>
    </row>
    <row r="16" spans="1:18" x14ac:dyDescent="0.2">
      <c r="A16" s="2" t="s">
        <v>3374</v>
      </c>
      <c r="B16" s="3" t="str">
        <f>VLOOKUP(A16,[3]Feuil1!$E$4:$F$2591,2,FALSE)</f>
        <v>ORL, Stomatologie</v>
      </c>
      <c r="C16" s="49">
        <v>383869</v>
      </c>
      <c r="D16" s="50">
        <v>651653777.03999996</v>
      </c>
      <c r="E16" s="49">
        <v>382488</v>
      </c>
      <c r="F16" s="50">
        <v>653478739.74000001</v>
      </c>
      <c r="G16" s="49">
        <v>385729</v>
      </c>
      <c r="H16" s="50">
        <v>657378793.87</v>
      </c>
      <c r="I16" s="51">
        <v>2.8005096999999999E-3</v>
      </c>
      <c r="J16" s="51">
        <v>-3.5975809999999999E-3</v>
      </c>
      <c r="K16" s="51">
        <v>6.4211918999999996E-3</v>
      </c>
      <c r="L16" s="51">
        <v>5.9681422999999997E-3</v>
      </c>
      <c r="M16" s="51">
        <v>8.4734683999999998E-3</v>
      </c>
      <c r="N16" s="51">
        <v>-2.4842760000000001E-3</v>
      </c>
      <c r="O16" s="52">
        <v>4.4551052899999999E-2</v>
      </c>
      <c r="P16" s="52">
        <v>7.4926858999999997E-3</v>
      </c>
      <c r="Q16" s="52">
        <v>3.5030649699999999E-2</v>
      </c>
      <c r="R16" s="52">
        <v>2.4259289400000002E-2</v>
      </c>
    </row>
    <row r="17" spans="1:18" x14ac:dyDescent="0.2">
      <c r="A17" s="2" t="s">
        <v>3375</v>
      </c>
      <c r="B17" s="3" t="str">
        <f>VLOOKUP(A17,[3]Feuil1!$E$4:$F$2591,2,FALSE)</f>
        <v>Ophtalmologie</v>
      </c>
      <c r="C17" s="49">
        <v>290498</v>
      </c>
      <c r="D17" s="50">
        <v>465512146.01999998</v>
      </c>
      <c r="E17" s="49">
        <v>299776</v>
      </c>
      <c r="F17" s="50">
        <v>480820206.89999998</v>
      </c>
      <c r="G17" s="49">
        <v>310594</v>
      </c>
      <c r="H17" s="50">
        <v>496548042.18000001</v>
      </c>
      <c r="I17" s="51">
        <v>3.2884342599999998E-2</v>
      </c>
      <c r="J17" s="51">
        <v>3.1938257800000001E-2</v>
      </c>
      <c r="K17" s="51">
        <v>9.1680370000000002E-4</v>
      </c>
      <c r="L17" s="51">
        <v>3.2710429100000001E-2</v>
      </c>
      <c r="M17" s="51">
        <v>3.6086944900000001E-2</v>
      </c>
      <c r="N17" s="51">
        <v>-3.2589120000000001E-3</v>
      </c>
      <c r="O17" s="52">
        <v>0.148705119</v>
      </c>
      <c r="P17" s="52">
        <v>3.0215921699999999E-2</v>
      </c>
      <c r="Q17" s="52">
        <v>2.82071341E-2</v>
      </c>
      <c r="R17" s="52">
        <v>1.83241424E-2</v>
      </c>
    </row>
    <row r="18" spans="1:18" x14ac:dyDescent="0.2">
      <c r="A18" s="2" t="s">
        <v>3376</v>
      </c>
      <c r="B18" s="3" t="str">
        <f>VLOOKUP(A18,[3]Feuil1!$E$4:$F$2591,2,FALSE)</f>
        <v>Gynécologie - sein</v>
      </c>
      <c r="C18" s="49">
        <v>295005</v>
      </c>
      <c r="D18" s="50">
        <v>693853824.10000002</v>
      </c>
      <c r="E18" s="49">
        <v>299476</v>
      </c>
      <c r="F18" s="50">
        <v>705508969.98000002</v>
      </c>
      <c r="G18" s="49">
        <v>292155</v>
      </c>
      <c r="H18" s="50">
        <v>701981192.50999999</v>
      </c>
      <c r="I18" s="51">
        <v>1.6797696399999999E-2</v>
      </c>
      <c r="J18" s="51">
        <v>1.5155675299999999E-2</v>
      </c>
      <c r="K18" s="51">
        <v>1.6175066999999999E-3</v>
      </c>
      <c r="L18" s="51">
        <v>-5.0003299999999999E-3</v>
      </c>
      <c r="M18" s="51">
        <v>-2.4446031999999999E-2</v>
      </c>
      <c r="N18" s="51">
        <v>1.9932985100000002E-2</v>
      </c>
      <c r="O18" s="52">
        <v>-0.10063506899999999</v>
      </c>
      <c r="P18" s="52">
        <v>-6.7774769999999996E-3</v>
      </c>
      <c r="Q18" s="52">
        <v>2.6532564200000001E-2</v>
      </c>
      <c r="R18" s="52">
        <v>2.5905254400000001E-2</v>
      </c>
    </row>
    <row r="19" spans="1:18" x14ac:dyDescent="0.2">
      <c r="A19" s="2" t="s">
        <v>3377</v>
      </c>
      <c r="B19" s="3" t="str">
        <f>VLOOKUP(A19,[3]Feuil1!$E$4:$F$2591,2,FALSE)</f>
        <v>Obstétrique</v>
      </c>
      <c r="C19" s="49">
        <v>829333</v>
      </c>
      <c r="D19" s="50">
        <v>1721494121.7</v>
      </c>
      <c r="E19" s="49">
        <v>831637</v>
      </c>
      <c r="F19" s="50">
        <v>1732211770</v>
      </c>
      <c r="G19" s="49">
        <v>832161</v>
      </c>
      <c r="H19" s="50">
        <v>1733315703.2</v>
      </c>
      <c r="I19" s="51">
        <v>6.2257826999999998E-3</v>
      </c>
      <c r="J19" s="51">
        <v>2.7781362000000001E-3</v>
      </c>
      <c r="K19" s="51">
        <v>3.438095E-3</v>
      </c>
      <c r="L19" s="51">
        <v>6.3729689999999996E-4</v>
      </c>
      <c r="M19" s="51">
        <v>6.300826E-4</v>
      </c>
      <c r="N19" s="51">
        <v>7.2097787000000002E-6</v>
      </c>
      <c r="O19" s="52">
        <v>7.2029472000000004E-3</v>
      </c>
      <c r="P19" s="52">
        <v>2.1208488000000001E-3</v>
      </c>
      <c r="Q19" s="52">
        <v>7.5574147999999994E-2</v>
      </c>
      <c r="R19" s="52">
        <v>6.3964654300000007E-2</v>
      </c>
    </row>
    <row r="20" spans="1:18" x14ac:dyDescent="0.2">
      <c r="A20" s="2" t="s">
        <v>3378</v>
      </c>
      <c r="B20" s="3" t="str">
        <f>VLOOKUP(A20,[3]Feuil1!$E$4:$F$2591,2,FALSE)</f>
        <v>Nouveau-nés et période périnatale</v>
      </c>
      <c r="C20" s="49">
        <v>620547</v>
      </c>
      <c r="D20" s="50">
        <v>838415199.82000005</v>
      </c>
      <c r="E20" s="49">
        <v>625408</v>
      </c>
      <c r="F20" s="50">
        <v>850041054.47000003</v>
      </c>
      <c r="G20" s="49">
        <v>626002</v>
      </c>
      <c r="H20" s="50">
        <v>857286530.75999999</v>
      </c>
      <c r="I20" s="51">
        <v>1.38664646E-2</v>
      </c>
      <c r="J20" s="51">
        <v>7.8334114999999999E-3</v>
      </c>
      <c r="K20" s="51">
        <v>5.9861610000000003E-3</v>
      </c>
      <c r="L20" s="51">
        <v>8.5236780999999994E-3</v>
      </c>
      <c r="M20" s="51">
        <v>9.4978E-4</v>
      </c>
      <c r="N20" s="51">
        <v>7.5667114000000004E-3</v>
      </c>
      <c r="O20" s="52">
        <v>8.1651728999999999E-3</v>
      </c>
      <c r="P20" s="52">
        <v>1.39198269E-2</v>
      </c>
      <c r="Q20" s="52">
        <v>5.6851459999999999E-2</v>
      </c>
      <c r="R20" s="52">
        <v>3.1636496700000002E-2</v>
      </c>
    </row>
    <row r="21" spans="1:18" x14ac:dyDescent="0.2">
      <c r="A21" s="2" t="s">
        <v>3379</v>
      </c>
      <c r="B21" s="3" t="str">
        <f>VLOOKUP(A21,[3]Feuil1!$E$4:$F$2591,2,FALSE)</f>
        <v xml:space="preserve">Uro-néphrologie et génital </v>
      </c>
      <c r="C21" s="49">
        <v>602448</v>
      </c>
      <c r="D21" s="50">
        <v>1316196582.0999999</v>
      </c>
      <c r="E21" s="49">
        <v>614264</v>
      </c>
      <c r="F21" s="50">
        <v>1370740061.9000001</v>
      </c>
      <c r="G21" s="49">
        <v>631625</v>
      </c>
      <c r="H21" s="50">
        <v>1418966604.8</v>
      </c>
      <c r="I21" s="51">
        <v>4.1440222899999997E-2</v>
      </c>
      <c r="J21" s="51">
        <v>1.9613311000000001E-2</v>
      </c>
      <c r="K21" s="51">
        <v>2.1407048800000002E-2</v>
      </c>
      <c r="L21" s="51">
        <v>3.5182850699999997E-2</v>
      </c>
      <c r="M21" s="51">
        <v>2.8263092100000001E-2</v>
      </c>
      <c r="N21" s="51">
        <v>6.7295604E-3</v>
      </c>
      <c r="O21" s="52">
        <v>0.238645736</v>
      </c>
      <c r="P21" s="52">
        <v>9.26516218E-2</v>
      </c>
      <c r="Q21" s="52">
        <v>5.7362122500000001E-2</v>
      </c>
      <c r="R21" s="52">
        <v>5.2364210500000001E-2</v>
      </c>
    </row>
    <row r="22" spans="1:18" x14ac:dyDescent="0.2">
      <c r="A22" s="2" t="s">
        <v>3380</v>
      </c>
      <c r="B22" s="3" t="str">
        <f>VLOOKUP(A22,[3]Feuil1!$E$4:$F$2591,2,FALSE)</f>
        <v>Hématologie</v>
      </c>
      <c r="C22" s="49">
        <v>270233</v>
      </c>
      <c r="D22" s="50">
        <v>999575773</v>
      </c>
      <c r="E22" s="49">
        <v>277080</v>
      </c>
      <c r="F22" s="50">
        <v>1023166082.3</v>
      </c>
      <c r="G22" s="49">
        <v>282183</v>
      </c>
      <c r="H22" s="50">
        <v>1069126060.6</v>
      </c>
      <c r="I22" s="51">
        <v>2.36003212E-2</v>
      </c>
      <c r="J22" s="51">
        <v>2.5337393999999999E-2</v>
      </c>
      <c r="K22" s="51">
        <v>-1.6941479999999999E-3</v>
      </c>
      <c r="L22" s="51">
        <v>4.4919372399999997E-2</v>
      </c>
      <c r="M22" s="51">
        <v>1.84170637E-2</v>
      </c>
      <c r="N22" s="51">
        <v>2.6023040800000001E-2</v>
      </c>
      <c r="O22" s="52">
        <v>7.01462583E-2</v>
      </c>
      <c r="P22" s="52">
        <v>8.8297154899999994E-2</v>
      </c>
      <c r="Q22" s="52">
        <v>2.56269397E-2</v>
      </c>
      <c r="R22" s="52">
        <v>3.94540237E-2</v>
      </c>
    </row>
    <row r="23" spans="1:18" x14ac:dyDescent="0.2">
      <c r="A23" s="2" t="s">
        <v>3381</v>
      </c>
      <c r="B23" s="3" t="str">
        <f>VLOOKUP(A23,[3]Feuil1!$E$4:$F$2591,2,FALSE)</f>
        <v>Chimiothérapie, radiothérapie, hors séances</v>
      </c>
      <c r="C23" s="49">
        <v>216634</v>
      </c>
      <c r="D23" s="50">
        <v>425932294.12</v>
      </c>
      <c r="E23" s="49">
        <v>227642</v>
      </c>
      <c r="F23" s="50">
        <v>437458758</v>
      </c>
      <c r="G23" s="49">
        <v>213754</v>
      </c>
      <c r="H23" s="50">
        <v>430373561.13999999</v>
      </c>
      <c r="I23" s="51">
        <v>2.7061728E-2</v>
      </c>
      <c r="J23" s="51">
        <v>5.0813814999999998E-2</v>
      </c>
      <c r="K23" s="51">
        <v>-2.2603516000000001E-2</v>
      </c>
      <c r="L23" s="51">
        <v>-1.6196261999999999E-2</v>
      </c>
      <c r="M23" s="51">
        <v>-6.1008074000000002E-2</v>
      </c>
      <c r="N23" s="51">
        <v>4.7723319399999999E-2</v>
      </c>
      <c r="O23" s="52">
        <v>-0.19090559200000001</v>
      </c>
      <c r="P23" s="52">
        <v>-1.3611902E-2</v>
      </c>
      <c r="Q23" s="52">
        <v>1.94124411E-2</v>
      </c>
      <c r="R23" s="52">
        <v>1.58821016E-2</v>
      </c>
    </row>
    <row r="24" spans="1:18" x14ac:dyDescent="0.2">
      <c r="A24" s="2" t="s">
        <v>3382</v>
      </c>
      <c r="B24" s="3" t="str">
        <f>VLOOKUP(A24,[3]Feuil1!$E$4:$F$2591,2,FALSE)</f>
        <v>Maladies infectieuses (dont VIH)</v>
      </c>
      <c r="C24" s="49">
        <v>137581</v>
      </c>
      <c r="D24" s="50">
        <v>349777783.82999998</v>
      </c>
      <c r="E24" s="49">
        <v>128830</v>
      </c>
      <c r="F24" s="50">
        <v>345019332.43000001</v>
      </c>
      <c r="G24" s="49">
        <v>124712</v>
      </c>
      <c r="H24" s="50">
        <v>342503651.82999998</v>
      </c>
      <c r="I24" s="51">
        <v>-1.3604213E-2</v>
      </c>
      <c r="J24" s="51">
        <v>-6.3606167000000005E-2</v>
      </c>
      <c r="K24" s="51">
        <v>5.3398422700000003E-2</v>
      </c>
      <c r="L24" s="51">
        <v>-7.2914190000000004E-3</v>
      </c>
      <c r="M24" s="51">
        <v>-3.1964605E-2</v>
      </c>
      <c r="N24" s="51">
        <v>2.54878958E-2</v>
      </c>
      <c r="O24" s="52">
        <v>-5.6606366999999998E-2</v>
      </c>
      <c r="P24" s="52">
        <v>-4.8330619999999999E-3</v>
      </c>
      <c r="Q24" s="52">
        <v>1.1325937100000001E-2</v>
      </c>
      <c r="R24" s="52">
        <v>1.2639433E-2</v>
      </c>
    </row>
    <row r="25" spans="1:18" x14ac:dyDescent="0.2">
      <c r="A25" s="2" t="s">
        <v>3383</v>
      </c>
      <c r="B25" s="3" t="str">
        <f>VLOOKUP(A25,[3]Feuil1!$E$4:$F$2591,2,FALSE)</f>
        <v>Endocrinologie</v>
      </c>
      <c r="C25" s="49">
        <v>379217</v>
      </c>
      <c r="D25" s="50">
        <v>752435039.24000001</v>
      </c>
      <c r="E25" s="49">
        <v>390492</v>
      </c>
      <c r="F25" s="50">
        <v>779734505.49000001</v>
      </c>
      <c r="G25" s="49">
        <v>391296</v>
      </c>
      <c r="H25" s="50">
        <v>786135288.75999999</v>
      </c>
      <c r="I25" s="51">
        <v>3.6281492499999998E-2</v>
      </c>
      <c r="J25" s="51">
        <v>2.97323169E-2</v>
      </c>
      <c r="K25" s="51">
        <v>6.3600758999999996E-3</v>
      </c>
      <c r="L25" s="51">
        <v>8.2089264999999998E-3</v>
      </c>
      <c r="M25" s="51">
        <v>2.0589409999999999E-3</v>
      </c>
      <c r="N25" s="51">
        <v>6.1373490999999999E-3</v>
      </c>
      <c r="O25" s="52">
        <v>1.1051850199999999E-2</v>
      </c>
      <c r="P25" s="52">
        <v>1.2297023900000001E-2</v>
      </c>
      <c r="Q25" s="52">
        <v>3.5536226499999997E-2</v>
      </c>
      <c r="R25" s="52">
        <v>2.9010798099999999E-2</v>
      </c>
    </row>
    <row r="26" spans="1:18" x14ac:dyDescent="0.2">
      <c r="A26" s="2" t="s">
        <v>3384</v>
      </c>
      <c r="B26" s="3" t="str">
        <f>VLOOKUP(A26,[3]Feuil1!$E$4:$F$2591,2,FALSE)</f>
        <v>Tissu cutané et tissu sous-cutané</v>
      </c>
      <c r="C26" s="49">
        <v>254552</v>
      </c>
      <c r="D26" s="50">
        <v>535034054.68000001</v>
      </c>
      <c r="E26" s="49">
        <v>259324</v>
      </c>
      <c r="F26" s="50">
        <v>557370938.85000002</v>
      </c>
      <c r="G26" s="49">
        <v>263138</v>
      </c>
      <c r="H26" s="50">
        <v>576566123.07000005</v>
      </c>
      <c r="I26" s="51">
        <v>4.1748527899999999E-2</v>
      </c>
      <c r="J26" s="51">
        <v>1.8746660799999999E-2</v>
      </c>
      <c r="K26" s="51">
        <v>2.2578593899999999E-2</v>
      </c>
      <c r="L26" s="51">
        <v>3.4438796299999998E-2</v>
      </c>
      <c r="M26" s="51">
        <v>1.4707470199999999E-2</v>
      </c>
      <c r="N26" s="51">
        <v>1.94453344E-2</v>
      </c>
      <c r="O26" s="52">
        <v>5.24275581E-2</v>
      </c>
      <c r="P26" s="52">
        <v>3.6877305399999998E-2</v>
      </c>
      <c r="Q26" s="52">
        <v>2.3897334900000001E-2</v>
      </c>
      <c r="R26" s="52">
        <v>2.12770545E-2</v>
      </c>
    </row>
    <row r="27" spans="1:18" x14ac:dyDescent="0.2">
      <c r="A27" s="2" t="s">
        <v>3385</v>
      </c>
      <c r="B27" s="3" t="str">
        <f>VLOOKUP(A27,[3]Feuil1!$E$4:$F$2591,2,FALSE)</f>
        <v>Brûlures</v>
      </c>
      <c r="C27" s="49">
        <v>11645</v>
      </c>
      <c r="D27" s="50">
        <v>85814048.557999998</v>
      </c>
      <c r="E27" s="49">
        <v>11459</v>
      </c>
      <c r="F27" s="50">
        <v>86875743.071999997</v>
      </c>
      <c r="G27" s="49">
        <v>11691</v>
      </c>
      <c r="H27" s="50">
        <v>89130338.996999994</v>
      </c>
      <c r="I27" s="51">
        <v>1.23720362E-2</v>
      </c>
      <c r="J27" s="51">
        <v>-1.597252E-2</v>
      </c>
      <c r="K27" s="51">
        <v>2.88046393E-2</v>
      </c>
      <c r="L27" s="51">
        <v>2.59519613E-2</v>
      </c>
      <c r="M27" s="51">
        <v>2.0246094799999999E-2</v>
      </c>
      <c r="N27" s="51">
        <v>5.5926374999999999E-3</v>
      </c>
      <c r="O27" s="52">
        <v>3.1890910999999998E-3</v>
      </c>
      <c r="P27" s="52">
        <v>4.3314729999999997E-3</v>
      </c>
      <c r="Q27" s="52">
        <v>1.0617385E-3</v>
      </c>
      <c r="R27" s="52">
        <v>3.2891823E-3</v>
      </c>
    </row>
    <row r="28" spans="1:18" x14ac:dyDescent="0.2">
      <c r="A28" s="2" t="s">
        <v>3386</v>
      </c>
      <c r="B28" s="3" t="str">
        <f>VLOOKUP(A28,[3]Feuil1!$E$4:$F$2591,2,FALSE)</f>
        <v>Psychiatrie</v>
      </c>
      <c r="C28" s="49">
        <v>258625</v>
      </c>
      <c r="D28" s="50">
        <v>522991262.76999998</v>
      </c>
      <c r="E28" s="49">
        <v>262533</v>
      </c>
      <c r="F28" s="50">
        <v>537549031.53999996</v>
      </c>
      <c r="G28" s="49">
        <v>266151</v>
      </c>
      <c r="H28" s="50">
        <v>539307383.79999995</v>
      </c>
      <c r="I28" s="51">
        <v>2.7835586900000001E-2</v>
      </c>
      <c r="J28" s="51">
        <v>1.5110681500000001E-2</v>
      </c>
      <c r="K28" s="51">
        <v>1.25354857E-2</v>
      </c>
      <c r="L28" s="51">
        <v>3.2710547E-3</v>
      </c>
      <c r="M28" s="51">
        <v>1.3781124699999999E-2</v>
      </c>
      <c r="N28" s="51">
        <v>-1.0367197999999999E-2</v>
      </c>
      <c r="O28" s="52">
        <v>4.9733326000000001E-2</v>
      </c>
      <c r="P28" s="52">
        <v>3.3781022000000001E-3</v>
      </c>
      <c r="Q28" s="52">
        <v>2.4170965799999999E-2</v>
      </c>
      <c r="R28" s="52">
        <v>1.9902092999999999E-2</v>
      </c>
    </row>
    <row r="29" spans="1:18" x14ac:dyDescent="0.2">
      <c r="A29" s="2" t="s">
        <v>3387</v>
      </c>
      <c r="B29" s="3" t="str">
        <f>VLOOKUP(A29,[3]Feuil1!$E$4:$F$2591,2,FALSE)</f>
        <v>Toxicologie, Intoxications, Alcool</v>
      </c>
      <c r="C29" s="139">
        <v>354330</v>
      </c>
      <c r="D29" s="50">
        <v>440970652.25</v>
      </c>
      <c r="E29" s="49">
        <v>348797</v>
      </c>
      <c r="F29" s="145">
        <v>442055205</v>
      </c>
      <c r="G29" s="49">
        <v>337996</v>
      </c>
      <c r="H29" s="50">
        <v>436521064.14999998</v>
      </c>
      <c r="I29" s="51">
        <v>2.4594669999999999E-3</v>
      </c>
      <c r="J29" s="51">
        <v>-1.5615387E-2</v>
      </c>
      <c r="K29" s="51">
        <v>1.8361576899999999E-2</v>
      </c>
      <c r="L29" s="51">
        <v>-1.2519117E-2</v>
      </c>
      <c r="M29" s="51">
        <v>-3.0966436E-2</v>
      </c>
      <c r="N29" s="51">
        <v>1.9036821499999999E-2</v>
      </c>
      <c r="O29" s="52">
        <v>-0.14847143600000001</v>
      </c>
      <c r="P29" s="52">
        <v>-1.0632051999999999E-2</v>
      </c>
      <c r="Q29" s="52">
        <v>3.0695694400000001E-2</v>
      </c>
      <c r="R29" s="52">
        <v>1.61089632E-2</v>
      </c>
    </row>
    <row r="30" spans="1:18" x14ac:dyDescent="0.2">
      <c r="A30" s="2" t="s">
        <v>3388</v>
      </c>
      <c r="B30" s="3" t="str">
        <f>VLOOKUP(A30,[3]Feuil1!$E$4:$F$2591,2,FALSE)</f>
        <v>Douleurs chroniques, Soins palliatifs</v>
      </c>
      <c r="C30" s="139">
        <v>96615</v>
      </c>
      <c r="D30" s="50">
        <v>566338669.14999998</v>
      </c>
      <c r="E30" s="49">
        <v>103346</v>
      </c>
      <c r="F30" s="145">
        <v>571989168.03999996</v>
      </c>
      <c r="G30" s="49">
        <v>110431</v>
      </c>
      <c r="H30" s="50">
        <v>585506695.5</v>
      </c>
      <c r="I30" s="51">
        <v>9.9772435999999996E-3</v>
      </c>
      <c r="J30" s="51">
        <v>6.9668271000000004E-2</v>
      </c>
      <c r="K30" s="51">
        <v>-5.5803307000000003E-2</v>
      </c>
      <c r="L30" s="51">
        <v>2.3632488600000001E-2</v>
      </c>
      <c r="M30" s="51">
        <v>6.8556112500000002E-2</v>
      </c>
      <c r="N30" s="51">
        <v>-4.2041426999999999E-2</v>
      </c>
      <c r="O30" s="52">
        <v>9.7390993600000003E-2</v>
      </c>
      <c r="P30" s="52">
        <v>2.5969533900000001E-2</v>
      </c>
      <c r="Q30" s="52">
        <v>1.0028983300000001E-2</v>
      </c>
      <c r="R30" s="52">
        <v>2.1606989E-2</v>
      </c>
    </row>
    <row r="31" spans="1:18" x14ac:dyDescent="0.2">
      <c r="A31" s="2" t="s">
        <v>3389</v>
      </c>
      <c r="B31" s="3" t="str">
        <f>VLOOKUP(A31,[3]Feuil1!$E$4:$F$2591,2,FALSE)</f>
        <v>Transplant. d'organes</v>
      </c>
      <c r="C31" s="139">
        <v>4700</v>
      </c>
      <c r="D31" s="50">
        <v>133545762.3</v>
      </c>
      <c r="E31" s="49">
        <v>4792</v>
      </c>
      <c r="F31" s="145">
        <v>135908374.09</v>
      </c>
      <c r="G31" s="49">
        <v>4932</v>
      </c>
      <c r="H31" s="50">
        <v>142684151.68000001</v>
      </c>
      <c r="I31" s="51">
        <v>1.7691402200000001E-2</v>
      </c>
      <c r="J31" s="51">
        <v>1.9574468099999999E-2</v>
      </c>
      <c r="K31" s="51">
        <v>-1.8469140000000001E-3</v>
      </c>
      <c r="L31" s="51">
        <v>4.9855482600000001E-2</v>
      </c>
      <c r="M31" s="51">
        <v>2.9215358899999998E-2</v>
      </c>
      <c r="N31" s="51">
        <v>2.00542321E-2</v>
      </c>
      <c r="O31" s="52">
        <v>1.9244514999999999E-3</v>
      </c>
      <c r="P31" s="52">
        <v>1.3017453599999999E-2</v>
      </c>
      <c r="Q31" s="52">
        <v>4.4790820000000002E-4</v>
      </c>
      <c r="R31" s="52">
        <v>5.2654818999999997E-3</v>
      </c>
    </row>
    <row r="32" spans="1:18" ht="22.5" customHeight="1" x14ac:dyDescent="0.2">
      <c r="A32" s="2" t="s">
        <v>3390</v>
      </c>
      <c r="B32" s="3" t="str">
        <f>VLOOKUP(A32,[3]Feuil1!$E$4:$F$2591,2,FALSE)</f>
        <v>Activités inter spécialités, suivi thérapeutique d'affections connues</v>
      </c>
      <c r="C32" s="139">
        <v>705395</v>
      </c>
      <c r="D32" s="50">
        <v>1028976070.3</v>
      </c>
      <c r="E32" s="49">
        <v>698940</v>
      </c>
      <c r="F32" s="145">
        <v>1044373540.9</v>
      </c>
      <c r="G32" s="49">
        <v>696326</v>
      </c>
      <c r="H32" s="50">
        <v>1076337393.7</v>
      </c>
      <c r="I32" s="51">
        <v>1.49638763E-2</v>
      </c>
      <c r="J32" s="51">
        <v>-9.1509009999999995E-3</v>
      </c>
      <c r="K32" s="51">
        <v>2.4337487500000001E-2</v>
      </c>
      <c r="L32" s="51">
        <v>3.0605766600000001E-2</v>
      </c>
      <c r="M32" s="51">
        <v>-3.7399489999999998E-3</v>
      </c>
      <c r="N32" s="51">
        <v>3.4474649099999997E-2</v>
      </c>
      <c r="O32" s="52">
        <v>-3.5932259000000001E-2</v>
      </c>
      <c r="P32" s="52">
        <v>6.1408150500000001E-2</v>
      </c>
      <c r="Q32" s="52">
        <v>6.3238056299999998E-2</v>
      </c>
      <c r="R32" s="52">
        <v>3.9720143999999999E-2</v>
      </c>
    </row>
    <row r="33" spans="1:18" x14ac:dyDescent="0.2">
      <c r="A33" s="94" t="s">
        <v>3417</v>
      </c>
      <c r="B33" s="95"/>
      <c r="C33" s="53">
        <v>10767405</v>
      </c>
      <c r="D33" s="54">
        <v>25784105617</v>
      </c>
      <c r="E33" s="53">
        <v>10938438</v>
      </c>
      <c r="F33" s="54">
        <v>26577508656</v>
      </c>
      <c r="G33" s="53">
        <v>11011186</v>
      </c>
      <c r="H33" s="54">
        <v>27098023483</v>
      </c>
      <c r="I33" s="55">
        <v>3.0771012600000001E-2</v>
      </c>
      <c r="J33" s="55">
        <v>1.5884328699999999E-2</v>
      </c>
      <c r="K33" s="55">
        <v>1.46539163E-2</v>
      </c>
      <c r="L33" s="55">
        <v>1.95847863E-2</v>
      </c>
      <c r="M33" s="55">
        <v>6.6506754000000001E-3</v>
      </c>
      <c r="N33" s="55">
        <v>1.28486587E-2</v>
      </c>
      <c r="O33" s="56">
        <v>1</v>
      </c>
      <c r="P33" s="56">
        <v>0.99999999900000003</v>
      </c>
      <c r="Q33" s="56">
        <v>1</v>
      </c>
      <c r="R33" s="56">
        <v>1</v>
      </c>
    </row>
    <row r="34" spans="1:18" x14ac:dyDescent="0.2">
      <c r="A34" s="36" t="s">
        <v>3266</v>
      </c>
    </row>
    <row r="35" spans="1:18" x14ac:dyDescent="0.2">
      <c r="A35" s="9"/>
    </row>
    <row r="36" spans="1:18" s="127" customFormat="1" ht="12" x14ac:dyDescent="0.2">
      <c r="A36" s="127" t="s">
        <v>3432</v>
      </c>
      <c r="G36" s="127" t="s">
        <v>3433</v>
      </c>
      <c r="I36" s="126"/>
      <c r="J36" s="126"/>
      <c r="K36" s="126"/>
      <c r="L36" s="126"/>
      <c r="M36" s="126"/>
      <c r="O36" s="126"/>
      <c r="P36" s="126"/>
      <c r="Q36" s="126"/>
    </row>
    <row r="57" spans="3:3" x14ac:dyDescent="0.2">
      <c r="C57" s="126" t="s">
        <v>3434</v>
      </c>
    </row>
  </sheetData>
  <mergeCells count="1">
    <mergeCell ref="A7:B7"/>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 manualBreakCount="1">
    <brk id="34" max="17" man="1"/>
  </rowBreaks>
  <colBreaks count="1" manualBreakCount="1">
    <brk id="1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R87"/>
  <sheetViews>
    <sheetView view="pageBreakPreview" topLeftCell="A31" zoomScale="60" zoomScaleNormal="100" workbookViewId="0">
      <selection activeCell="O69" sqref="O69"/>
    </sheetView>
  </sheetViews>
  <sheetFormatPr baseColWidth="10" defaultColWidth="9.140625" defaultRowHeight="12.75" customHeight="1" x14ac:dyDescent="0.2"/>
  <cols>
    <col min="1" max="1" width="6.140625" style="11" customWidth="1"/>
    <col min="2" max="2" width="30.7109375" style="11" customWidth="1"/>
    <col min="3" max="8" width="10.7109375" style="11" customWidth="1"/>
    <col min="9" max="14" width="9.7109375" style="14" customWidth="1"/>
    <col min="15" max="16" width="10.7109375" style="14" customWidth="1"/>
    <col min="17" max="18" width="9.7109375" style="14" customWidth="1"/>
    <col min="19" max="16384" width="9.140625" style="11"/>
  </cols>
  <sheetData>
    <row r="9" spans="1:18" ht="12.75" customHeight="1" x14ac:dyDescent="0.2">
      <c r="A9" s="44" t="s">
        <v>3394</v>
      </c>
    </row>
    <row r="10" spans="1:18" ht="45" x14ac:dyDescent="0.2">
      <c r="A10" s="193" t="s">
        <v>3273</v>
      </c>
      <c r="B10" s="194"/>
      <c r="C10" s="10" t="s">
        <v>3248</v>
      </c>
      <c r="D10" s="10" t="s">
        <v>3249</v>
      </c>
      <c r="E10" s="10" t="s">
        <v>3250</v>
      </c>
      <c r="F10" s="10" t="s">
        <v>3251</v>
      </c>
      <c r="G10" s="10" t="s">
        <v>3252</v>
      </c>
      <c r="H10" s="10" t="s">
        <v>3253</v>
      </c>
      <c r="I10" s="10" t="s">
        <v>3254</v>
      </c>
      <c r="J10" s="10" t="s">
        <v>3255</v>
      </c>
      <c r="K10" s="10" t="s">
        <v>3256</v>
      </c>
      <c r="L10" s="10" t="s">
        <v>3257</v>
      </c>
      <c r="M10" s="10" t="s">
        <v>3258</v>
      </c>
      <c r="N10" s="10" t="s">
        <v>3259</v>
      </c>
      <c r="O10" s="10" t="s">
        <v>3261</v>
      </c>
      <c r="P10" s="10" t="s">
        <v>3260</v>
      </c>
      <c r="Q10" s="10" t="s">
        <v>3262</v>
      </c>
      <c r="R10" s="10" t="s">
        <v>3263</v>
      </c>
    </row>
    <row r="11" spans="1:18" ht="12" x14ac:dyDescent="0.2">
      <c r="A11" s="12" t="s">
        <v>3093</v>
      </c>
      <c r="B11" s="10" t="str">
        <f>VLOOKUP($A11,racines_hs!$A$5:$R$646,2,FALSE)</f>
        <v>Césariennes pour grossesse unique</v>
      </c>
      <c r="C11" s="23">
        <f>VLOOKUP($A11,racines_hs!$A$5:$R$646,3,FALSE)</f>
        <v>110075</v>
      </c>
      <c r="D11" s="24">
        <f>VLOOKUP($A11,racines_hs!$A$5:$R$646,4,FALSE)</f>
        <v>344385728.54000002</v>
      </c>
      <c r="E11" s="23">
        <f>VLOOKUP($A11,racines_hs!$A$5:$R$646,5,FALSE)</f>
        <v>110330</v>
      </c>
      <c r="F11" s="24">
        <f>VLOOKUP($A11,racines_hs!$A$5:$R$646,6,FALSE)</f>
        <v>347103325.06999999</v>
      </c>
      <c r="G11" s="23">
        <f>VLOOKUP($A11,racines_hs!$A$5:$R$646,7,FALSE)</f>
        <v>109552</v>
      </c>
      <c r="H11" s="24">
        <f>VLOOKUP($A11,racines_hs!$A$5:$R$646,8,FALSE)</f>
        <v>345090732.13999999</v>
      </c>
      <c r="I11" s="25">
        <f>VLOOKUP($A11,racines_hs!$A$5:$R$646,9,FALSE)</f>
        <v>7.8911415000000006E-3</v>
      </c>
      <c r="J11" s="25">
        <f>VLOOKUP($A11,racines_hs!$A$5:$R$646,10,FALSE)</f>
        <v>2.3166023000000002E-3</v>
      </c>
      <c r="K11" s="25">
        <f>VLOOKUP($A11,racines_hs!$A$5:$R$646,11,FALSE)</f>
        <v>5.5616551E-3</v>
      </c>
      <c r="L11" s="25">
        <f>VLOOKUP($A11,racines_hs!$A$5:$R$646,12,FALSE)</f>
        <v>-5.7982529999999997E-3</v>
      </c>
      <c r="M11" s="25">
        <f>VLOOKUP($A11,racines_hs!$A$5:$R$646,13,FALSE)</f>
        <v>-7.0515730000000002E-3</v>
      </c>
      <c r="N11" s="25">
        <f>VLOOKUP($A11,racines_hs!$A$5:$R$646,14,FALSE)</f>
        <v>1.2622200999999999E-3</v>
      </c>
      <c r="O11" s="25">
        <f>VLOOKUP($A11,racines_hs!$A$5:$R$646,15,FALSE)</f>
        <v>-1.0694452E-2</v>
      </c>
      <c r="P11" s="25">
        <f>VLOOKUP($A11,racines_hs!$A$5:$R$646,16,FALSE)</f>
        <v>-3.8665430000000001E-3</v>
      </c>
      <c r="Q11" s="25">
        <f>VLOOKUP($A11,racines_hs!$A$5:$R$646,17,FALSE)</f>
        <v>9.9491553E-3</v>
      </c>
      <c r="R11" s="25">
        <f>VLOOKUP($A11,racines_hs!$A$5:$R$646,18,FALSE)</f>
        <v>1.2734904199999999E-2</v>
      </c>
    </row>
    <row r="12" spans="1:18" ht="22.5" x14ac:dyDescent="0.2">
      <c r="A12" s="12" t="s">
        <v>2723</v>
      </c>
      <c r="B12" s="10" t="str">
        <f>VLOOKUP($A12,racines_hs!$A$5:$R$646,2,FALSE)</f>
        <v>Pneumonies et pleurésies banales, âge supérieur à 17 ans</v>
      </c>
      <c r="C12" s="26">
        <f>VLOOKUP($A12,racines_hs!$A$5:$R$646,3,FALSE)</f>
        <v>128521</v>
      </c>
      <c r="D12" s="27">
        <f>VLOOKUP($A12,racines_hs!$A$5:$R$646,4,FALSE)</f>
        <v>420341047.55000001</v>
      </c>
      <c r="E12" s="26">
        <f>VLOOKUP($A12,racines_hs!$A$5:$R$646,5,FALSE)</f>
        <v>137715</v>
      </c>
      <c r="F12" s="27">
        <f>VLOOKUP($A12,racines_hs!$A$5:$R$646,6,FALSE)</f>
        <v>460403260.08999997</v>
      </c>
      <c r="G12" s="26">
        <f>VLOOKUP($A12,racines_hs!$A$5:$R$646,7,FALSE)</f>
        <v>134926</v>
      </c>
      <c r="H12" s="27">
        <f>VLOOKUP($A12,racines_hs!$A$5:$R$646,8,FALSE)</f>
        <v>459863852.41000003</v>
      </c>
      <c r="I12" s="28">
        <f>VLOOKUP($A12,racines_hs!$A$5:$R$646,9,FALSE)</f>
        <v>9.5308827900000004E-2</v>
      </c>
      <c r="J12" s="28">
        <f>VLOOKUP($A12,racines_hs!$A$5:$R$646,10,FALSE)</f>
        <v>7.1536947300000001E-2</v>
      </c>
      <c r="K12" s="28">
        <f>VLOOKUP($A12,racines_hs!$A$5:$R$646,11,FALSE)</f>
        <v>2.2184844499999998E-2</v>
      </c>
      <c r="L12" s="28">
        <f>VLOOKUP($A12,racines_hs!$A$5:$R$646,12,FALSE)</f>
        <v>-1.171598E-3</v>
      </c>
      <c r="M12" s="28">
        <f>VLOOKUP($A12,racines_hs!$A$5:$R$646,13,FALSE)</f>
        <v>-2.0251970000000001E-2</v>
      </c>
      <c r="N12" s="28">
        <f>VLOOKUP($A12,racines_hs!$A$5:$R$646,14,FALSE)</f>
        <v>1.9474773899999999E-2</v>
      </c>
      <c r="O12" s="28">
        <f>VLOOKUP($A12,racines_hs!$A$5:$R$646,15,FALSE)</f>
        <v>-3.8337824E-2</v>
      </c>
      <c r="P12" s="28">
        <f>VLOOKUP($A12,racines_hs!$A$5:$R$646,16,FALSE)</f>
        <v>-1.0362959999999999E-3</v>
      </c>
      <c r="Q12" s="28">
        <f>VLOOKUP($A12,racines_hs!$A$5:$R$646,17,FALSE)</f>
        <v>1.22535393E-2</v>
      </c>
      <c r="R12" s="28">
        <f>VLOOKUP($A12,racines_hs!$A$5:$R$646,18,FALSE)</f>
        <v>1.69703836E-2</v>
      </c>
    </row>
    <row r="13" spans="1:18" ht="12" x14ac:dyDescent="0.2">
      <c r="A13" s="12" t="s">
        <v>3150</v>
      </c>
      <c r="B13" s="10" t="str">
        <f>VLOOKUP($A13,racines_hs!$A$5:$R$646,2,FALSE)</f>
        <v>Chimiothérapie pour autre tumeur</v>
      </c>
      <c r="C13" s="26">
        <f>VLOOKUP($A13,racines_hs!$A$5:$R$646,3,FALSE)</f>
        <v>162254</v>
      </c>
      <c r="D13" s="27">
        <f>VLOOKUP($A13,racines_hs!$A$5:$R$646,4,FALSE)</f>
        <v>264495815.06999999</v>
      </c>
      <c r="E13" s="26">
        <f>VLOOKUP($A13,racines_hs!$A$5:$R$646,5,FALSE)</f>
        <v>163205</v>
      </c>
      <c r="F13" s="27">
        <f>VLOOKUP($A13,racines_hs!$A$5:$R$646,6,FALSE)</f>
        <v>259942703</v>
      </c>
      <c r="G13" s="26">
        <f>VLOOKUP($A13,racines_hs!$A$5:$R$646,7,FALSE)</f>
        <v>154575</v>
      </c>
      <c r="H13" s="27">
        <f>VLOOKUP($A13,racines_hs!$A$5:$R$646,8,FALSE)</f>
        <v>249734569.31999999</v>
      </c>
      <c r="I13" s="28">
        <f>VLOOKUP($A13,racines_hs!$A$5:$R$646,9,FALSE)</f>
        <v>-1.7214307000000002E-2</v>
      </c>
      <c r="J13" s="28">
        <f>VLOOKUP($A13,racines_hs!$A$5:$R$646,10,FALSE)</f>
        <v>5.8611805999999999E-3</v>
      </c>
      <c r="K13" s="28">
        <f>VLOOKUP($A13,racines_hs!$A$5:$R$646,11,FALSE)</f>
        <v>-2.2941026E-2</v>
      </c>
      <c r="L13" s="28">
        <f>VLOOKUP($A13,racines_hs!$A$5:$R$646,12,FALSE)</f>
        <v>-3.9270707000000002E-2</v>
      </c>
      <c r="M13" s="28">
        <f>VLOOKUP($A13,racines_hs!$A$5:$R$646,13,FALSE)</f>
        <v>-5.2878281999999999E-2</v>
      </c>
      <c r="N13" s="28">
        <f>VLOOKUP($A13,racines_hs!$A$5:$R$646,14,FALSE)</f>
        <v>1.43672929E-2</v>
      </c>
      <c r="O13" s="28">
        <f>VLOOKUP($A13,racines_hs!$A$5:$R$646,15,FALSE)</f>
        <v>-0.11862869099999999</v>
      </c>
      <c r="P13" s="28">
        <f>VLOOKUP($A13,racines_hs!$A$5:$R$646,16,FALSE)</f>
        <v>-1.9611610000000002E-2</v>
      </c>
      <c r="Q13" s="28">
        <f>VLOOKUP($A13,racines_hs!$A$5:$R$646,17,FALSE)</f>
        <v>1.40379974E-2</v>
      </c>
      <c r="R13" s="28">
        <f>VLOOKUP($A13,racines_hs!$A$5:$R$646,18,FALSE)</f>
        <v>9.2159699000000008E-3</v>
      </c>
    </row>
    <row r="14" spans="1:18" ht="22.5" x14ac:dyDescent="0.2">
      <c r="A14" s="12" t="s">
        <v>2787</v>
      </c>
      <c r="B14" s="10" t="str">
        <f>VLOOKUP($A14,racines_hs!$A$5:$R$646,2,FALSE)</f>
        <v>Insuffisances cardiaques et états de choc circulatoire</v>
      </c>
      <c r="C14" s="26">
        <f>VLOOKUP($A14,racines_hs!$A$5:$R$646,3,FALSE)</f>
        <v>163308</v>
      </c>
      <c r="D14" s="27">
        <f>VLOOKUP($A14,racines_hs!$A$5:$R$646,4,FALSE)</f>
        <v>570932914.04999995</v>
      </c>
      <c r="E14" s="26">
        <f>VLOOKUP($A14,racines_hs!$A$5:$R$646,5,FALSE)</f>
        <v>168120</v>
      </c>
      <c r="F14" s="27">
        <f>VLOOKUP($A14,racines_hs!$A$5:$R$646,6,FALSE)</f>
        <v>595415315</v>
      </c>
      <c r="G14" s="26">
        <f>VLOOKUP($A14,racines_hs!$A$5:$R$646,7,FALSE)</f>
        <v>173124</v>
      </c>
      <c r="H14" s="27">
        <f>VLOOKUP($A14,racines_hs!$A$5:$R$646,8,FALSE)</f>
        <v>620776879.61000001</v>
      </c>
      <c r="I14" s="28">
        <f>VLOOKUP($A14,racines_hs!$A$5:$R$646,9,FALSE)</f>
        <v>4.2881397000000002E-2</v>
      </c>
      <c r="J14" s="28">
        <f>VLOOKUP($A14,racines_hs!$A$5:$R$646,10,FALSE)</f>
        <v>2.9465794699999999E-2</v>
      </c>
      <c r="K14" s="28">
        <f>VLOOKUP($A14,racines_hs!$A$5:$R$646,11,FALSE)</f>
        <v>1.30316154E-2</v>
      </c>
      <c r="L14" s="28">
        <f>VLOOKUP($A14,racines_hs!$A$5:$R$646,12,FALSE)</f>
        <v>4.25947468E-2</v>
      </c>
      <c r="M14" s="28">
        <f>VLOOKUP($A14,racines_hs!$A$5:$R$646,13,FALSE)</f>
        <v>2.9764453999999999E-2</v>
      </c>
      <c r="N14" s="28">
        <f>VLOOKUP($A14,racines_hs!$A$5:$R$646,14,FALSE)</f>
        <v>1.2459444300000001E-2</v>
      </c>
      <c r="O14" s="28">
        <f>VLOOKUP($A14,racines_hs!$A$5:$R$646,15,FALSE)</f>
        <v>6.8785396200000001E-2</v>
      </c>
      <c r="P14" s="28">
        <f>VLOOKUP($A14,racines_hs!$A$5:$R$646,16,FALSE)</f>
        <v>4.87240003E-2</v>
      </c>
      <c r="Q14" s="28">
        <f>VLOOKUP($A14,racines_hs!$A$5:$R$646,17,FALSE)</f>
        <v>1.5722557000000002E-2</v>
      </c>
      <c r="R14" s="28">
        <f>VLOOKUP($A14,racines_hs!$A$5:$R$646,18,FALSE)</f>
        <v>2.2908566700000001E-2</v>
      </c>
    </row>
    <row r="15" spans="1:18" ht="22.5" x14ac:dyDescent="0.2">
      <c r="A15" s="12" t="s">
        <v>2659</v>
      </c>
      <c r="B15" s="10" t="str">
        <f>VLOOKUP($A15,racines_hs!$A$5:$R$646,2,FALSE)</f>
        <v>Interventions sur le cristallin avec ou sans vitrectomie</v>
      </c>
      <c r="C15" s="26">
        <f>VLOOKUP($A15,racines_hs!$A$5:$R$646,3,FALSE)</f>
        <v>167309</v>
      </c>
      <c r="D15" s="27">
        <f>VLOOKUP($A15,racines_hs!$A$5:$R$646,4,FALSE)</f>
        <v>237591122.38</v>
      </c>
      <c r="E15" s="26">
        <f>VLOOKUP($A15,racines_hs!$A$5:$R$646,5,FALSE)</f>
        <v>177784</v>
      </c>
      <c r="F15" s="27">
        <f>VLOOKUP($A15,racines_hs!$A$5:$R$646,6,FALSE)</f>
        <v>252254526.25</v>
      </c>
      <c r="G15" s="26">
        <f>VLOOKUP($A15,racines_hs!$A$5:$R$646,7,FALSE)</f>
        <v>188142</v>
      </c>
      <c r="H15" s="27">
        <f>VLOOKUP($A15,racines_hs!$A$5:$R$646,8,FALSE)</f>
        <v>266695346.25999999</v>
      </c>
      <c r="I15" s="28">
        <f>VLOOKUP($A15,racines_hs!$A$5:$R$646,9,FALSE)</f>
        <v>6.1716968699999999E-2</v>
      </c>
      <c r="J15" s="28">
        <f>VLOOKUP($A15,racines_hs!$A$5:$R$646,10,FALSE)</f>
        <v>6.2608706E-2</v>
      </c>
      <c r="K15" s="28">
        <f>VLOOKUP($A15,racines_hs!$A$5:$R$646,11,FALSE)</f>
        <v>-8.3919599999999995E-4</v>
      </c>
      <c r="L15" s="28">
        <f>VLOOKUP($A15,racines_hs!$A$5:$R$646,12,FALSE)</f>
        <v>5.7247020400000001E-2</v>
      </c>
      <c r="M15" s="28">
        <f>VLOOKUP($A15,racines_hs!$A$5:$R$646,13,FALSE)</f>
        <v>5.8261710799999998E-2</v>
      </c>
      <c r="N15" s="28">
        <f>VLOOKUP($A15,racines_hs!$A$5:$R$646,14,FALSE)</f>
        <v>-9.58828E-4</v>
      </c>
      <c r="O15" s="28">
        <f>VLOOKUP($A15,racines_hs!$A$5:$R$646,15,FALSE)</f>
        <v>0.14238192120000001</v>
      </c>
      <c r="P15" s="28">
        <f>VLOOKUP($A15,racines_hs!$A$5:$R$646,16,FALSE)</f>
        <v>2.77433404E-2</v>
      </c>
      <c r="Q15" s="28">
        <f>VLOOKUP($A15,racines_hs!$A$5:$R$646,17,FALSE)</f>
        <v>1.7086442800000001E-2</v>
      </c>
      <c r="R15" s="28">
        <f>VLOOKUP($A15,racines_hs!$A$5:$R$646,18,FALSE)</f>
        <v>9.8418745000000002E-3</v>
      </c>
    </row>
    <row r="16" spans="1:18" ht="22.5" x14ac:dyDescent="0.2">
      <c r="A16" s="12" t="s">
        <v>3104</v>
      </c>
      <c r="B16" s="10" t="str">
        <f>VLOOKUP($A16,racines_hs!$A$5:$R$646,2,FALSE)</f>
        <v>Accouchements uniques par voie basse chez une primipare</v>
      </c>
      <c r="C16" s="26">
        <f>VLOOKUP($A16,racines_hs!$A$5:$R$646,3,FALSE)</f>
        <v>198126</v>
      </c>
      <c r="D16" s="27">
        <f>VLOOKUP($A16,racines_hs!$A$5:$R$646,4,FALSE)</f>
        <v>504660929.88999999</v>
      </c>
      <c r="E16" s="26">
        <f>VLOOKUP($A16,racines_hs!$A$5:$R$646,5,FALSE)</f>
        <v>198617</v>
      </c>
      <c r="F16" s="27">
        <f>VLOOKUP($A16,racines_hs!$A$5:$R$646,6,FALSE)</f>
        <v>507003055.92000002</v>
      </c>
      <c r="G16" s="26">
        <f>VLOOKUP($A16,racines_hs!$A$5:$R$646,7,FALSE)</f>
        <v>197978</v>
      </c>
      <c r="H16" s="27">
        <f>VLOOKUP($A16,racines_hs!$A$5:$R$646,8,FALSE)</f>
        <v>505212986.85000002</v>
      </c>
      <c r="I16" s="28">
        <f>VLOOKUP($A16,racines_hs!$A$5:$R$646,9,FALSE)</f>
        <v>4.6409894E-3</v>
      </c>
      <c r="J16" s="28">
        <f>VLOOKUP($A16,racines_hs!$A$5:$R$646,10,FALSE)</f>
        <v>2.4782209E-3</v>
      </c>
      <c r="K16" s="28">
        <f>VLOOKUP($A16,racines_hs!$A$5:$R$646,11,FALSE)</f>
        <v>2.1574219E-3</v>
      </c>
      <c r="L16" s="28">
        <f>VLOOKUP($A16,racines_hs!$A$5:$R$646,12,FALSE)</f>
        <v>-3.5306869999999998E-3</v>
      </c>
      <c r="M16" s="28">
        <f>VLOOKUP($A16,racines_hs!$A$5:$R$646,13,FALSE)</f>
        <v>-3.2172469999999999E-3</v>
      </c>
      <c r="N16" s="28">
        <f>VLOOKUP($A16,racines_hs!$A$5:$R$646,14,FALSE)</f>
        <v>-3.1445099999999999E-4</v>
      </c>
      <c r="O16" s="28">
        <f>VLOOKUP($A16,racines_hs!$A$5:$R$646,15,FALSE)</f>
        <v>-8.7837469999999997E-3</v>
      </c>
      <c r="P16" s="28">
        <f>VLOOKUP($A16,racines_hs!$A$5:$R$646,16,FALSE)</f>
        <v>-3.4390359999999999E-3</v>
      </c>
      <c r="Q16" s="28">
        <f>VLOOKUP($A16,racines_hs!$A$5:$R$646,17,FALSE)</f>
        <v>1.79797163E-2</v>
      </c>
      <c r="R16" s="28">
        <f>VLOOKUP($A16,racines_hs!$A$5:$R$646,18,FALSE)</f>
        <v>1.8643905400000001E-2</v>
      </c>
    </row>
    <row r="17" spans="1:18" ht="22.5" x14ac:dyDescent="0.2">
      <c r="A17" s="12" t="s">
        <v>2823</v>
      </c>
      <c r="B17" s="10" t="str">
        <f>VLOOKUP($A17,racines_hs!$A$5:$R$646,2,FALSE)</f>
        <v>Endoscopie digestive diagnostique et anesthésie, en ambulatoire</v>
      </c>
      <c r="C17" s="26">
        <f>VLOOKUP($A17,racines_hs!$A$5:$R$646,3,FALSE)</f>
        <v>186258</v>
      </c>
      <c r="D17" s="27">
        <f>VLOOKUP($A17,racines_hs!$A$5:$R$646,4,FALSE)</f>
        <v>136386257.09</v>
      </c>
      <c r="E17" s="26">
        <f>VLOOKUP($A17,racines_hs!$A$5:$R$646,5,FALSE)</f>
        <v>199428</v>
      </c>
      <c r="F17" s="27">
        <f>VLOOKUP($A17,racines_hs!$A$5:$R$646,6,FALSE)</f>
        <v>146086392.03999999</v>
      </c>
      <c r="G17" s="26">
        <f>VLOOKUP($A17,racines_hs!$A$5:$R$646,7,FALSE)</f>
        <v>212374</v>
      </c>
      <c r="H17" s="27">
        <f>VLOOKUP($A17,racines_hs!$A$5:$R$646,8,FALSE)</f>
        <v>155598149.91999999</v>
      </c>
      <c r="I17" s="28">
        <f>VLOOKUP($A17,racines_hs!$A$5:$R$646,9,FALSE)</f>
        <v>7.1122524800000003E-2</v>
      </c>
      <c r="J17" s="28">
        <f>VLOOKUP($A17,racines_hs!$A$5:$R$646,10,FALSE)</f>
        <v>7.0708372300000003E-2</v>
      </c>
      <c r="K17" s="28">
        <f>VLOOKUP($A17,racines_hs!$A$5:$R$646,11,FALSE)</f>
        <v>3.8680239999999997E-4</v>
      </c>
      <c r="L17" s="28">
        <f>VLOOKUP($A17,racines_hs!$A$5:$R$646,12,FALSE)</f>
        <v>6.5110499000000002E-2</v>
      </c>
      <c r="M17" s="28">
        <f>VLOOKUP($A17,racines_hs!$A$5:$R$646,13,FALSE)</f>
        <v>6.4915658799999998E-2</v>
      </c>
      <c r="N17" s="28">
        <f>VLOOKUP($A17,racines_hs!$A$5:$R$646,14,FALSE)</f>
        <v>1.8296299999999999E-4</v>
      </c>
      <c r="O17" s="28">
        <f>VLOOKUP($A17,racines_hs!$A$5:$R$646,15,FALSE)</f>
        <v>0.1779567823</v>
      </c>
      <c r="P17" s="28">
        <f>VLOOKUP($A17,racines_hs!$A$5:$R$646,16,FALSE)</f>
        <v>1.82737501E-2</v>
      </c>
      <c r="Q17" s="28">
        <f>VLOOKUP($A17,racines_hs!$A$5:$R$646,17,FALSE)</f>
        <v>1.9287114000000001E-2</v>
      </c>
      <c r="R17" s="28">
        <f>VLOOKUP($A17,racines_hs!$A$5:$R$646,18,FALSE)</f>
        <v>5.7420479E-3</v>
      </c>
    </row>
    <row r="18" spans="1:18" ht="22.5" x14ac:dyDescent="0.2">
      <c r="A18" s="12" t="s">
        <v>3231</v>
      </c>
      <c r="B18" s="10" t="str">
        <f>VLOOKUP($A18,racines_hs!$A$5:$R$646,2,FALSE)</f>
        <v>Autres symptômes et motifs de recours aux soins de la CMD 23</v>
      </c>
      <c r="C18" s="26">
        <f>VLOOKUP($A18,racines_hs!$A$5:$R$646,3,FALSE)</f>
        <v>221192</v>
      </c>
      <c r="D18" s="27">
        <f>VLOOKUP($A18,racines_hs!$A$5:$R$646,4,FALSE)</f>
        <v>302810635.83999997</v>
      </c>
      <c r="E18" s="26">
        <f>VLOOKUP($A18,racines_hs!$A$5:$R$646,5,FALSE)</f>
        <v>217687</v>
      </c>
      <c r="F18" s="27">
        <f>VLOOKUP($A18,racines_hs!$A$5:$R$646,6,FALSE)</f>
        <v>301319998.99000001</v>
      </c>
      <c r="G18" s="26">
        <f>VLOOKUP($A18,racines_hs!$A$5:$R$646,7,FALSE)</f>
        <v>214016</v>
      </c>
      <c r="H18" s="27">
        <f>VLOOKUP($A18,racines_hs!$A$5:$R$646,8,FALSE)</f>
        <v>294572547.24000001</v>
      </c>
      <c r="I18" s="28">
        <f>VLOOKUP($A18,racines_hs!$A$5:$R$646,9,FALSE)</f>
        <v>-4.9226699999999997E-3</v>
      </c>
      <c r="J18" s="28">
        <f>VLOOKUP($A18,racines_hs!$A$5:$R$646,10,FALSE)</f>
        <v>-1.5845962000000002E-2</v>
      </c>
      <c r="K18" s="28">
        <f>VLOOKUP($A18,racines_hs!$A$5:$R$646,11,FALSE)</f>
        <v>1.10991688E-2</v>
      </c>
      <c r="L18" s="28">
        <f>VLOOKUP($A18,racines_hs!$A$5:$R$646,12,FALSE)</f>
        <v>-2.2392977000000001E-2</v>
      </c>
      <c r="M18" s="28">
        <f>VLOOKUP($A18,racines_hs!$A$5:$R$646,13,FALSE)</f>
        <v>-1.6863662000000001E-2</v>
      </c>
      <c r="N18" s="28">
        <f>VLOOKUP($A18,racines_hs!$A$5:$R$646,14,FALSE)</f>
        <v>-5.6241590000000001E-3</v>
      </c>
      <c r="O18" s="28">
        <f>VLOOKUP($A18,racines_hs!$A$5:$R$646,15,FALSE)</f>
        <v>-5.0461868E-2</v>
      </c>
      <c r="P18" s="28">
        <f>VLOOKUP($A18,racines_hs!$A$5:$R$646,16,FALSE)</f>
        <v>-1.2963034999999999E-2</v>
      </c>
      <c r="Q18" s="28">
        <f>VLOOKUP($A18,racines_hs!$A$5:$R$646,17,FALSE)</f>
        <v>1.9436235100000001E-2</v>
      </c>
      <c r="R18" s="28">
        <f>VLOOKUP($A18,racines_hs!$A$5:$R$646,18,FALSE)</f>
        <v>1.08706285E-2</v>
      </c>
    </row>
    <row r="19" spans="1:18" ht="22.5" x14ac:dyDescent="0.2">
      <c r="A19" s="12" t="s">
        <v>3105</v>
      </c>
      <c r="B19" s="10" t="str">
        <f>VLOOKUP($A19,racines_hs!$A$5:$R$646,2,FALSE)</f>
        <v>Accouchements uniques par voie basse chez une multipare</v>
      </c>
      <c r="C19" s="26">
        <f>VLOOKUP($A19,racines_hs!$A$5:$R$646,3,FALSE)</f>
        <v>262595</v>
      </c>
      <c r="D19" s="27">
        <f>VLOOKUP($A19,racines_hs!$A$5:$R$646,4,FALSE)</f>
        <v>557411849.92999995</v>
      </c>
      <c r="E19" s="26">
        <f>VLOOKUP($A19,racines_hs!$A$5:$R$646,5,FALSE)</f>
        <v>266951</v>
      </c>
      <c r="F19" s="27">
        <f>VLOOKUP($A19,racines_hs!$A$5:$R$646,6,FALSE)</f>
        <v>567106356.32000005</v>
      </c>
      <c r="G19" s="26">
        <f>VLOOKUP($A19,racines_hs!$A$5:$R$646,7,FALSE)</f>
        <v>268855</v>
      </c>
      <c r="H19" s="27">
        <f>VLOOKUP($A19,racines_hs!$A$5:$R$646,8,FALSE)</f>
        <v>571554768.14999998</v>
      </c>
      <c r="I19" s="28">
        <f>VLOOKUP($A19,racines_hs!$A$5:$R$646,9,FALSE)</f>
        <v>1.73919991E-2</v>
      </c>
      <c r="J19" s="28">
        <f>VLOOKUP($A19,racines_hs!$A$5:$R$646,10,FALSE)</f>
        <v>1.65882823E-2</v>
      </c>
      <c r="K19" s="28">
        <f>VLOOKUP($A19,racines_hs!$A$5:$R$646,11,FALSE)</f>
        <v>7.9060199999999995E-4</v>
      </c>
      <c r="L19" s="28">
        <f>VLOOKUP($A19,racines_hs!$A$5:$R$646,12,FALSE)</f>
        <v>7.8440521000000003E-3</v>
      </c>
      <c r="M19" s="28">
        <f>VLOOKUP($A19,racines_hs!$A$5:$R$646,13,FALSE)</f>
        <v>7.1323951000000002E-3</v>
      </c>
      <c r="N19" s="28">
        <f>VLOOKUP($A19,racines_hs!$A$5:$R$646,14,FALSE)</f>
        <v>7.0661719999999995E-4</v>
      </c>
      <c r="O19" s="28">
        <f>VLOOKUP($A19,racines_hs!$A$5:$R$646,15,FALSE)</f>
        <v>2.6172540800000001E-2</v>
      </c>
      <c r="P19" s="28">
        <f>VLOOKUP($A19,racines_hs!$A$5:$R$646,16,FALSE)</f>
        <v>8.5461770000000003E-3</v>
      </c>
      <c r="Q19" s="28">
        <f>VLOOKUP($A19,racines_hs!$A$5:$R$646,17,FALSE)</f>
        <v>2.4416534199999999E-2</v>
      </c>
      <c r="R19" s="28">
        <f>VLOOKUP($A19,racines_hs!$A$5:$R$646,18,FALSE)</f>
        <v>2.1092120200000002E-2</v>
      </c>
    </row>
    <row r="20" spans="1:18" ht="33.75" x14ac:dyDescent="0.2">
      <c r="A20" s="12" t="s">
        <v>3116</v>
      </c>
      <c r="B20" s="10" t="str">
        <f>VLOOKUP($A20,racines_hs!$A$5:$R$646,2,FALSE)</f>
        <v>Nouveau-nés de 3300g et âge gestationnel de 40 SA et assimilés (groupe nouveau-nés 1)</v>
      </c>
      <c r="C20" s="37">
        <f>VLOOKUP($A20,racines_hs!$A$5:$R$646,3,FALSE)</f>
        <v>519244</v>
      </c>
      <c r="D20" s="38">
        <f>VLOOKUP($A20,racines_hs!$A$5:$R$646,4,FALSE)</f>
        <v>563255906.82000005</v>
      </c>
      <c r="E20" s="37">
        <f>VLOOKUP($A20,racines_hs!$A$5:$R$646,5,FALSE)</f>
        <v>522092</v>
      </c>
      <c r="F20" s="38">
        <f>VLOOKUP($A20,racines_hs!$A$5:$R$646,6,FALSE)</f>
        <v>568616281.79999995</v>
      </c>
      <c r="G20" s="37">
        <f>VLOOKUP($A20,racines_hs!$A$5:$R$646,7,FALSE)</f>
        <v>522719</v>
      </c>
      <c r="H20" s="38">
        <f>VLOOKUP($A20,racines_hs!$A$5:$R$646,8,FALSE)</f>
        <v>571785458.38</v>
      </c>
      <c r="I20" s="39">
        <f>VLOOKUP($A20,racines_hs!$A$5:$R$646,9,FALSE)</f>
        <v>9.5167666000000005E-3</v>
      </c>
      <c r="J20" s="39">
        <f>VLOOKUP($A20,racines_hs!$A$5:$R$646,10,FALSE)</f>
        <v>5.4848973000000004E-3</v>
      </c>
      <c r="K20" s="39">
        <f>VLOOKUP($A20,racines_hs!$A$5:$R$646,11,FALSE)</f>
        <v>4.0098755000000002E-3</v>
      </c>
      <c r="L20" s="39">
        <f>VLOOKUP($A20,racines_hs!$A$5:$R$646,12,FALSE)</f>
        <v>5.573489E-3</v>
      </c>
      <c r="M20" s="39">
        <f>VLOOKUP($A20,racines_hs!$A$5:$R$646,13,FALSE)</f>
        <v>1.2009378000000001E-3</v>
      </c>
      <c r="N20" s="39">
        <f>VLOOKUP($A20,racines_hs!$A$5:$R$646,14,FALSE)</f>
        <v>4.3673063000000002E-3</v>
      </c>
      <c r="O20" s="39">
        <f>VLOOKUP($A20,racines_hs!$A$5:$R$646,15,FALSE)</f>
        <v>8.6187936000000007E-3</v>
      </c>
      <c r="P20" s="39">
        <f>VLOOKUP($A20,racines_hs!$A$5:$R$646,16,FALSE)</f>
        <v>6.0885423999999999E-3</v>
      </c>
      <c r="Q20" s="39">
        <f>VLOOKUP($A20,racines_hs!$A$5:$R$646,17,FALSE)</f>
        <v>4.7471634800000002E-2</v>
      </c>
      <c r="R20" s="39">
        <f>VLOOKUP($A20,racines_hs!$A$5:$R$646,18,FALSE)</f>
        <v>2.1100633399999999E-2</v>
      </c>
    </row>
    <row r="29" spans="1:18" ht="12.75" customHeight="1" x14ac:dyDescent="0.2">
      <c r="D29" s="152"/>
      <c r="E29" s="152"/>
    </row>
    <row r="30" spans="1:18" ht="12.75" customHeight="1" x14ac:dyDescent="0.2">
      <c r="D30" s="152"/>
      <c r="E30" s="152"/>
    </row>
    <row r="31" spans="1:18" ht="12.75" customHeight="1" x14ac:dyDescent="0.2">
      <c r="D31" s="152"/>
      <c r="E31" s="152"/>
    </row>
    <row r="32" spans="1:18" ht="12.75" customHeight="1" x14ac:dyDescent="0.2">
      <c r="D32" s="152"/>
      <c r="E32" s="152"/>
    </row>
    <row r="42" spans="1:18" ht="12.75" customHeight="1" x14ac:dyDescent="0.2">
      <c r="A42" s="44" t="s">
        <v>3395</v>
      </c>
    </row>
    <row r="43" spans="1:18" ht="45" x14ac:dyDescent="0.2">
      <c r="A43" s="193" t="s">
        <v>3273</v>
      </c>
      <c r="B43" s="194"/>
      <c r="C43" s="10" t="s">
        <v>3248</v>
      </c>
      <c r="D43" s="10" t="s">
        <v>3249</v>
      </c>
      <c r="E43" s="10" t="s">
        <v>3250</v>
      </c>
      <c r="F43" s="10" t="s">
        <v>3251</v>
      </c>
      <c r="G43" s="10" t="s">
        <v>3252</v>
      </c>
      <c r="H43" s="10" t="s">
        <v>3253</v>
      </c>
      <c r="I43" s="10" t="s">
        <v>3254</v>
      </c>
      <c r="J43" s="10" t="s">
        <v>3255</v>
      </c>
      <c r="K43" s="10" t="s">
        <v>3256</v>
      </c>
      <c r="L43" s="10" t="s">
        <v>3257</v>
      </c>
      <c r="M43" s="10" t="s">
        <v>3258</v>
      </c>
      <c r="N43" s="10" t="s">
        <v>3259</v>
      </c>
      <c r="O43" s="10" t="s">
        <v>3261</v>
      </c>
      <c r="P43" s="10" t="s">
        <v>3260</v>
      </c>
      <c r="Q43" s="10" t="s">
        <v>3262</v>
      </c>
      <c r="R43" s="10" t="s">
        <v>3263</v>
      </c>
    </row>
    <row r="44" spans="1:18" ht="33.75" x14ac:dyDescent="0.2">
      <c r="A44" s="12" t="s">
        <v>2902</v>
      </c>
      <c r="B44" s="10" t="str">
        <f>VLOOKUP($A44,racines_hs!$A$5:$R$646,2,FALSE)</f>
        <v>Interventions sur la hanche et le fémur pour traumatismes récents, âge supérieur à 17 ans</v>
      </c>
      <c r="C44" s="23">
        <f>VLOOKUP($A44,racines_hs!$A$5:$R$646,3,FALSE)</f>
        <v>45282</v>
      </c>
      <c r="D44" s="24">
        <f>VLOOKUP($A44,racines_hs!$A$5:$R$646,4,FALSE)</f>
        <v>307615963.5</v>
      </c>
      <c r="E44" s="23">
        <f>VLOOKUP($A44,racines_hs!$A$5:$R$646,5,FALSE)</f>
        <v>45876</v>
      </c>
      <c r="F44" s="24">
        <f>VLOOKUP($A44,racines_hs!$A$5:$R$646,6,FALSE)</f>
        <v>316260544.48000002</v>
      </c>
      <c r="G44" s="23">
        <f>VLOOKUP($A44,racines_hs!$A$5:$R$646,7,FALSE)</f>
        <v>46546</v>
      </c>
      <c r="H44" s="24">
        <f>VLOOKUP($A44,racines_hs!$A$5:$R$646,8,FALSE)</f>
        <v>327934318.63</v>
      </c>
      <c r="I44" s="25">
        <f>VLOOKUP($A44,racines_hs!$A$5:$R$646,9,FALSE)</f>
        <v>2.81018608E-2</v>
      </c>
      <c r="J44" s="25">
        <f>VLOOKUP($A44,racines_hs!$A$5:$R$646,10,FALSE)</f>
        <v>1.3117795200000001E-2</v>
      </c>
      <c r="K44" s="25">
        <f>VLOOKUP($A44,racines_hs!$A$5:$R$646,11,FALSE)</f>
        <v>1.47900528E-2</v>
      </c>
      <c r="L44" s="25">
        <f>VLOOKUP($A44,racines_hs!$A$5:$R$646,12,FALSE)</f>
        <v>3.6911889099999998E-2</v>
      </c>
      <c r="M44" s="25">
        <f>VLOOKUP($A44,racines_hs!$A$5:$R$646,13,FALSE)</f>
        <v>1.46045863E-2</v>
      </c>
      <c r="N44" s="25">
        <f>VLOOKUP($A44,racines_hs!$A$5:$R$646,14,FALSE)</f>
        <v>2.1986203400000001E-2</v>
      </c>
      <c r="O44" s="25">
        <f>VLOOKUP($A44,racines_hs!$A$5:$R$646,15,FALSE)</f>
        <v>9.2098752000000002E-3</v>
      </c>
      <c r="P44" s="25">
        <f>VLOOKUP($A44,racines_hs!$A$5:$R$646,16,FALSE)</f>
        <v>2.2427361400000002E-2</v>
      </c>
      <c r="Q44" s="25">
        <f>VLOOKUP($A44,racines_hs!$A$5:$R$646,17,FALSE)</f>
        <v>4.2271558999999997E-3</v>
      </c>
      <c r="R44" s="25">
        <f>VLOOKUP($A44,racines_hs!$A$5:$R$646,18,FALSE)</f>
        <v>1.2101779999999999E-2</v>
      </c>
    </row>
    <row r="45" spans="1:18" ht="12" x14ac:dyDescent="0.2">
      <c r="A45" s="12" t="s">
        <v>3093</v>
      </c>
      <c r="B45" s="10" t="str">
        <f>VLOOKUP($A45,racines_hs!$A$5:$R$646,2,FALSE)</f>
        <v>Césariennes pour grossesse unique</v>
      </c>
      <c r="C45" s="26">
        <f>VLOOKUP($A45,racines_hs!$A$5:$R$646,3,FALSE)</f>
        <v>110075</v>
      </c>
      <c r="D45" s="27">
        <f>VLOOKUP($A45,racines_hs!$A$5:$R$646,4,FALSE)</f>
        <v>344385728.54000002</v>
      </c>
      <c r="E45" s="26">
        <f>VLOOKUP($A45,racines_hs!$A$5:$R$646,5,FALSE)</f>
        <v>110330</v>
      </c>
      <c r="F45" s="27">
        <f>VLOOKUP($A45,racines_hs!$A$5:$R$646,6,FALSE)</f>
        <v>347103325.06999999</v>
      </c>
      <c r="G45" s="26">
        <f>VLOOKUP($A45,racines_hs!$A$5:$R$646,7,FALSE)</f>
        <v>109552</v>
      </c>
      <c r="H45" s="27">
        <f>VLOOKUP($A45,racines_hs!$A$5:$R$646,8,FALSE)</f>
        <v>345090732.13999999</v>
      </c>
      <c r="I45" s="28">
        <f>VLOOKUP($A45,racines_hs!$A$5:$R$646,9,FALSE)</f>
        <v>7.8911415000000006E-3</v>
      </c>
      <c r="J45" s="28">
        <f>VLOOKUP($A45,racines_hs!$A$5:$R$646,10,FALSE)</f>
        <v>2.3166023000000002E-3</v>
      </c>
      <c r="K45" s="28">
        <f>VLOOKUP($A45,racines_hs!$A$5:$R$646,11,FALSE)</f>
        <v>5.5616551E-3</v>
      </c>
      <c r="L45" s="28">
        <f>VLOOKUP($A45,racines_hs!$A$5:$R$646,12,FALSE)</f>
        <v>-5.7982529999999997E-3</v>
      </c>
      <c r="M45" s="28">
        <f>VLOOKUP($A45,racines_hs!$A$5:$R$646,13,FALSE)</f>
        <v>-7.0515730000000002E-3</v>
      </c>
      <c r="N45" s="28">
        <f>VLOOKUP($A45,racines_hs!$A$5:$R$646,14,FALSE)</f>
        <v>1.2622200999999999E-3</v>
      </c>
      <c r="O45" s="28">
        <f>VLOOKUP($A45,racines_hs!$A$5:$R$646,15,FALSE)</f>
        <v>-1.0694452E-2</v>
      </c>
      <c r="P45" s="28">
        <f>VLOOKUP($A45,racines_hs!$A$5:$R$646,16,FALSE)</f>
        <v>-3.8665430000000001E-3</v>
      </c>
      <c r="Q45" s="28">
        <f>VLOOKUP($A45,racines_hs!$A$5:$R$646,17,FALSE)</f>
        <v>9.9491553E-3</v>
      </c>
      <c r="R45" s="28">
        <f>VLOOKUP($A45,racines_hs!$A$5:$R$646,18,FALSE)</f>
        <v>1.2734904199999999E-2</v>
      </c>
    </row>
    <row r="46" spans="1:18" ht="22.5" x14ac:dyDescent="0.2">
      <c r="A46" s="12" t="s">
        <v>2803</v>
      </c>
      <c r="B46" s="10" t="str">
        <f>VLOOKUP($A46,racines_hs!$A$5:$R$646,2,FALSE)</f>
        <v>Interventions majeures sur l'intestin grêle et le côlon</v>
      </c>
      <c r="C46" s="26">
        <f>VLOOKUP($A46,racines_hs!$A$5:$R$646,3,FALSE)</f>
        <v>42145</v>
      </c>
      <c r="D46" s="27">
        <f>VLOOKUP($A46,racines_hs!$A$5:$R$646,4,FALSE)</f>
        <v>419217362.55000001</v>
      </c>
      <c r="E46" s="26">
        <f>VLOOKUP($A46,racines_hs!$A$5:$R$646,5,FALSE)</f>
        <v>43585</v>
      </c>
      <c r="F46" s="27">
        <f>VLOOKUP($A46,racines_hs!$A$5:$R$646,6,FALSE)</f>
        <v>440211794.19</v>
      </c>
      <c r="G46" s="26">
        <f>VLOOKUP($A46,racines_hs!$A$5:$R$646,7,FALSE)</f>
        <v>42831</v>
      </c>
      <c r="H46" s="27">
        <f>VLOOKUP($A46,racines_hs!$A$5:$R$646,8,FALSE)</f>
        <v>437780640.77999997</v>
      </c>
      <c r="I46" s="28">
        <f>VLOOKUP($A46,racines_hs!$A$5:$R$646,9,FALSE)</f>
        <v>5.0080062299999999E-2</v>
      </c>
      <c r="J46" s="28">
        <f>VLOOKUP($A46,racines_hs!$A$5:$R$646,10,FALSE)</f>
        <v>3.4167754199999997E-2</v>
      </c>
      <c r="K46" s="28">
        <f>VLOOKUP($A46,racines_hs!$A$5:$R$646,11,FALSE)</f>
        <v>1.53865832E-2</v>
      </c>
      <c r="L46" s="28">
        <f>VLOOKUP($A46,racines_hs!$A$5:$R$646,12,FALSE)</f>
        <v>-5.5226900000000002E-3</v>
      </c>
      <c r="M46" s="28">
        <f>VLOOKUP($A46,racines_hs!$A$5:$R$646,13,FALSE)</f>
        <v>-1.729953E-2</v>
      </c>
      <c r="N46" s="28">
        <f>VLOOKUP($A46,racines_hs!$A$5:$R$646,14,FALSE)</f>
        <v>1.19841597E-2</v>
      </c>
      <c r="O46" s="28">
        <f>VLOOKUP($A46,racines_hs!$A$5:$R$646,15,FALSE)</f>
        <v>-1.0364546000000001E-2</v>
      </c>
      <c r="P46" s="28">
        <f>VLOOKUP($A46,racines_hs!$A$5:$R$646,16,FALSE)</f>
        <v>-4.6706710000000004E-3</v>
      </c>
      <c r="Q46" s="28">
        <f>VLOOKUP($A46,racines_hs!$A$5:$R$646,17,FALSE)</f>
        <v>3.8897717E-3</v>
      </c>
      <c r="R46" s="28">
        <f>VLOOKUP($A46,racines_hs!$A$5:$R$646,18,FALSE)</f>
        <v>1.6155445500000001E-2</v>
      </c>
    </row>
    <row r="47" spans="1:18" ht="22.5" x14ac:dyDescent="0.2">
      <c r="A47" s="12" t="s">
        <v>2723</v>
      </c>
      <c r="B47" s="10" t="str">
        <f>VLOOKUP($A47,racines_hs!$A$5:$R$646,2,FALSE)</f>
        <v>Pneumonies et pleurésies banales, âge supérieur à 17 ans</v>
      </c>
      <c r="C47" s="26">
        <f>VLOOKUP($A47,racines_hs!$A$5:$R$646,3,FALSE)</f>
        <v>128521</v>
      </c>
      <c r="D47" s="27">
        <f>VLOOKUP($A47,racines_hs!$A$5:$R$646,4,FALSE)</f>
        <v>420341047.55000001</v>
      </c>
      <c r="E47" s="26">
        <f>VLOOKUP($A47,racines_hs!$A$5:$R$646,5,FALSE)</f>
        <v>137715</v>
      </c>
      <c r="F47" s="27">
        <f>VLOOKUP($A47,racines_hs!$A$5:$R$646,6,FALSE)</f>
        <v>460403260.08999997</v>
      </c>
      <c r="G47" s="26">
        <f>VLOOKUP($A47,racines_hs!$A$5:$R$646,7,FALSE)</f>
        <v>134926</v>
      </c>
      <c r="H47" s="27">
        <f>VLOOKUP($A47,racines_hs!$A$5:$R$646,8,FALSE)</f>
        <v>459863852.41000003</v>
      </c>
      <c r="I47" s="28">
        <f>VLOOKUP($A47,racines_hs!$A$5:$R$646,9,FALSE)</f>
        <v>9.5308827900000004E-2</v>
      </c>
      <c r="J47" s="28">
        <f>VLOOKUP($A47,racines_hs!$A$5:$R$646,10,FALSE)</f>
        <v>7.1536947300000001E-2</v>
      </c>
      <c r="K47" s="28">
        <f>VLOOKUP($A47,racines_hs!$A$5:$R$646,11,FALSE)</f>
        <v>2.2184844499999998E-2</v>
      </c>
      <c r="L47" s="28">
        <f>VLOOKUP($A47,racines_hs!$A$5:$R$646,12,FALSE)</f>
        <v>-1.171598E-3</v>
      </c>
      <c r="M47" s="28">
        <f>VLOOKUP($A47,racines_hs!$A$5:$R$646,13,FALSE)</f>
        <v>-2.0251970000000001E-2</v>
      </c>
      <c r="N47" s="28">
        <f>VLOOKUP($A47,racines_hs!$A$5:$R$646,14,FALSE)</f>
        <v>1.9474773899999999E-2</v>
      </c>
      <c r="O47" s="28">
        <f>VLOOKUP($A47,racines_hs!$A$5:$R$646,15,FALSE)</f>
        <v>-3.8337824E-2</v>
      </c>
      <c r="P47" s="28">
        <f>VLOOKUP($A47,racines_hs!$A$5:$R$646,16,FALSE)</f>
        <v>-1.0362959999999999E-3</v>
      </c>
      <c r="Q47" s="28">
        <f>VLOOKUP($A47,racines_hs!$A$5:$R$646,17,FALSE)</f>
        <v>1.22535393E-2</v>
      </c>
      <c r="R47" s="28">
        <f>VLOOKUP($A47,racines_hs!$A$5:$R$646,18,FALSE)</f>
        <v>1.69703836E-2</v>
      </c>
    </row>
    <row r="48" spans="1:18" ht="22.5" x14ac:dyDescent="0.2">
      <c r="A48" s="12" t="s">
        <v>2647</v>
      </c>
      <c r="B48" s="10" t="str">
        <f>VLOOKUP($A48,racines_hs!$A$5:$R$646,2,FALSE)</f>
        <v>Accidents vasculaires intracérébraux non transitoires</v>
      </c>
      <c r="C48" s="26">
        <f>VLOOKUP($A48,racines_hs!$A$5:$R$646,3,FALSE)</f>
        <v>88104</v>
      </c>
      <c r="D48" s="27">
        <f>VLOOKUP($A48,racines_hs!$A$5:$R$646,4,FALSE)</f>
        <v>431813912.18000001</v>
      </c>
      <c r="E48" s="26">
        <f>VLOOKUP($A48,racines_hs!$A$5:$R$646,5,FALSE)</f>
        <v>93893</v>
      </c>
      <c r="F48" s="27">
        <f>VLOOKUP($A48,racines_hs!$A$5:$R$646,6,FALSE)</f>
        <v>464047770.99000001</v>
      </c>
      <c r="G48" s="26">
        <f>VLOOKUP($A48,racines_hs!$A$5:$R$646,7,FALSE)</f>
        <v>98840</v>
      </c>
      <c r="H48" s="27">
        <f>VLOOKUP($A48,racines_hs!$A$5:$R$646,8,FALSE)</f>
        <v>493636458.36000001</v>
      </c>
      <c r="I48" s="28">
        <f>VLOOKUP($A48,racines_hs!$A$5:$R$646,9,FALSE)</f>
        <v>7.4647568999999997E-2</v>
      </c>
      <c r="J48" s="28">
        <f>VLOOKUP($A48,racines_hs!$A$5:$R$646,10,FALSE)</f>
        <v>6.5706437800000003E-2</v>
      </c>
      <c r="K48" s="28">
        <f>VLOOKUP($A48,racines_hs!$A$5:$R$646,11,FALSE)</f>
        <v>8.3898632000000001E-3</v>
      </c>
      <c r="L48" s="28">
        <f>VLOOKUP($A48,racines_hs!$A$5:$R$646,12,FALSE)</f>
        <v>6.3762158200000002E-2</v>
      </c>
      <c r="M48" s="28">
        <f>VLOOKUP($A48,racines_hs!$A$5:$R$646,13,FALSE)</f>
        <v>5.2687633800000001E-2</v>
      </c>
      <c r="N48" s="28">
        <f>VLOOKUP($A48,racines_hs!$A$5:$R$646,14,FALSE)</f>
        <v>1.05202379E-2</v>
      </c>
      <c r="O48" s="28">
        <f>VLOOKUP($A48,racines_hs!$A$5:$R$646,15,FALSE)</f>
        <v>6.8001869500000006E-2</v>
      </c>
      <c r="P48" s="28">
        <f>VLOOKUP($A48,racines_hs!$A$5:$R$646,16,FALSE)</f>
        <v>5.6845042300000002E-2</v>
      </c>
      <c r="Q48" s="28">
        <f>VLOOKUP($A48,racines_hs!$A$5:$R$646,17,FALSE)</f>
        <v>8.9763263999999999E-3</v>
      </c>
      <c r="R48" s="28">
        <f>VLOOKUP($A48,racines_hs!$A$5:$R$646,18,FALSE)</f>
        <v>1.8216696099999999E-2</v>
      </c>
    </row>
    <row r="49" spans="1:18" ht="22.5" x14ac:dyDescent="0.2">
      <c r="A49" s="12" t="s">
        <v>3104</v>
      </c>
      <c r="B49" s="10" t="str">
        <f>VLOOKUP($A49,racines_hs!$A$5:$R$646,2,FALSE)</f>
        <v>Accouchements uniques par voie basse chez une primipare</v>
      </c>
      <c r="C49" s="26">
        <f>VLOOKUP($A49,racines_hs!$A$5:$R$646,3,FALSE)</f>
        <v>198126</v>
      </c>
      <c r="D49" s="27">
        <f>VLOOKUP($A49,racines_hs!$A$5:$R$646,4,FALSE)</f>
        <v>504660929.88999999</v>
      </c>
      <c r="E49" s="26">
        <f>VLOOKUP($A49,racines_hs!$A$5:$R$646,5,FALSE)</f>
        <v>198617</v>
      </c>
      <c r="F49" s="27">
        <f>VLOOKUP($A49,racines_hs!$A$5:$R$646,6,FALSE)</f>
        <v>507003055.92000002</v>
      </c>
      <c r="G49" s="26">
        <f>VLOOKUP($A49,racines_hs!$A$5:$R$646,7,FALSE)</f>
        <v>197978</v>
      </c>
      <c r="H49" s="27">
        <f>VLOOKUP($A49,racines_hs!$A$5:$R$646,8,FALSE)</f>
        <v>505212986.85000002</v>
      </c>
      <c r="I49" s="28">
        <f>VLOOKUP($A49,racines_hs!$A$5:$R$646,9,FALSE)</f>
        <v>4.6409894E-3</v>
      </c>
      <c r="J49" s="28">
        <f>VLOOKUP($A49,racines_hs!$A$5:$R$646,10,FALSE)</f>
        <v>2.4782209E-3</v>
      </c>
      <c r="K49" s="28">
        <f>VLOOKUP($A49,racines_hs!$A$5:$R$646,11,FALSE)</f>
        <v>2.1574219E-3</v>
      </c>
      <c r="L49" s="28">
        <f>VLOOKUP($A49,racines_hs!$A$5:$R$646,12,FALSE)</f>
        <v>-3.5306869999999998E-3</v>
      </c>
      <c r="M49" s="28">
        <f>VLOOKUP($A49,racines_hs!$A$5:$R$646,13,FALSE)</f>
        <v>-3.2172469999999999E-3</v>
      </c>
      <c r="N49" s="28">
        <f>VLOOKUP($A49,racines_hs!$A$5:$R$646,14,FALSE)</f>
        <v>-3.1445099999999999E-4</v>
      </c>
      <c r="O49" s="28">
        <f>VLOOKUP($A49,racines_hs!$A$5:$R$646,15,FALSE)</f>
        <v>-8.7837469999999997E-3</v>
      </c>
      <c r="P49" s="28">
        <f>VLOOKUP($A49,racines_hs!$A$5:$R$646,16,FALSE)</f>
        <v>-3.4390359999999999E-3</v>
      </c>
      <c r="Q49" s="28">
        <f>VLOOKUP($A49,racines_hs!$A$5:$R$646,17,FALSE)</f>
        <v>1.79797163E-2</v>
      </c>
      <c r="R49" s="28">
        <f>VLOOKUP($A49,racines_hs!$A$5:$R$646,18,FALSE)</f>
        <v>1.8643905400000001E-2</v>
      </c>
    </row>
    <row r="50" spans="1:18" ht="12" x14ac:dyDescent="0.2">
      <c r="A50" s="12" t="s">
        <v>3232</v>
      </c>
      <c r="B50" s="10" t="str">
        <f>VLOOKUP($A50,racines_hs!$A$5:$R$646,2,FALSE)</f>
        <v>Soins Palliatifs, avec ou sans acte</v>
      </c>
      <c r="C50" s="26">
        <f>VLOOKUP($A50,racines_hs!$A$5:$R$646,3,FALSE)</f>
        <v>64899</v>
      </c>
      <c r="D50" s="27">
        <f>VLOOKUP($A50,racines_hs!$A$5:$R$646,4,FALSE)</f>
        <v>520833093.89999998</v>
      </c>
      <c r="E50" s="26">
        <f>VLOOKUP($A50,racines_hs!$A$5:$R$646,5,FALSE)</f>
        <v>64074</v>
      </c>
      <c r="F50" s="27">
        <f>VLOOKUP($A50,racines_hs!$A$5:$R$646,6,FALSE)</f>
        <v>517453564.35000002</v>
      </c>
      <c r="G50" s="26">
        <f>VLOOKUP($A50,racines_hs!$A$5:$R$646,7,FALSE)</f>
        <v>64536</v>
      </c>
      <c r="H50" s="27">
        <f>VLOOKUP($A50,racines_hs!$A$5:$R$646,8,FALSE)</f>
        <v>523393244.35000002</v>
      </c>
      <c r="I50" s="28">
        <f>VLOOKUP($A50,racines_hs!$A$5:$R$646,9,FALSE)</f>
        <v>-6.4887E-3</v>
      </c>
      <c r="J50" s="28">
        <f>VLOOKUP($A50,racines_hs!$A$5:$R$646,10,FALSE)</f>
        <v>-1.2712060000000001E-2</v>
      </c>
      <c r="K50" s="28">
        <f>VLOOKUP($A50,racines_hs!$A$5:$R$646,11,FALSE)</f>
        <v>6.3034909E-3</v>
      </c>
      <c r="L50" s="28">
        <f>VLOOKUP($A50,racines_hs!$A$5:$R$646,12,FALSE)</f>
        <v>1.14786725E-2</v>
      </c>
      <c r="M50" s="28">
        <f>VLOOKUP($A50,racines_hs!$A$5:$R$646,13,FALSE)</f>
        <v>7.2104129999999997E-3</v>
      </c>
      <c r="N50" s="28">
        <f>VLOOKUP($A50,racines_hs!$A$5:$R$646,14,FALSE)</f>
        <v>4.2377038999999997E-3</v>
      </c>
      <c r="O50" s="28">
        <f>VLOOKUP($A50,racines_hs!$A$5:$R$646,15,FALSE)</f>
        <v>6.3506900999999996E-3</v>
      </c>
      <c r="P50" s="28">
        <f>VLOOKUP($A50,racines_hs!$A$5:$R$646,16,FALSE)</f>
        <v>1.14111639E-2</v>
      </c>
      <c r="Q50" s="28">
        <f>VLOOKUP($A50,racines_hs!$A$5:$R$646,17,FALSE)</f>
        <v>5.8609489999999998E-3</v>
      </c>
      <c r="R50" s="28">
        <f>VLOOKUP($A50,racines_hs!$A$5:$R$646,18,FALSE)</f>
        <v>1.9314812600000002E-2</v>
      </c>
    </row>
    <row r="51" spans="1:18" ht="22.5" x14ac:dyDescent="0.2">
      <c r="A51" s="12" t="s">
        <v>3105</v>
      </c>
      <c r="B51" s="10" t="str">
        <f>VLOOKUP($A51,racines_hs!$A$5:$R$646,2,FALSE)</f>
        <v>Accouchements uniques par voie basse chez une multipare</v>
      </c>
      <c r="C51" s="26">
        <f>VLOOKUP($A51,racines_hs!$A$5:$R$646,3,FALSE)</f>
        <v>262595</v>
      </c>
      <c r="D51" s="27">
        <f>VLOOKUP($A51,racines_hs!$A$5:$R$646,4,FALSE)</f>
        <v>557411849.92999995</v>
      </c>
      <c r="E51" s="26">
        <f>VLOOKUP($A51,racines_hs!$A$5:$R$646,5,FALSE)</f>
        <v>266951</v>
      </c>
      <c r="F51" s="27">
        <f>VLOOKUP($A51,racines_hs!$A$5:$R$646,6,FALSE)</f>
        <v>567106356.32000005</v>
      </c>
      <c r="G51" s="26">
        <f>VLOOKUP($A51,racines_hs!$A$5:$R$646,7,FALSE)</f>
        <v>268855</v>
      </c>
      <c r="H51" s="27">
        <f>VLOOKUP($A51,racines_hs!$A$5:$R$646,8,FALSE)</f>
        <v>571554768.14999998</v>
      </c>
      <c r="I51" s="28">
        <f>VLOOKUP($A51,racines_hs!$A$5:$R$646,9,FALSE)</f>
        <v>1.73919991E-2</v>
      </c>
      <c r="J51" s="28">
        <f>VLOOKUP($A51,racines_hs!$A$5:$R$646,10,FALSE)</f>
        <v>1.65882823E-2</v>
      </c>
      <c r="K51" s="28">
        <f>VLOOKUP($A51,racines_hs!$A$5:$R$646,11,FALSE)</f>
        <v>7.9060199999999995E-4</v>
      </c>
      <c r="L51" s="28">
        <f>VLOOKUP($A51,racines_hs!$A$5:$R$646,12,FALSE)</f>
        <v>7.8440521000000003E-3</v>
      </c>
      <c r="M51" s="28">
        <f>VLOOKUP($A51,racines_hs!$A$5:$R$646,13,FALSE)</f>
        <v>7.1323951000000002E-3</v>
      </c>
      <c r="N51" s="28">
        <f>VLOOKUP($A51,racines_hs!$A$5:$R$646,14,FALSE)</f>
        <v>7.0661719999999995E-4</v>
      </c>
      <c r="O51" s="28">
        <f>VLOOKUP($A51,racines_hs!$A$5:$R$646,15,FALSE)</f>
        <v>2.6172540800000001E-2</v>
      </c>
      <c r="P51" s="28">
        <f>VLOOKUP($A51,racines_hs!$A$5:$R$646,16,FALSE)</f>
        <v>8.5461770000000003E-3</v>
      </c>
      <c r="Q51" s="28">
        <f>VLOOKUP($A51,racines_hs!$A$5:$R$646,17,FALSE)</f>
        <v>2.4416534199999999E-2</v>
      </c>
      <c r="R51" s="28">
        <f>VLOOKUP($A51,racines_hs!$A$5:$R$646,18,FALSE)</f>
        <v>2.1092120200000002E-2</v>
      </c>
    </row>
    <row r="52" spans="1:18" ht="33.75" x14ac:dyDescent="0.2">
      <c r="A52" s="12" t="s">
        <v>3116</v>
      </c>
      <c r="B52" s="10" t="str">
        <f>VLOOKUP($A52,racines_hs!$A$5:$R$646,2,FALSE)</f>
        <v>Nouveau-nés de 3300g et âge gestationnel de 40 SA et assimilés (groupe nouveau-nés 1)</v>
      </c>
      <c r="C52" s="26">
        <f>VLOOKUP($A52,racines_hs!$A$5:$R$646,3,FALSE)</f>
        <v>519244</v>
      </c>
      <c r="D52" s="27">
        <f>VLOOKUP($A52,racines_hs!$A$5:$R$646,4,FALSE)</f>
        <v>563255906.82000005</v>
      </c>
      <c r="E52" s="26">
        <f>VLOOKUP($A52,racines_hs!$A$5:$R$646,5,FALSE)</f>
        <v>522092</v>
      </c>
      <c r="F52" s="27">
        <f>VLOOKUP($A52,racines_hs!$A$5:$R$646,6,FALSE)</f>
        <v>568616281.79999995</v>
      </c>
      <c r="G52" s="26">
        <f>VLOOKUP($A52,racines_hs!$A$5:$R$646,7,FALSE)</f>
        <v>522719</v>
      </c>
      <c r="H52" s="27">
        <f>VLOOKUP($A52,racines_hs!$A$5:$R$646,8,FALSE)</f>
        <v>571785458.38</v>
      </c>
      <c r="I52" s="28">
        <f>VLOOKUP($A52,racines_hs!$A$5:$R$646,9,FALSE)</f>
        <v>9.5167666000000005E-3</v>
      </c>
      <c r="J52" s="28">
        <f>VLOOKUP($A52,racines_hs!$A$5:$R$646,10,FALSE)</f>
        <v>5.4848973000000004E-3</v>
      </c>
      <c r="K52" s="28">
        <f>VLOOKUP($A52,racines_hs!$A$5:$R$646,11,FALSE)</f>
        <v>4.0098755000000002E-3</v>
      </c>
      <c r="L52" s="28">
        <f>VLOOKUP($A52,racines_hs!$A$5:$R$646,12,FALSE)</f>
        <v>5.573489E-3</v>
      </c>
      <c r="M52" s="28">
        <f>VLOOKUP($A52,racines_hs!$A$5:$R$646,13,FALSE)</f>
        <v>1.2009378000000001E-3</v>
      </c>
      <c r="N52" s="28">
        <f>VLOOKUP($A52,racines_hs!$A$5:$R$646,14,FALSE)</f>
        <v>4.3673063000000002E-3</v>
      </c>
      <c r="O52" s="28">
        <f>VLOOKUP($A52,racines_hs!$A$5:$R$646,15,FALSE)</f>
        <v>8.6187936000000007E-3</v>
      </c>
      <c r="P52" s="28">
        <f>VLOOKUP($A52,racines_hs!$A$5:$R$646,16,FALSE)</f>
        <v>6.0885423999999999E-3</v>
      </c>
      <c r="Q52" s="28">
        <f>VLOOKUP($A52,racines_hs!$A$5:$R$646,17,FALSE)</f>
        <v>4.7471634800000002E-2</v>
      </c>
      <c r="R52" s="28">
        <f>VLOOKUP($A52,racines_hs!$A$5:$R$646,18,FALSE)</f>
        <v>2.1100633399999999E-2</v>
      </c>
    </row>
    <row r="53" spans="1:18" ht="22.5" x14ac:dyDescent="0.2">
      <c r="A53" s="12" t="s">
        <v>2787</v>
      </c>
      <c r="B53" s="10" t="str">
        <f>VLOOKUP($A53,racines_hs!$A$5:$R$646,2,FALSE)</f>
        <v>Insuffisances cardiaques et états de choc circulatoire</v>
      </c>
      <c r="C53" s="37">
        <f>VLOOKUP($A53,racines_hs!$A$5:$R$646,3,FALSE)</f>
        <v>163308</v>
      </c>
      <c r="D53" s="38">
        <f>VLOOKUP($A53,racines_hs!$A$5:$R$646,4,FALSE)</f>
        <v>570932914.04999995</v>
      </c>
      <c r="E53" s="37">
        <f>VLOOKUP($A53,racines_hs!$A$5:$R$646,5,FALSE)</f>
        <v>168120</v>
      </c>
      <c r="F53" s="38">
        <f>VLOOKUP($A53,racines_hs!$A$5:$R$646,6,FALSE)</f>
        <v>595415315</v>
      </c>
      <c r="G53" s="37">
        <f>VLOOKUP($A53,racines_hs!$A$5:$R$646,7,FALSE)</f>
        <v>173124</v>
      </c>
      <c r="H53" s="38">
        <f>VLOOKUP($A53,racines_hs!$A$5:$R$646,8,FALSE)</f>
        <v>620776879.61000001</v>
      </c>
      <c r="I53" s="39">
        <f>VLOOKUP($A53,racines_hs!$A$5:$R$646,9,FALSE)</f>
        <v>4.2881397000000002E-2</v>
      </c>
      <c r="J53" s="39">
        <f>VLOOKUP($A53,racines_hs!$A$5:$R$646,10,FALSE)</f>
        <v>2.9465794699999999E-2</v>
      </c>
      <c r="K53" s="39">
        <f>VLOOKUP($A53,racines_hs!$A$5:$R$646,11,FALSE)</f>
        <v>1.30316154E-2</v>
      </c>
      <c r="L53" s="39">
        <f>VLOOKUP($A53,racines_hs!$A$5:$R$646,12,FALSE)</f>
        <v>4.25947468E-2</v>
      </c>
      <c r="M53" s="39">
        <f>VLOOKUP($A53,racines_hs!$A$5:$R$646,13,FALSE)</f>
        <v>2.9764453999999999E-2</v>
      </c>
      <c r="N53" s="39">
        <f>VLOOKUP($A53,racines_hs!$A$5:$R$646,14,FALSE)</f>
        <v>1.2459444300000001E-2</v>
      </c>
      <c r="O53" s="39">
        <f>VLOOKUP($A53,racines_hs!$A$5:$R$646,15,FALSE)</f>
        <v>6.8785396200000001E-2</v>
      </c>
      <c r="P53" s="39">
        <f>VLOOKUP($A53,racines_hs!$A$5:$R$646,16,FALSE)</f>
        <v>4.87240003E-2</v>
      </c>
      <c r="Q53" s="39">
        <f>VLOOKUP($A53,racines_hs!$A$5:$R$646,17,FALSE)</f>
        <v>1.5722557000000002E-2</v>
      </c>
      <c r="R53" s="39">
        <f>VLOOKUP($A53,racines_hs!$A$5:$R$646,18,FALSE)</f>
        <v>2.2908566700000001E-2</v>
      </c>
    </row>
    <row r="76" spans="1:18" ht="12.75" customHeight="1" x14ac:dyDescent="0.2">
      <c r="A76" s="44" t="s">
        <v>3396</v>
      </c>
    </row>
    <row r="77" spans="1:18" ht="45" x14ac:dyDescent="0.2">
      <c r="A77" s="193" t="s">
        <v>3273</v>
      </c>
      <c r="B77" s="194"/>
      <c r="C77" s="92" t="s">
        <v>3248</v>
      </c>
      <c r="D77" s="10" t="s">
        <v>3249</v>
      </c>
      <c r="E77" s="10" t="s">
        <v>3250</v>
      </c>
      <c r="F77" s="10" t="s">
        <v>3251</v>
      </c>
      <c r="G77" s="10" t="s">
        <v>3252</v>
      </c>
      <c r="H77" s="10" t="s">
        <v>3253</v>
      </c>
      <c r="I77" s="10" t="s">
        <v>3254</v>
      </c>
      <c r="J77" s="10" t="s">
        <v>3255</v>
      </c>
      <c r="K77" s="10" t="s">
        <v>3256</v>
      </c>
      <c r="L77" s="10" t="s">
        <v>3257</v>
      </c>
      <c r="M77" s="10" t="s">
        <v>3258</v>
      </c>
      <c r="N77" s="10" t="s">
        <v>3259</v>
      </c>
      <c r="O77" s="10" t="s">
        <v>3261</v>
      </c>
      <c r="P77" s="10" t="s">
        <v>3260</v>
      </c>
      <c r="Q77" s="10" t="s">
        <v>3262</v>
      </c>
      <c r="R77" s="10" t="s">
        <v>3263</v>
      </c>
    </row>
    <row r="78" spans="1:18" ht="22.5" x14ac:dyDescent="0.2">
      <c r="A78" s="12" t="s">
        <v>2647</v>
      </c>
      <c r="B78" s="10" t="str">
        <f>VLOOKUP($A78,racines_hs!$A$5:$R$646,2,FALSE)</f>
        <v>Accidents vasculaires intracérébraux non transitoires</v>
      </c>
      <c r="C78" s="23">
        <f>VLOOKUP($A78,racines_hs!$A$5:$R$646,3,FALSE)</f>
        <v>88104</v>
      </c>
      <c r="D78" s="24">
        <f>VLOOKUP($A78,racines_hs!$A$5:$R$646,4,FALSE)</f>
        <v>431813912.18000001</v>
      </c>
      <c r="E78" s="23">
        <f>VLOOKUP($A78,racines_hs!$A$5:$R$646,5,FALSE)</f>
        <v>93893</v>
      </c>
      <c r="F78" s="24">
        <f>VLOOKUP($A78,racines_hs!$A$5:$R$646,6,FALSE)</f>
        <v>464047770.99000001</v>
      </c>
      <c r="G78" s="23">
        <f>VLOOKUP($A78,racines_hs!$A$5:$R$646,7,FALSE)</f>
        <v>98840</v>
      </c>
      <c r="H78" s="24">
        <f>VLOOKUP($A78,racines_hs!$A$5:$R$646,8,FALSE)</f>
        <v>493636458.36000001</v>
      </c>
      <c r="I78" s="25">
        <f>VLOOKUP($A78,racines_hs!$A$5:$R$646,9,FALSE)</f>
        <v>7.4647568999999997E-2</v>
      </c>
      <c r="J78" s="25">
        <f>VLOOKUP($A78,racines_hs!$A$5:$R$646,10,FALSE)</f>
        <v>6.5706437800000003E-2</v>
      </c>
      <c r="K78" s="25">
        <f>VLOOKUP($A78,racines_hs!$A$5:$R$646,11,FALSE)</f>
        <v>8.3898632000000001E-3</v>
      </c>
      <c r="L78" s="25">
        <f>VLOOKUP($A78,racines_hs!$A$5:$R$646,12,FALSE)</f>
        <v>6.3762158200000002E-2</v>
      </c>
      <c r="M78" s="25">
        <f>VLOOKUP($A78,racines_hs!$A$5:$R$646,13,FALSE)</f>
        <v>5.2687633800000001E-2</v>
      </c>
      <c r="N78" s="25">
        <f>VLOOKUP($A78,racines_hs!$A$5:$R$646,14,FALSE)</f>
        <v>1.05202379E-2</v>
      </c>
      <c r="O78" s="25">
        <f>VLOOKUP($A78,racines_hs!$A$5:$R$646,15,FALSE)</f>
        <v>6.8001869500000006E-2</v>
      </c>
      <c r="P78" s="25">
        <f>VLOOKUP($A78,racines_hs!$A$5:$R$646,16,FALSE)</f>
        <v>5.6845042300000002E-2</v>
      </c>
      <c r="Q78" s="25">
        <f>VLOOKUP($A78,racines_hs!$A$5:$R$646,17,FALSE)</f>
        <v>8.9763263999999999E-3</v>
      </c>
      <c r="R78" s="25">
        <f>VLOOKUP($A78,racines_hs!$A$5:$R$646,18,FALSE)</f>
        <v>1.8216696099999999E-2</v>
      </c>
    </row>
    <row r="79" spans="1:18" ht="22.5" x14ac:dyDescent="0.2">
      <c r="A79" s="12" t="s">
        <v>2787</v>
      </c>
      <c r="B79" s="10" t="str">
        <f>VLOOKUP($A79,racines_hs!$A$5:$R$646,2,FALSE)</f>
        <v>Insuffisances cardiaques et états de choc circulatoire</v>
      </c>
      <c r="C79" s="26">
        <f>VLOOKUP($A79,racines_hs!$A$5:$R$646,3,FALSE)</f>
        <v>163308</v>
      </c>
      <c r="D79" s="27">
        <f>VLOOKUP($A79,racines_hs!$A$5:$R$646,4,FALSE)</f>
        <v>570932914.04999995</v>
      </c>
      <c r="E79" s="26">
        <f>VLOOKUP($A79,racines_hs!$A$5:$R$646,5,FALSE)</f>
        <v>168120</v>
      </c>
      <c r="F79" s="27">
        <f>VLOOKUP($A79,racines_hs!$A$5:$R$646,6,FALSE)</f>
        <v>595415315</v>
      </c>
      <c r="G79" s="26">
        <f>VLOOKUP($A79,racines_hs!$A$5:$R$646,7,FALSE)</f>
        <v>173124</v>
      </c>
      <c r="H79" s="27">
        <f>VLOOKUP($A79,racines_hs!$A$5:$R$646,8,FALSE)</f>
        <v>620776879.61000001</v>
      </c>
      <c r="I79" s="28">
        <f>VLOOKUP($A79,racines_hs!$A$5:$R$646,9,FALSE)</f>
        <v>4.2881397000000002E-2</v>
      </c>
      <c r="J79" s="28">
        <f>VLOOKUP($A79,racines_hs!$A$5:$R$646,10,FALSE)</f>
        <v>2.9465794699999999E-2</v>
      </c>
      <c r="K79" s="28">
        <f>VLOOKUP($A79,racines_hs!$A$5:$R$646,11,FALSE)</f>
        <v>1.30316154E-2</v>
      </c>
      <c r="L79" s="28">
        <f>VLOOKUP($A79,racines_hs!$A$5:$R$646,12,FALSE)</f>
        <v>4.25947468E-2</v>
      </c>
      <c r="M79" s="28">
        <f>VLOOKUP($A79,racines_hs!$A$5:$R$646,13,FALSE)</f>
        <v>2.9764453999999999E-2</v>
      </c>
      <c r="N79" s="28">
        <f>VLOOKUP($A79,racines_hs!$A$5:$R$646,14,FALSE)</f>
        <v>1.2459444300000001E-2</v>
      </c>
      <c r="O79" s="28">
        <f>VLOOKUP($A79,racines_hs!$A$5:$R$646,15,FALSE)</f>
        <v>6.8785396200000001E-2</v>
      </c>
      <c r="P79" s="28">
        <f>VLOOKUP($A79,racines_hs!$A$5:$R$646,16,FALSE)</f>
        <v>4.87240003E-2</v>
      </c>
      <c r="Q79" s="28">
        <f>VLOOKUP($A79,racines_hs!$A$5:$R$646,17,FALSE)</f>
        <v>1.5722557000000002E-2</v>
      </c>
      <c r="R79" s="28">
        <f>VLOOKUP($A79,racines_hs!$A$5:$R$646,18,FALSE)</f>
        <v>2.2908566700000001E-2</v>
      </c>
    </row>
    <row r="80" spans="1:18" ht="22.5" x14ac:dyDescent="0.2">
      <c r="A80" s="12" t="s">
        <v>2738</v>
      </c>
      <c r="B80" s="10" t="str">
        <f>VLOOKUP($A80,racines_hs!$A$5:$R$646,2,FALSE)</f>
        <v>Bronchopneumopathies chroniques surinfectées</v>
      </c>
      <c r="C80" s="26">
        <f>VLOOKUP($A80,racines_hs!$A$5:$R$646,3,FALSE)</f>
        <v>51268</v>
      </c>
      <c r="D80" s="27">
        <f>VLOOKUP($A80,racines_hs!$A$5:$R$646,4,FALSE)</f>
        <v>189845378.78</v>
      </c>
      <c r="E80" s="26">
        <f>VLOOKUP($A80,racines_hs!$A$5:$R$646,5,FALSE)</f>
        <v>59703</v>
      </c>
      <c r="F80" s="27">
        <f>VLOOKUP($A80,racines_hs!$A$5:$R$646,6,FALSE)</f>
        <v>226480022.49000001</v>
      </c>
      <c r="G80" s="26">
        <f>VLOOKUP($A80,racines_hs!$A$5:$R$646,7,FALSE)</f>
        <v>65061</v>
      </c>
      <c r="H80" s="27">
        <f>VLOOKUP($A80,racines_hs!$A$5:$R$646,8,FALSE)</f>
        <v>249845733.84999999</v>
      </c>
      <c r="I80" s="28">
        <f>VLOOKUP($A80,racines_hs!$A$5:$R$646,9,FALSE)</f>
        <v>0.19297095319999999</v>
      </c>
      <c r="J80" s="28">
        <f>VLOOKUP($A80,racines_hs!$A$5:$R$646,10,FALSE)</f>
        <v>0.1645275806</v>
      </c>
      <c r="K80" s="28">
        <f>VLOOKUP($A80,racines_hs!$A$5:$R$646,11,FALSE)</f>
        <v>2.4424816700000001E-2</v>
      </c>
      <c r="L80" s="28">
        <f>VLOOKUP($A80,racines_hs!$A$5:$R$646,12,FALSE)</f>
        <v>0.10316897310000001</v>
      </c>
      <c r="M80" s="28">
        <f>VLOOKUP($A80,racines_hs!$A$5:$R$646,13,FALSE)</f>
        <v>8.9744234000000006E-2</v>
      </c>
      <c r="N80" s="28">
        <f>VLOOKUP($A80,racines_hs!$A$5:$R$646,14,FALSE)</f>
        <v>1.23191651E-2</v>
      </c>
      <c r="O80" s="28">
        <f>VLOOKUP($A80,racines_hs!$A$5:$R$646,15,FALSE)</f>
        <v>7.3651509300000001E-2</v>
      </c>
      <c r="P80" s="28">
        <f>VLOOKUP($A80,racines_hs!$A$5:$R$646,16,FALSE)</f>
        <v>4.4889617200000002E-2</v>
      </c>
      <c r="Q80" s="28">
        <f>VLOOKUP($A80,racines_hs!$A$5:$R$646,17,FALSE)</f>
        <v>5.9086277999999999E-3</v>
      </c>
      <c r="R80" s="28">
        <f>VLOOKUP($A80,racines_hs!$A$5:$R$646,18,FALSE)</f>
        <v>9.2200722000000002E-3</v>
      </c>
    </row>
    <row r="81" spans="1:18" ht="12" x14ac:dyDescent="0.2">
      <c r="A81" s="12" t="s">
        <v>3219</v>
      </c>
      <c r="B81" s="10" t="str">
        <f>VLOOKUP($A81,racines_hs!$A$5:$R$646,2,FALSE)</f>
        <v>Autres facteurs influant sur l'état de santé</v>
      </c>
      <c r="C81" s="26">
        <f>VLOOKUP($A81,racines_hs!$A$5:$R$646,3,FALSE)</f>
        <v>114226</v>
      </c>
      <c r="D81" s="27">
        <f>VLOOKUP($A81,racines_hs!$A$5:$R$646,4,FALSE)</f>
        <v>121299906.73</v>
      </c>
      <c r="E81" s="26">
        <f>VLOOKUP($A81,racines_hs!$A$5:$R$646,5,FALSE)</f>
        <v>108610</v>
      </c>
      <c r="F81" s="27">
        <f>VLOOKUP($A81,racines_hs!$A$5:$R$646,6,FALSE)</f>
        <v>125439003.52</v>
      </c>
      <c r="G81" s="26">
        <f>VLOOKUP($A81,racines_hs!$A$5:$R$646,7,FALSE)</f>
        <v>101869</v>
      </c>
      <c r="H81" s="27">
        <f>VLOOKUP($A81,racines_hs!$A$5:$R$646,8,FALSE)</f>
        <v>148243422.19</v>
      </c>
      <c r="I81" s="28">
        <f>VLOOKUP($A81,racines_hs!$A$5:$R$646,9,FALSE)</f>
        <v>3.4122835800000001E-2</v>
      </c>
      <c r="J81" s="28">
        <f>VLOOKUP($A81,racines_hs!$A$5:$R$646,10,FALSE)</f>
        <v>-4.9165688999999999E-2</v>
      </c>
      <c r="K81" s="28">
        <f>VLOOKUP($A81,racines_hs!$A$5:$R$646,11,FALSE)</f>
        <v>8.7595203400000002E-2</v>
      </c>
      <c r="L81" s="28">
        <f>VLOOKUP($A81,racines_hs!$A$5:$R$646,12,FALSE)</f>
        <v>0.18179687359999999</v>
      </c>
      <c r="M81" s="28">
        <f>VLOOKUP($A81,racines_hs!$A$5:$R$646,13,FALSE)</f>
        <v>-6.2066108000000002E-2</v>
      </c>
      <c r="N81" s="28">
        <f>VLOOKUP($A81,racines_hs!$A$5:$R$646,14,FALSE)</f>
        <v>0.260000181</v>
      </c>
      <c r="O81" s="28">
        <f>VLOOKUP($A81,racines_hs!$A$5:$R$646,15,FALSE)</f>
        <v>-9.2662340999999995E-2</v>
      </c>
      <c r="P81" s="28">
        <f>VLOOKUP($A81,racines_hs!$A$5:$R$646,16,FALSE)</f>
        <v>4.38112758E-2</v>
      </c>
      <c r="Q81" s="28">
        <f>VLOOKUP($A81,racines_hs!$A$5:$R$646,17,FALSE)</f>
        <v>9.2514103000000004E-3</v>
      </c>
      <c r="R81" s="28">
        <f>VLOOKUP($A81,racines_hs!$A$5:$R$646,18,FALSE)</f>
        <v>5.4706360000000001E-3</v>
      </c>
    </row>
    <row r="82" spans="1:18" ht="22.5" x14ac:dyDescent="0.2">
      <c r="A82" s="12" t="s">
        <v>2986</v>
      </c>
      <c r="B82" s="10" t="str">
        <f>VLOOKUP($A82,racines_hs!$A$5:$R$646,2,FALSE)</f>
        <v>Interventions digestives autres que les gastroplasties, pour obésité</v>
      </c>
      <c r="C82" s="26">
        <f>VLOOKUP($A82,racines_hs!$A$5:$R$646,3,FALSE)</f>
        <v>8429</v>
      </c>
      <c r="D82" s="27">
        <f>VLOOKUP($A82,racines_hs!$A$5:$R$646,4,FALSE)</f>
        <v>47702674.234999999</v>
      </c>
      <c r="E82" s="26">
        <f>VLOOKUP($A82,racines_hs!$A$5:$R$646,5,FALSE)</f>
        <v>11140</v>
      </c>
      <c r="F82" s="27">
        <f>VLOOKUP($A82,racines_hs!$A$5:$R$646,6,FALSE)</f>
        <v>62483869.858000003</v>
      </c>
      <c r="G82" s="26">
        <f>VLOOKUP($A82,racines_hs!$A$5:$R$646,7,FALSE)</f>
        <v>14073</v>
      </c>
      <c r="H82" s="27">
        <f>VLOOKUP($A82,racines_hs!$A$5:$R$646,8,FALSE)</f>
        <v>79083035.591000006</v>
      </c>
      <c r="I82" s="28">
        <f>VLOOKUP($A82,racines_hs!$A$5:$R$646,9,FALSE)</f>
        <v>0.309860943</v>
      </c>
      <c r="J82" s="28">
        <f>VLOOKUP($A82,racines_hs!$A$5:$R$646,10,FALSE)</f>
        <v>0.32162771379999999</v>
      </c>
      <c r="K82" s="28">
        <f>VLOOKUP($A82,racines_hs!$A$5:$R$646,11,FALSE)</f>
        <v>-8.9032420000000004E-3</v>
      </c>
      <c r="L82" s="28">
        <f>VLOOKUP($A82,racines_hs!$A$5:$R$646,12,FALSE)</f>
        <v>0.26565521260000002</v>
      </c>
      <c r="M82" s="28">
        <f>VLOOKUP($A82,racines_hs!$A$5:$R$646,13,FALSE)</f>
        <v>0.26328545780000001</v>
      </c>
      <c r="N82" s="28">
        <f>VLOOKUP($A82,racines_hs!$A$5:$R$646,14,FALSE)</f>
        <v>1.8758665000000001E-3</v>
      </c>
      <c r="O82" s="28">
        <f>VLOOKUP($A82,racines_hs!$A$5:$R$646,15,FALSE)</f>
        <v>4.0317259600000002E-2</v>
      </c>
      <c r="P82" s="28">
        <f>VLOOKUP($A82,racines_hs!$A$5:$R$646,16,FALSE)</f>
        <v>3.1889899899999997E-2</v>
      </c>
      <c r="Q82" s="28">
        <f>VLOOKUP($A82,racines_hs!$A$5:$R$646,17,FALSE)</f>
        <v>1.278064E-3</v>
      </c>
      <c r="R82" s="28">
        <f>VLOOKUP($A82,racines_hs!$A$5:$R$646,18,FALSE)</f>
        <v>2.9184060000000001E-3</v>
      </c>
    </row>
    <row r="83" spans="1:18" ht="22.5" x14ac:dyDescent="0.2">
      <c r="A83" s="12" t="s">
        <v>2725</v>
      </c>
      <c r="B83" s="10" t="str">
        <f>VLOOKUP($A83,racines_hs!$A$5:$R$646,2,FALSE)</f>
        <v>Infections et inflammations respiratoires, âge supérieur à 17 ans</v>
      </c>
      <c r="C83" s="26">
        <f>VLOOKUP($A83,racines_hs!$A$5:$R$646,3,FALSE)</f>
        <v>32287</v>
      </c>
      <c r="D83" s="27">
        <f>VLOOKUP($A83,racines_hs!$A$5:$R$646,4,FALSE)</f>
        <v>174781346.88999999</v>
      </c>
      <c r="E83" s="26">
        <f>VLOOKUP($A83,racines_hs!$A$5:$R$646,5,FALSE)</f>
        <v>34467</v>
      </c>
      <c r="F83" s="27">
        <f>VLOOKUP($A83,racines_hs!$A$5:$R$646,6,FALSE)</f>
        <v>193372679.24000001</v>
      </c>
      <c r="G83" s="26">
        <f>VLOOKUP($A83,racines_hs!$A$5:$R$646,7,FALSE)</f>
        <v>36947</v>
      </c>
      <c r="H83" s="27">
        <f>VLOOKUP($A83,racines_hs!$A$5:$R$646,8,FALSE)</f>
        <v>209911880.47999999</v>
      </c>
      <c r="I83" s="28">
        <f>VLOOKUP($A83,racines_hs!$A$5:$R$646,9,FALSE)</f>
        <v>0.1063690873</v>
      </c>
      <c r="J83" s="28">
        <f>VLOOKUP($A83,racines_hs!$A$5:$R$646,10,FALSE)</f>
        <v>6.7519435099999997E-2</v>
      </c>
      <c r="K83" s="28">
        <f>VLOOKUP($A83,racines_hs!$A$5:$R$646,11,FALSE)</f>
        <v>3.6392454300000002E-2</v>
      </c>
      <c r="L83" s="28">
        <f>VLOOKUP($A83,racines_hs!$A$5:$R$646,12,FALSE)</f>
        <v>8.5530186100000002E-2</v>
      </c>
      <c r="M83" s="28">
        <f>VLOOKUP($A83,racines_hs!$A$5:$R$646,13,FALSE)</f>
        <v>7.1952882499999996E-2</v>
      </c>
      <c r="N83" s="28">
        <f>VLOOKUP($A83,racines_hs!$A$5:$R$646,14,FALSE)</f>
        <v>1.26659519E-2</v>
      </c>
      <c r="O83" s="28">
        <f>VLOOKUP($A83,racines_hs!$A$5:$R$646,15,FALSE)</f>
        <v>3.4090284300000002E-2</v>
      </c>
      <c r="P83" s="28">
        <f>VLOOKUP($A83,racines_hs!$A$5:$R$646,16,FALSE)</f>
        <v>3.1774697599999999E-2</v>
      </c>
      <c r="Q83" s="28">
        <f>VLOOKUP($A83,racines_hs!$A$5:$R$646,17,FALSE)</f>
        <v>3.355406E-3</v>
      </c>
      <c r="R83" s="28">
        <f>VLOOKUP($A83,racines_hs!$A$5:$R$646,18,FALSE)</f>
        <v>7.7463908E-3</v>
      </c>
    </row>
    <row r="84" spans="1:18" ht="23.25" customHeight="1" x14ac:dyDescent="0.2">
      <c r="A84" s="12" t="s">
        <v>2659</v>
      </c>
      <c r="B84" s="10" t="str">
        <f>VLOOKUP($A84,racines_hs!$A$5:$R$646,2,FALSE)</f>
        <v>Interventions sur le cristallin avec ou sans vitrectomie</v>
      </c>
      <c r="C84" s="26">
        <f>VLOOKUP($A84,racines_hs!$A$5:$R$646,3,FALSE)</f>
        <v>167309</v>
      </c>
      <c r="D84" s="27">
        <f>VLOOKUP($A84,racines_hs!$A$5:$R$646,4,FALSE)</f>
        <v>237591122.38</v>
      </c>
      <c r="E84" s="26">
        <f>VLOOKUP($A84,racines_hs!$A$5:$R$646,5,FALSE)</f>
        <v>177784</v>
      </c>
      <c r="F84" s="27">
        <f>VLOOKUP($A84,racines_hs!$A$5:$R$646,6,FALSE)</f>
        <v>252254526.25</v>
      </c>
      <c r="G84" s="26">
        <f>VLOOKUP($A84,racines_hs!$A$5:$R$646,7,FALSE)</f>
        <v>188142</v>
      </c>
      <c r="H84" s="27">
        <f>VLOOKUP($A84,racines_hs!$A$5:$R$646,8,FALSE)</f>
        <v>266695346.25999999</v>
      </c>
      <c r="I84" s="28">
        <f>VLOOKUP($A84,racines_hs!$A$5:$R$646,9,FALSE)</f>
        <v>6.1716968699999999E-2</v>
      </c>
      <c r="J84" s="28">
        <f>VLOOKUP($A84,racines_hs!$A$5:$R$646,10,FALSE)</f>
        <v>6.2608706E-2</v>
      </c>
      <c r="K84" s="28">
        <f>VLOOKUP($A84,racines_hs!$A$5:$R$646,11,FALSE)</f>
        <v>-8.3919599999999995E-4</v>
      </c>
      <c r="L84" s="28">
        <f>VLOOKUP($A84,racines_hs!$A$5:$R$646,12,FALSE)</f>
        <v>5.7247020400000001E-2</v>
      </c>
      <c r="M84" s="28">
        <f>VLOOKUP($A84,racines_hs!$A$5:$R$646,13,FALSE)</f>
        <v>5.8261710799999998E-2</v>
      </c>
      <c r="N84" s="28">
        <f>VLOOKUP($A84,racines_hs!$A$5:$R$646,14,FALSE)</f>
        <v>-9.58828E-4</v>
      </c>
      <c r="O84" s="28">
        <f>VLOOKUP($A84,racines_hs!$A$5:$R$646,15,FALSE)</f>
        <v>0.14238192120000001</v>
      </c>
      <c r="P84" s="28">
        <f>VLOOKUP($A84,racines_hs!$A$5:$R$646,16,FALSE)</f>
        <v>2.77433404E-2</v>
      </c>
      <c r="Q84" s="28">
        <f>VLOOKUP($A84,racines_hs!$A$5:$R$646,17,FALSE)</f>
        <v>1.7086442800000001E-2</v>
      </c>
      <c r="R84" s="28">
        <f>VLOOKUP($A84,racines_hs!$A$5:$R$646,18,FALSE)</f>
        <v>9.8418745000000002E-3</v>
      </c>
    </row>
    <row r="85" spans="1:18" ht="22.5" x14ac:dyDescent="0.2">
      <c r="A85" s="12" t="s">
        <v>3023</v>
      </c>
      <c r="B85" s="10" t="str">
        <f>VLOOKUP($A85,racines_hs!$A$5:$R$646,2,FALSE)</f>
        <v>Infections des reins et des voies urinaires, âge supérieur à 17 ans</v>
      </c>
      <c r="C85" s="26">
        <f>VLOOKUP($A85,racines_hs!$A$5:$R$646,3,FALSE)</f>
        <v>65028</v>
      </c>
      <c r="D85" s="27">
        <f>VLOOKUP($A85,racines_hs!$A$5:$R$646,4,FALSE)</f>
        <v>173646535.71000001</v>
      </c>
      <c r="E85" s="26">
        <f>VLOOKUP($A85,racines_hs!$A$5:$R$646,5,FALSE)</f>
        <v>69138</v>
      </c>
      <c r="F85" s="27">
        <f>VLOOKUP($A85,racines_hs!$A$5:$R$646,6,FALSE)</f>
        <v>190902485.24000001</v>
      </c>
      <c r="G85" s="26">
        <f>VLOOKUP($A85,racines_hs!$A$5:$R$646,7,FALSE)</f>
        <v>73699</v>
      </c>
      <c r="H85" s="27">
        <f>VLOOKUP($A85,racines_hs!$A$5:$R$646,8,FALSE)</f>
        <v>204824954.13999999</v>
      </c>
      <c r="I85" s="28">
        <f>VLOOKUP($A85,racines_hs!$A$5:$R$646,9,FALSE)</f>
        <v>9.93739924E-2</v>
      </c>
      <c r="J85" s="28">
        <f>VLOOKUP($A85,racines_hs!$A$5:$R$646,10,FALSE)</f>
        <v>6.3203543099999995E-2</v>
      </c>
      <c r="K85" s="28">
        <f>VLOOKUP($A85,racines_hs!$A$5:$R$646,11,FALSE)</f>
        <v>3.4020249099999997E-2</v>
      </c>
      <c r="L85" s="28">
        <f>VLOOKUP($A85,racines_hs!$A$5:$R$646,12,FALSE)</f>
        <v>7.2929741500000006E-2</v>
      </c>
      <c r="M85" s="28">
        <f>VLOOKUP($A85,racines_hs!$A$5:$R$646,13,FALSE)</f>
        <v>6.5969510300000006E-2</v>
      </c>
      <c r="N85" s="28">
        <f>VLOOKUP($A85,racines_hs!$A$5:$R$646,14,FALSE)</f>
        <v>6.5294843E-3</v>
      </c>
      <c r="O85" s="28">
        <f>VLOOKUP($A85,racines_hs!$A$5:$R$646,15,FALSE)</f>
        <v>6.2695881699999997E-2</v>
      </c>
      <c r="P85" s="28">
        <f>VLOOKUP($A85,racines_hs!$A$5:$R$646,16,FALSE)</f>
        <v>2.6747497200000001E-2</v>
      </c>
      <c r="Q85" s="28">
        <f>VLOOKUP($A85,racines_hs!$A$5:$R$646,17,FALSE)</f>
        <v>6.6931027999999997E-3</v>
      </c>
      <c r="R85" s="28">
        <f>VLOOKUP($A85,racines_hs!$A$5:$R$646,18,FALSE)</f>
        <v>7.5586676999999996E-3</v>
      </c>
    </row>
    <row r="86" spans="1:18" ht="22.5" x14ac:dyDescent="0.2">
      <c r="A86" s="12" t="s">
        <v>2927</v>
      </c>
      <c r="B86" s="10" t="str">
        <f>VLOOKUP($A86,racines_hs!$A$5:$R$646,2,FALSE)</f>
        <v>Autres pathologies de l'appareil musculosquelettique et du tissu conjonctif</v>
      </c>
      <c r="C86" s="26">
        <f>VLOOKUP($A86,racines_hs!$A$5:$R$646,3,FALSE)</f>
        <v>16729</v>
      </c>
      <c r="D86" s="27">
        <f>VLOOKUP($A86,racines_hs!$A$5:$R$646,4,FALSE)</f>
        <v>35012854.274999999</v>
      </c>
      <c r="E86" s="26">
        <f>VLOOKUP($A86,racines_hs!$A$5:$R$646,5,FALSE)</f>
        <v>19326</v>
      </c>
      <c r="F86" s="27">
        <f>VLOOKUP($A86,racines_hs!$A$5:$R$646,6,FALSE)</f>
        <v>49686855.744000003</v>
      </c>
      <c r="G86" s="26">
        <f>VLOOKUP($A86,racines_hs!$A$5:$R$646,7,FALSE)</f>
        <v>21572</v>
      </c>
      <c r="H86" s="27">
        <f>VLOOKUP($A86,racines_hs!$A$5:$R$646,8,FALSE)</f>
        <v>62121855.57</v>
      </c>
      <c r="I86" s="28">
        <f>VLOOKUP($A86,racines_hs!$A$5:$R$646,9,FALSE)</f>
        <v>0.4191032629</v>
      </c>
      <c r="J86" s="28">
        <f>VLOOKUP($A86,racines_hs!$A$5:$R$646,10,FALSE)</f>
        <v>0.15523940459999999</v>
      </c>
      <c r="K86" s="28">
        <f>VLOOKUP($A86,racines_hs!$A$5:$R$646,11,FALSE)</f>
        <v>0.22840621359999999</v>
      </c>
      <c r="L86" s="28">
        <f>VLOOKUP($A86,racines_hs!$A$5:$R$646,12,FALSE)</f>
        <v>0.25026739240000001</v>
      </c>
      <c r="M86" s="28">
        <f>VLOOKUP($A86,racines_hs!$A$5:$R$646,13,FALSE)</f>
        <v>0.11621649589999999</v>
      </c>
      <c r="N86" s="28">
        <f>VLOOKUP($A86,racines_hs!$A$5:$R$646,14,FALSE)</f>
        <v>0.1200939934</v>
      </c>
      <c r="O86" s="28">
        <f>VLOOKUP($A86,racines_hs!$A$5:$R$646,15,FALSE)</f>
        <v>3.0873701E-2</v>
      </c>
      <c r="P86" s="28">
        <f>VLOOKUP($A86,racines_hs!$A$5:$R$646,16,FALSE)</f>
        <v>2.3889809099999999E-2</v>
      </c>
      <c r="Q86" s="28">
        <f>VLOOKUP($A86,racines_hs!$A$5:$R$646,17,FALSE)</f>
        <v>1.9590987000000001E-3</v>
      </c>
      <c r="R86" s="28">
        <f>VLOOKUP($A86,racines_hs!$A$5:$R$646,18,FALSE)</f>
        <v>2.2924866E-3</v>
      </c>
    </row>
    <row r="87" spans="1:18" ht="33.75" x14ac:dyDescent="0.2">
      <c r="A87" s="12" t="s">
        <v>2902</v>
      </c>
      <c r="B87" s="10" t="str">
        <f>VLOOKUP($A87,racines_hs!$A$5:$R$646,2,FALSE)</f>
        <v>Interventions sur la hanche et le fémur pour traumatismes récents, âge supérieur à 17 ans</v>
      </c>
      <c r="C87" s="37">
        <f>VLOOKUP($A87,racines_hs!$A$5:$R$646,3,FALSE)</f>
        <v>45282</v>
      </c>
      <c r="D87" s="38">
        <f>VLOOKUP($A87,racines_hs!$A$5:$R$646,4,FALSE)</f>
        <v>307615963.5</v>
      </c>
      <c r="E87" s="37">
        <f>VLOOKUP($A87,racines_hs!$A$5:$R$646,5,FALSE)</f>
        <v>45876</v>
      </c>
      <c r="F87" s="38">
        <f>VLOOKUP($A87,racines_hs!$A$5:$R$646,6,FALSE)</f>
        <v>316260544.48000002</v>
      </c>
      <c r="G87" s="37">
        <f>VLOOKUP($A87,racines_hs!$A$5:$R$646,7,FALSE)</f>
        <v>46546</v>
      </c>
      <c r="H87" s="38">
        <f>VLOOKUP($A87,racines_hs!$A$5:$R$646,8,FALSE)</f>
        <v>327934318.63</v>
      </c>
      <c r="I87" s="39">
        <f>VLOOKUP($A87,racines_hs!$A$5:$R$646,9,FALSE)</f>
        <v>2.81018608E-2</v>
      </c>
      <c r="J87" s="39">
        <f>VLOOKUP($A87,racines_hs!$A$5:$R$646,10,FALSE)</f>
        <v>1.3117795200000001E-2</v>
      </c>
      <c r="K87" s="39">
        <f>VLOOKUP($A87,racines_hs!$A$5:$R$646,11,FALSE)</f>
        <v>1.47900528E-2</v>
      </c>
      <c r="L87" s="39">
        <f>VLOOKUP($A87,racines_hs!$A$5:$R$646,12,FALSE)</f>
        <v>3.6911889099999998E-2</v>
      </c>
      <c r="M87" s="39">
        <f>VLOOKUP($A87,racines_hs!$A$5:$R$646,13,FALSE)</f>
        <v>1.46045863E-2</v>
      </c>
      <c r="N87" s="39">
        <f>VLOOKUP($A87,racines_hs!$A$5:$R$646,14,FALSE)</f>
        <v>2.1986203400000001E-2</v>
      </c>
      <c r="O87" s="39">
        <f>VLOOKUP($A87,racines_hs!$A$5:$R$646,15,FALSE)</f>
        <v>9.2098752000000002E-3</v>
      </c>
      <c r="P87" s="39">
        <f>VLOOKUP($A87,racines_hs!$A$5:$R$646,16,FALSE)</f>
        <v>2.2427361400000002E-2</v>
      </c>
      <c r="Q87" s="39">
        <f>VLOOKUP($A87,racines_hs!$A$5:$R$646,17,FALSE)</f>
        <v>4.2271558999999997E-3</v>
      </c>
      <c r="R87" s="39">
        <f>VLOOKUP($A87,racines_hs!$A$5:$R$646,18,FALSE)</f>
        <v>1.2101779999999999E-2</v>
      </c>
    </row>
  </sheetData>
  <mergeCells count="3">
    <mergeCell ref="A10:B10"/>
    <mergeCell ref="A43:B43"/>
    <mergeCell ref="A77:B77"/>
  </mergeCells>
  <pageMargins left="0.70866141732283472" right="0.70866141732283472" top="0.74803149606299213" bottom="0.74803149606299213" header="0.31496062992125984" footer="0.31496062992125984"/>
  <pageSetup paperSize="9" scale="56" orientation="landscape" r:id="rId1"/>
  <headerFooter>
    <oddHeader>&amp;CPartie 1 &amp;K2092C6Analyse de l’activité de MCO&amp;REx DG</oddHeader>
  </headerFooter>
  <rowBreaks count="1" manualBreakCount="1">
    <brk id="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V32"/>
  <sheetViews>
    <sheetView view="pageBreakPreview" zoomScale="60" zoomScaleNormal="100" workbookViewId="0">
      <selection activeCell="O26" sqref="O26"/>
    </sheetView>
  </sheetViews>
  <sheetFormatPr baseColWidth="10" defaultColWidth="9.140625" defaultRowHeight="12.75" x14ac:dyDescent="0.2"/>
  <cols>
    <col min="1" max="1" width="18.28515625" style="89" bestFit="1" customWidth="1"/>
    <col min="2" max="7" width="10.7109375" style="89" customWidth="1"/>
    <col min="8" max="13" width="9.7109375" style="90" customWidth="1"/>
    <col min="14" max="15" width="10.7109375" style="90" customWidth="1"/>
    <col min="16" max="17" width="9.7109375" style="90" customWidth="1"/>
    <col min="18" max="20" width="9.140625" style="89"/>
    <col min="21" max="21" width="14.85546875" style="89" customWidth="1"/>
    <col min="22" max="16384" width="9.140625" style="89"/>
  </cols>
  <sheetData>
    <row r="6" spans="1:22" ht="76.5" customHeight="1" x14ac:dyDescent="0.2"/>
    <row r="9" spans="1:22" ht="45" x14ac:dyDescent="0.2">
      <c r="A9" s="57" t="s">
        <v>3315</v>
      </c>
      <c r="B9" s="3" t="s">
        <v>3248</v>
      </c>
      <c r="C9" s="3" t="s">
        <v>3249</v>
      </c>
      <c r="D9" s="3" t="s">
        <v>3250</v>
      </c>
      <c r="E9" s="3" t="s">
        <v>3251</v>
      </c>
      <c r="F9" s="3" t="s">
        <v>3252</v>
      </c>
      <c r="G9" s="3" t="s">
        <v>3253</v>
      </c>
      <c r="H9" s="3" t="s">
        <v>3254</v>
      </c>
      <c r="I9" s="3" t="s">
        <v>3255</v>
      </c>
      <c r="J9" s="3" t="s">
        <v>3256</v>
      </c>
      <c r="K9" s="3" t="s">
        <v>3257</v>
      </c>
      <c r="L9" s="3" t="s">
        <v>3258</v>
      </c>
      <c r="M9" s="3" t="s">
        <v>3259</v>
      </c>
      <c r="N9" s="3" t="s">
        <v>3261</v>
      </c>
      <c r="O9" s="3" t="s">
        <v>3260</v>
      </c>
      <c r="P9" s="3" t="s">
        <v>3262</v>
      </c>
      <c r="Q9" s="3" t="s">
        <v>3263</v>
      </c>
    </row>
    <row r="10" spans="1:22" x14ac:dyDescent="0.2">
      <c r="A10" s="2" t="s">
        <v>3310</v>
      </c>
      <c r="B10" s="45">
        <v>2111655</v>
      </c>
      <c r="C10" s="46">
        <v>10490417431</v>
      </c>
      <c r="D10" s="45">
        <v>2169932</v>
      </c>
      <c r="E10" s="46">
        <v>10923660785</v>
      </c>
      <c r="F10" s="45">
        <v>2198115</v>
      </c>
      <c r="G10" s="46">
        <v>11226012431</v>
      </c>
      <c r="H10" s="47">
        <v>4.1298962299999999E-2</v>
      </c>
      <c r="I10" s="47">
        <v>2.7597784699999999E-2</v>
      </c>
      <c r="J10" s="47">
        <v>1.3333210599999999E-2</v>
      </c>
      <c r="K10" s="47">
        <v>2.76786007E-2</v>
      </c>
      <c r="L10" s="47">
        <v>1.29879646E-2</v>
      </c>
      <c r="M10" s="47">
        <v>1.4502281000000001E-2</v>
      </c>
      <c r="N10" s="99">
        <f>(F10-D10)/($F$12-$D$12)</f>
        <v>0.38740583933578931</v>
      </c>
      <c r="O10" s="99">
        <f>(G10-E10)/($G$12-$E$12)</f>
        <v>0.5808703812389191</v>
      </c>
      <c r="P10" s="99">
        <f>F10/$F$12</f>
        <v>0.1996256352403819</v>
      </c>
      <c r="Q10" s="99">
        <f>G10/$G$12</f>
        <v>0.41427421590518076</v>
      </c>
    </row>
    <row r="11" spans="1:22" x14ac:dyDescent="0.2">
      <c r="A11" s="2" t="s">
        <v>3311</v>
      </c>
      <c r="B11" s="49">
        <v>8655750</v>
      </c>
      <c r="C11" s="50">
        <v>15293688185</v>
      </c>
      <c r="D11" s="49">
        <v>8768506</v>
      </c>
      <c r="E11" s="50">
        <v>15653847871</v>
      </c>
      <c r="F11" s="49">
        <v>8813071</v>
      </c>
      <c r="G11" s="50">
        <v>15872011052</v>
      </c>
      <c r="H11" s="51">
        <v>2.3549563799999999E-2</v>
      </c>
      <c r="I11" s="51">
        <v>1.3026716299999999E-2</v>
      </c>
      <c r="J11" s="51">
        <v>1.0387532E-2</v>
      </c>
      <c r="K11" s="51">
        <v>1.3936712699999999E-2</v>
      </c>
      <c r="L11" s="51">
        <v>5.0823937E-3</v>
      </c>
      <c r="M11" s="51">
        <v>8.8095454000000004E-3</v>
      </c>
      <c r="N11" s="100">
        <f>(F11-D11)/($F$12-$D$12)</f>
        <v>0.61259416066421069</v>
      </c>
      <c r="O11" s="100">
        <f>(G11-E11)/($G$12-$E$12)</f>
        <v>0.41912961876108096</v>
      </c>
      <c r="P11" s="100">
        <f>F11/$F$12</f>
        <v>0.8003743647596181</v>
      </c>
      <c r="Q11" s="100">
        <f>G11/$G$12</f>
        <v>0.58572578409481924</v>
      </c>
    </row>
    <row r="12" spans="1:22" x14ac:dyDescent="0.2">
      <c r="A12" s="1" t="s">
        <v>3417</v>
      </c>
      <c r="B12" s="53">
        <f t="shared" ref="B12:G12" si="0">SUM(B10:B11)</f>
        <v>10767405</v>
      </c>
      <c r="C12" s="54">
        <f t="shared" si="0"/>
        <v>25784105616</v>
      </c>
      <c r="D12" s="53">
        <f t="shared" si="0"/>
        <v>10938438</v>
      </c>
      <c r="E12" s="54">
        <f t="shared" si="0"/>
        <v>26577508656</v>
      </c>
      <c r="F12" s="53">
        <f t="shared" si="0"/>
        <v>11011186</v>
      </c>
      <c r="G12" s="54">
        <f t="shared" si="0"/>
        <v>27098023483</v>
      </c>
      <c r="H12" s="55">
        <f>E12/C12-1</f>
        <v>3.0771012646941154E-2</v>
      </c>
      <c r="I12" s="55">
        <f>D12/B12-1</f>
        <v>1.5884328675293657E-2</v>
      </c>
      <c r="J12" s="55">
        <f>(1+H12)/(1+I12)-1</f>
        <v>1.4653916347995732E-2</v>
      </c>
      <c r="K12" s="55">
        <f>G12/E12-1</f>
        <v>1.9584786284416955E-2</v>
      </c>
      <c r="L12" s="55">
        <f>F12/D12-1</f>
        <v>6.6506753523674078E-3</v>
      </c>
      <c r="M12" s="55">
        <f>(1+K12)/(1+L12)-1</f>
        <v>1.2848658674492031E-2</v>
      </c>
      <c r="N12" s="101">
        <f>(F12-D12)/($F$12-$D$12)</f>
        <v>1</v>
      </c>
      <c r="O12" s="101">
        <f>(G12-E12)/($G$12-$E$12)</f>
        <v>1</v>
      </c>
      <c r="P12" s="101">
        <f>F12/$F$12</f>
        <v>1</v>
      </c>
      <c r="Q12" s="101">
        <f>G12/$G$12</f>
        <v>1</v>
      </c>
    </row>
    <row r="13" spans="1:22" x14ac:dyDescent="0.2">
      <c r="A13" s="36" t="s">
        <v>3266</v>
      </c>
      <c r="R13" s="90"/>
    </row>
    <row r="14" spans="1:22" x14ac:dyDescent="0.2">
      <c r="R14" s="90"/>
      <c r="V14" s="90"/>
    </row>
    <row r="15" spans="1:22" x14ac:dyDescent="0.2">
      <c r="B15" s="129" t="s">
        <v>3435</v>
      </c>
      <c r="C15" s="129"/>
      <c r="D15" s="129"/>
      <c r="E15" s="129"/>
      <c r="P15" s="89"/>
      <c r="V15" s="90"/>
    </row>
    <row r="16" spans="1:22" x14ac:dyDescent="0.2">
      <c r="O16" s="89"/>
      <c r="P16" s="91"/>
    </row>
    <row r="17" spans="4:22" x14ac:dyDescent="0.2">
      <c r="P17" s="91"/>
      <c r="V17" s="90"/>
    </row>
    <row r="18" spans="4:22" x14ac:dyDescent="0.2">
      <c r="O18" s="89"/>
      <c r="P18" s="91"/>
      <c r="V18" s="90"/>
    </row>
    <row r="19" spans="4:22" x14ac:dyDescent="0.2">
      <c r="O19" s="89"/>
      <c r="P19" s="91"/>
    </row>
    <row r="21" spans="4:22" x14ac:dyDescent="0.2">
      <c r="Q21" s="89"/>
      <c r="R21" s="90"/>
    </row>
    <row r="22" spans="4:22" x14ac:dyDescent="0.2">
      <c r="O22" s="89"/>
    </row>
    <row r="23" spans="4:22" x14ac:dyDescent="0.2">
      <c r="O23" s="89"/>
    </row>
    <row r="29" spans="4:22" x14ac:dyDescent="0.2">
      <c r="D29" s="155"/>
      <c r="E29" s="155"/>
    </row>
    <row r="30" spans="4:22" x14ac:dyDescent="0.2">
      <c r="D30" s="155"/>
      <c r="E30" s="155"/>
    </row>
    <row r="31" spans="4:22" x14ac:dyDescent="0.2">
      <c r="D31" s="155"/>
      <c r="E31" s="155"/>
    </row>
    <row r="32" spans="4:22" x14ac:dyDescent="0.2">
      <c r="D32" s="155"/>
      <c r="E32" s="155"/>
    </row>
  </sheetData>
  <pageMargins left="0.70866141732283472" right="0.70866141732283472" top="0.74803149606299213" bottom="0.74803149606299213" header="0.31496062992125984" footer="0.31496062992125984"/>
  <pageSetup paperSize="9" scale="57" orientation="landscape" r:id="rId1"/>
  <headerFooter>
    <oddHeader>&amp;CPartie 1 &amp;K2092C6Analyse de l’activité de MCO&amp;REx DG</oddHead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R33"/>
  <sheetViews>
    <sheetView view="pageBreakPreview" topLeftCell="A7" zoomScale="60" zoomScaleNormal="100" workbookViewId="0">
      <selection activeCell="G41" sqref="G41"/>
    </sheetView>
  </sheetViews>
  <sheetFormatPr baseColWidth="10" defaultColWidth="9.140625" defaultRowHeight="12.75" x14ac:dyDescent="0.2"/>
  <cols>
    <col min="1" max="1" width="20.7109375" style="89" customWidth="1"/>
    <col min="2" max="7" width="10.7109375" style="89" customWidth="1"/>
    <col min="8" max="13" width="9.7109375" style="90" customWidth="1"/>
    <col min="14" max="15" width="10.7109375" style="90" customWidth="1"/>
    <col min="16" max="17" width="9.7109375" style="90" customWidth="1"/>
    <col min="18" max="16384" width="9.140625" style="89"/>
  </cols>
  <sheetData>
    <row r="6" spans="1:18" ht="93" customHeight="1" x14ac:dyDescent="0.2"/>
    <row r="9" spans="1:18" ht="45" x14ac:dyDescent="0.2">
      <c r="A9" s="57" t="s">
        <v>3393</v>
      </c>
      <c r="B9" s="3" t="s">
        <v>3248</v>
      </c>
      <c r="C9" s="3" t="s">
        <v>3249</v>
      </c>
      <c r="D9" s="3" t="s">
        <v>3250</v>
      </c>
      <c r="E9" s="3" t="s">
        <v>3251</v>
      </c>
      <c r="F9" s="3" t="s">
        <v>3252</v>
      </c>
      <c r="G9" s="3" t="s">
        <v>3253</v>
      </c>
      <c r="H9" s="3" t="s">
        <v>3254</v>
      </c>
      <c r="I9" s="3" t="s">
        <v>3255</v>
      </c>
      <c r="J9" s="3" t="s">
        <v>3256</v>
      </c>
      <c r="K9" s="3" t="s">
        <v>3257</v>
      </c>
      <c r="L9" s="3" t="s">
        <v>3258</v>
      </c>
      <c r="M9" s="3" t="s">
        <v>3259</v>
      </c>
      <c r="N9" s="3" t="s">
        <v>3261</v>
      </c>
      <c r="O9" s="3" t="s">
        <v>3260</v>
      </c>
      <c r="P9" s="3" t="s">
        <v>3262</v>
      </c>
      <c r="Q9" s="3" t="s">
        <v>3263</v>
      </c>
    </row>
    <row r="10" spans="1:18" x14ac:dyDescent="0.2">
      <c r="A10" s="2" t="s">
        <v>3314</v>
      </c>
      <c r="B10" s="45">
        <f t="shared" ref="B10:G10" si="0">B13-B11-B12</f>
        <v>10342248</v>
      </c>
      <c r="C10" s="46">
        <f t="shared" si="0"/>
        <v>23854463158.100002</v>
      </c>
      <c r="D10" s="45">
        <f t="shared" si="0"/>
        <v>10492937</v>
      </c>
      <c r="E10" s="46">
        <f t="shared" si="0"/>
        <v>24549755602.68</v>
      </c>
      <c r="F10" s="45">
        <f t="shared" si="0"/>
        <v>10551962</v>
      </c>
      <c r="G10" s="46">
        <f t="shared" si="0"/>
        <v>24997795495.380001</v>
      </c>
      <c r="H10" s="47">
        <f>E10/C10-1</f>
        <v>2.914726858331762E-2</v>
      </c>
      <c r="I10" s="47">
        <f>D10/B10-1</f>
        <v>1.4570236567523764E-2</v>
      </c>
      <c r="J10" s="47">
        <f>(1+H10)/(1+I10)-1</f>
        <v>1.4367691353839307E-2</v>
      </c>
      <c r="K10" s="47">
        <f>G10/E10-1</f>
        <v>1.825027914538957E-2</v>
      </c>
      <c r="L10" s="47">
        <f>F10/D10-1</f>
        <v>5.6252124643463297E-3</v>
      </c>
      <c r="M10" s="47">
        <f>(1+K10)/(1+L10)-1</f>
        <v>1.2554445259088887E-2</v>
      </c>
      <c r="N10" s="99">
        <f>(F10-D10)/($F$13-$D$13)</f>
        <v>0.81136251168417006</v>
      </c>
      <c r="O10" s="99">
        <f>(G10-E10)/($G$13-$E$13)</f>
        <v>0.86076297822732484</v>
      </c>
      <c r="P10" s="99">
        <f>F10/$F$13</f>
        <v>0.95829477405976071</v>
      </c>
      <c r="Q10" s="99">
        <f>G10/$G$13</f>
        <v>0.92249515951089267</v>
      </c>
    </row>
    <row r="11" spans="1:18" x14ac:dyDescent="0.2">
      <c r="A11" s="2" t="s">
        <v>3312</v>
      </c>
      <c r="B11" s="49">
        <v>165593</v>
      </c>
      <c r="C11" s="50">
        <v>887982591.29999995</v>
      </c>
      <c r="D11" s="49">
        <v>172710</v>
      </c>
      <c r="E11" s="50">
        <v>922448995.01999998</v>
      </c>
      <c r="F11" s="49">
        <v>177444</v>
      </c>
      <c r="G11" s="50">
        <v>953190268.62</v>
      </c>
      <c r="H11" s="51">
        <v>3.8814278600000002E-2</v>
      </c>
      <c r="I11" s="51">
        <v>4.2978869900000001E-2</v>
      </c>
      <c r="J11" s="51">
        <v>-3.9929780000000003E-3</v>
      </c>
      <c r="K11" s="51">
        <v>3.3325716399999997E-2</v>
      </c>
      <c r="L11" s="51">
        <v>2.74101094E-2</v>
      </c>
      <c r="M11" s="51">
        <v>5.7577853999999998E-3</v>
      </c>
      <c r="N11" s="100">
        <f>(F11-D11)/($F$13-$D$13)</f>
        <v>6.5073953923131908E-2</v>
      </c>
      <c r="O11" s="100">
        <f>(G11-E11)/($G$13-$E$13)</f>
        <v>5.9059362011218988E-2</v>
      </c>
      <c r="P11" s="100">
        <f>F11/$F$13</f>
        <v>1.6114885353857432E-2</v>
      </c>
      <c r="Q11" s="100">
        <f>G11/$G$13</f>
        <v>3.5175638150066031E-2</v>
      </c>
    </row>
    <row r="12" spans="1:18" x14ac:dyDescent="0.2">
      <c r="A12" s="2" t="s">
        <v>3313</v>
      </c>
      <c r="B12" s="49">
        <v>259564</v>
      </c>
      <c r="C12" s="50">
        <v>1041659867.6</v>
      </c>
      <c r="D12" s="49">
        <v>272791</v>
      </c>
      <c r="E12" s="50">
        <v>1105304058.3</v>
      </c>
      <c r="F12" s="49">
        <v>281780</v>
      </c>
      <c r="G12" s="50">
        <v>1147037719</v>
      </c>
      <c r="H12" s="51">
        <v>6.1098821900000003E-2</v>
      </c>
      <c r="I12" s="51">
        <v>5.0958530500000002E-2</v>
      </c>
      <c r="J12" s="51">
        <v>9.6486122999999997E-3</v>
      </c>
      <c r="K12" s="51">
        <v>3.7757629100000002E-2</v>
      </c>
      <c r="L12" s="51">
        <v>3.2951966899999997E-2</v>
      </c>
      <c r="M12" s="51">
        <v>4.6523579000000001E-3</v>
      </c>
      <c r="N12" s="100">
        <f>(F12-D12)/($F$13-$D$13)</f>
        <v>0.12356353439269809</v>
      </c>
      <c r="O12" s="100">
        <f>(G12-E12)/($G$13-$E$13)</f>
        <v>8.0177659761457756E-2</v>
      </c>
      <c r="P12" s="100">
        <f>F12/$F$13</f>
        <v>2.5590340586381884E-2</v>
      </c>
      <c r="Q12" s="100">
        <f>G12/$G$13</f>
        <v>4.2329202339041312E-2</v>
      </c>
    </row>
    <row r="13" spans="1:18" x14ac:dyDescent="0.2">
      <c r="A13" s="1" t="s">
        <v>3417</v>
      </c>
      <c r="B13" s="53">
        <v>10767405</v>
      </c>
      <c r="C13" s="54">
        <v>25784105617</v>
      </c>
      <c r="D13" s="53">
        <v>10938438</v>
      </c>
      <c r="E13" s="54">
        <v>26577508656</v>
      </c>
      <c r="F13" s="53">
        <v>11011186</v>
      </c>
      <c r="G13" s="54">
        <v>27098023483</v>
      </c>
      <c r="H13" s="55">
        <v>3.0771012600000001E-2</v>
      </c>
      <c r="I13" s="55">
        <v>1.5884328699999999E-2</v>
      </c>
      <c r="J13" s="55">
        <v>1.46539163E-2</v>
      </c>
      <c r="K13" s="55">
        <v>1.95847863E-2</v>
      </c>
      <c r="L13" s="55">
        <v>6.6506754000000001E-3</v>
      </c>
      <c r="M13" s="55">
        <v>1.28486587E-2</v>
      </c>
      <c r="N13" s="55">
        <f>(F13-D13)/($F$13-$D$13)</f>
        <v>1</v>
      </c>
      <c r="O13" s="55">
        <f>(G13-E13)/($G$13-$E$13)</f>
        <v>1</v>
      </c>
      <c r="P13" s="55">
        <f>F13/$F$13</f>
        <v>1</v>
      </c>
      <c r="Q13" s="55">
        <f>G13/$G$13</f>
        <v>1</v>
      </c>
    </row>
    <row r="14" spans="1:18" x14ac:dyDescent="0.2">
      <c r="A14" s="36" t="s">
        <v>3266</v>
      </c>
      <c r="R14" s="90"/>
    </row>
    <row r="16" spans="1:18" x14ac:dyDescent="0.2">
      <c r="A16" s="177" t="s">
        <v>3264</v>
      </c>
      <c r="B16" s="177"/>
      <c r="C16" s="177"/>
      <c r="D16" s="177"/>
      <c r="E16" s="177"/>
      <c r="F16" s="177" t="s">
        <v>3265</v>
      </c>
      <c r="G16" s="177"/>
      <c r="H16" s="177"/>
      <c r="I16" s="177"/>
    </row>
    <row r="29" spans="8:17" s="114" customFormat="1" x14ac:dyDescent="0.2">
      <c r="H29" s="167"/>
      <c r="I29" s="167"/>
      <c r="J29" s="167"/>
      <c r="K29" s="167"/>
      <c r="L29" s="167"/>
      <c r="M29" s="167"/>
      <c r="N29" s="167"/>
      <c r="O29" s="167"/>
      <c r="P29" s="167"/>
      <c r="Q29" s="167"/>
    </row>
    <row r="30" spans="8:17" s="114" customFormat="1" x14ac:dyDescent="0.2">
      <c r="H30" s="167"/>
      <c r="I30" s="167"/>
      <c r="J30" s="167"/>
      <c r="K30" s="167"/>
      <c r="L30" s="167"/>
      <c r="M30" s="167"/>
      <c r="N30" s="167"/>
      <c r="O30" s="167"/>
      <c r="P30" s="167"/>
      <c r="Q30" s="167"/>
    </row>
    <row r="31" spans="8:17" s="114" customFormat="1" x14ac:dyDescent="0.2">
      <c r="H31" s="167"/>
      <c r="I31" s="167"/>
      <c r="J31" s="167"/>
      <c r="K31" s="167"/>
      <c r="L31" s="167"/>
      <c r="M31" s="167"/>
      <c r="N31" s="167"/>
      <c r="O31" s="167"/>
      <c r="P31" s="167"/>
      <c r="Q31" s="167"/>
    </row>
    <row r="32" spans="8:17" s="114" customFormat="1" x14ac:dyDescent="0.2">
      <c r="H32" s="167"/>
      <c r="I32" s="167"/>
      <c r="J32" s="167"/>
      <c r="K32" s="167"/>
      <c r="L32" s="167"/>
      <c r="M32" s="167"/>
      <c r="N32" s="167"/>
      <c r="O32" s="167"/>
      <c r="P32" s="167"/>
      <c r="Q32" s="167"/>
    </row>
    <row r="33" spans="8:17" s="114" customFormat="1" x14ac:dyDescent="0.2">
      <c r="H33" s="167"/>
      <c r="I33" s="167"/>
      <c r="J33" s="167"/>
      <c r="K33" s="167"/>
      <c r="L33" s="167"/>
      <c r="M33" s="167"/>
      <c r="N33" s="167"/>
      <c r="O33" s="167"/>
      <c r="P33" s="167"/>
      <c r="Q33" s="167"/>
    </row>
  </sheetData>
  <mergeCells count="2">
    <mergeCell ref="A16:E16"/>
    <mergeCell ref="F16:I16"/>
  </mergeCells>
  <pageMargins left="0.70866141732283472" right="0.70866141732283472" top="0.74803149606299213" bottom="0.74803149606299213" header="0.31496062992125984" footer="0.31496062992125984"/>
  <pageSetup paperSize="9" scale="69" orientation="landscape" r:id="rId1"/>
  <headerFooter>
    <oddHeader>&amp;CPartie 1 &amp;K2092C6Analyse de l’activité de MCO&amp;REx DG</oddHeader>
  </headerFooter>
  <colBreaks count="1" manualBreakCount="1">
    <brk id="1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view="pageBreakPreview" topLeftCell="A7" zoomScale="60" zoomScaleNormal="100" workbookViewId="0">
      <selection activeCell="I12" sqref="I12"/>
    </sheetView>
  </sheetViews>
  <sheetFormatPr baseColWidth="10" defaultColWidth="9.140625" defaultRowHeight="12.75" x14ac:dyDescent="0.2"/>
  <cols>
    <col min="1" max="1" width="6.7109375" style="4" customWidth="1"/>
    <col min="2" max="2" width="32.7109375" style="4" customWidth="1"/>
    <col min="3" max="8" width="10.7109375" style="4" customWidth="1"/>
    <col min="9" max="14" width="9.7109375" style="5" customWidth="1"/>
    <col min="15" max="16" width="10.7109375" style="5" customWidth="1"/>
    <col min="17" max="18" width="9.7109375" style="5" customWidth="1"/>
    <col min="19" max="16384" width="9.140625" style="4"/>
  </cols>
  <sheetData>
    <row r="1" spans="1:18" s="11" customFormat="1" ht="12.75" customHeight="1" x14ac:dyDescent="0.2">
      <c r="I1" s="14"/>
      <c r="J1" s="14"/>
      <c r="K1" s="14"/>
      <c r="L1" s="14"/>
      <c r="M1" s="14"/>
      <c r="N1" s="14"/>
      <c r="O1" s="14"/>
      <c r="P1" s="14"/>
      <c r="Q1" s="14"/>
      <c r="R1" s="14"/>
    </row>
    <row r="2" spans="1:18" s="11" customFormat="1" ht="12.75" customHeight="1" x14ac:dyDescent="0.2">
      <c r="I2" s="14"/>
      <c r="J2" s="14"/>
      <c r="K2" s="14"/>
      <c r="L2" s="14"/>
      <c r="M2" s="14"/>
      <c r="N2" s="14"/>
      <c r="O2" s="14"/>
      <c r="P2" s="14"/>
      <c r="Q2" s="14"/>
      <c r="R2" s="14"/>
    </row>
    <row r="3" spans="1:18" s="11" customFormat="1" ht="12.75" customHeight="1" x14ac:dyDescent="0.2">
      <c r="I3" s="14"/>
      <c r="J3" s="14"/>
      <c r="K3" s="14"/>
      <c r="L3" s="14"/>
      <c r="M3" s="14"/>
      <c r="N3" s="14"/>
      <c r="O3" s="14"/>
      <c r="P3" s="14"/>
      <c r="Q3" s="14"/>
      <c r="R3" s="14"/>
    </row>
    <row r="4" spans="1:18" s="11" customFormat="1" ht="12.75" customHeight="1" x14ac:dyDescent="0.2">
      <c r="I4" s="14"/>
      <c r="J4" s="14"/>
      <c r="K4" s="14"/>
      <c r="L4" s="14"/>
      <c r="M4" s="14"/>
      <c r="N4" s="14"/>
      <c r="O4" s="14"/>
      <c r="P4" s="14"/>
      <c r="Q4" s="14"/>
      <c r="R4" s="14"/>
    </row>
    <row r="5" spans="1:18" s="11" customFormat="1" ht="12.75" customHeight="1" x14ac:dyDescent="0.2">
      <c r="I5" s="14"/>
      <c r="J5" s="14"/>
      <c r="K5" s="14"/>
      <c r="L5" s="14"/>
      <c r="M5" s="14"/>
      <c r="N5" s="14"/>
      <c r="O5" s="14"/>
      <c r="P5" s="14"/>
      <c r="Q5" s="14"/>
      <c r="R5" s="14"/>
    </row>
    <row r="6" spans="1:18" s="11" customFormat="1" ht="12.75" customHeight="1" x14ac:dyDescent="0.2">
      <c r="I6" s="14"/>
      <c r="J6" s="14"/>
      <c r="K6" s="14"/>
      <c r="L6" s="14"/>
      <c r="M6" s="14"/>
      <c r="N6" s="14"/>
      <c r="O6" s="14"/>
      <c r="P6" s="14"/>
      <c r="Q6" s="14"/>
      <c r="R6" s="14"/>
    </row>
    <row r="7" spans="1:18" s="11" customFormat="1" ht="12.75" customHeight="1" x14ac:dyDescent="0.2">
      <c r="I7" s="14"/>
      <c r="J7" s="14"/>
      <c r="K7" s="14"/>
      <c r="L7" s="14"/>
      <c r="M7" s="14"/>
      <c r="N7" s="14"/>
      <c r="O7" s="14"/>
      <c r="P7" s="14"/>
      <c r="Q7" s="14"/>
      <c r="R7" s="14"/>
    </row>
    <row r="8" spans="1:18" s="11" customFormat="1" ht="12.75" customHeight="1" x14ac:dyDescent="0.2">
      <c r="I8" s="14"/>
      <c r="J8" s="14"/>
      <c r="K8" s="14"/>
      <c r="L8" s="14"/>
      <c r="M8" s="14"/>
      <c r="N8" s="14"/>
      <c r="O8" s="14"/>
      <c r="P8" s="14"/>
      <c r="Q8" s="14"/>
      <c r="R8" s="14"/>
    </row>
    <row r="10" spans="1:18" x14ac:dyDescent="0.2">
      <c r="A10" s="44" t="s">
        <v>3397</v>
      </c>
    </row>
    <row r="11" spans="1:18" ht="45" x14ac:dyDescent="0.2">
      <c r="A11" s="196" t="s">
        <v>2290</v>
      </c>
      <c r="B11" s="197"/>
      <c r="C11" s="92" t="s">
        <v>3248</v>
      </c>
      <c r="D11" s="10" t="s">
        <v>3249</v>
      </c>
      <c r="E11" s="10" t="s">
        <v>3250</v>
      </c>
      <c r="F11" s="10" t="s">
        <v>3251</v>
      </c>
      <c r="G11" s="10" t="s">
        <v>3252</v>
      </c>
      <c r="H11" s="10" t="s">
        <v>3253</v>
      </c>
      <c r="I11" s="10" t="s">
        <v>3254</v>
      </c>
      <c r="J11" s="10" t="s">
        <v>3255</v>
      </c>
      <c r="K11" s="10" t="s">
        <v>3256</v>
      </c>
      <c r="L11" s="10" t="s">
        <v>3257</v>
      </c>
      <c r="M11" s="10" t="s">
        <v>3258</v>
      </c>
      <c r="N11" s="10" t="s">
        <v>3259</v>
      </c>
      <c r="O11" s="10" t="s">
        <v>3261</v>
      </c>
      <c r="P11" s="10" t="s">
        <v>3260</v>
      </c>
      <c r="Q11" s="10" t="s">
        <v>3262</v>
      </c>
      <c r="R11" s="10" t="s">
        <v>3263</v>
      </c>
    </row>
    <row r="12" spans="1:18" x14ac:dyDescent="0.2">
      <c r="A12" s="12" t="s">
        <v>2107</v>
      </c>
      <c r="B12" s="10" t="str">
        <f>VLOOKUP($A12,GHM_hs!$A$5:$R$2553,2,FALSE)</f>
        <v>Ethylisme aigu, niveau 1</v>
      </c>
      <c r="C12" s="23">
        <f>VLOOKUP($A12,GHM_hs!$A$5:$R$2553,3,FALSE)</f>
        <v>103762</v>
      </c>
      <c r="D12" s="24">
        <f>VLOOKUP($A12,GHM_hs!$A$5:$R$2553,4,FALSE)</f>
        <v>64683257.710000001</v>
      </c>
      <c r="E12" s="23">
        <f>VLOOKUP($A12,GHM_hs!$A$5:$R$2553,5,FALSE)</f>
        <v>100458</v>
      </c>
      <c r="F12" s="24">
        <f>VLOOKUP($A12,GHM_hs!$A$5:$R$2553,6,FALSE)</f>
        <v>62754902.843999997</v>
      </c>
      <c r="G12" s="23">
        <f>VLOOKUP($A12,GHM_hs!$A$5:$R$2553,7,FALSE)</f>
        <v>97712</v>
      </c>
      <c r="H12" s="24">
        <f>VLOOKUP($A12,GHM_hs!$A$5:$R$2553,8,FALSE)</f>
        <v>61068277.420999996</v>
      </c>
      <c r="I12" s="25">
        <f>VLOOKUP($A12,GHM_hs!$A$5:$R$2553,9,FALSE)</f>
        <v>-2.9812272000000001E-2</v>
      </c>
      <c r="J12" s="25">
        <f>VLOOKUP($A12,GHM_hs!$A$5:$R$2553,10,FALSE)</f>
        <v>-3.1842099999999998E-2</v>
      </c>
      <c r="K12" s="25">
        <f>VLOOKUP($A12,GHM_hs!$A$5:$R$2553,11,FALSE)</f>
        <v>2.0965881E-3</v>
      </c>
      <c r="L12" s="25">
        <f>VLOOKUP($A12,GHM_hs!$A$5:$R$2553,12,FALSE)</f>
        <v>-2.6876392999999998E-2</v>
      </c>
      <c r="M12" s="25">
        <f>VLOOKUP($A12,GHM_hs!$A$5:$R$2553,13,FALSE)</f>
        <v>-2.7334806999999999E-2</v>
      </c>
      <c r="N12" s="25">
        <f>VLOOKUP($A12,GHM_hs!$A$5:$R$2553,14,FALSE)</f>
        <v>4.7129650000000002E-4</v>
      </c>
      <c r="O12" s="25">
        <f>VLOOKUP($A12,GHM_hs!$A$5:$R$2553,15,FALSE)</f>
        <v>-3.7746742E-2</v>
      </c>
      <c r="P12" s="25">
        <f>VLOOKUP($A12,GHM_hs!$A$5:$R$2553,16,FALSE)</f>
        <v>-3.240302E-3</v>
      </c>
      <c r="Q12" s="25">
        <f>VLOOKUP($A12,GHM_hs!$A$5:$R$2553,17,FALSE)</f>
        <v>8.8738852000000007E-3</v>
      </c>
      <c r="R12" s="25">
        <f>VLOOKUP($A12,GHM_hs!$A$5:$R$2553,18,FALSE)</f>
        <v>2.2536063000000001E-3</v>
      </c>
    </row>
    <row r="13" spans="1:18" ht="33.75" x14ac:dyDescent="0.2">
      <c r="A13" s="12" t="s">
        <v>2422</v>
      </c>
      <c r="B13" s="10" t="str">
        <f>VLOOKUP($A13,GHM_hs!$A$5:$R$2553,2,FALSE)</f>
        <v>Nouveau-nés de 3300g et âge gestationnel de 40 SA et assimilés (groupe nouveau-nés 1), avec autre problème significatif</v>
      </c>
      <c r="C13" s="26">
        <f>VLOOKUP($A13,GHM_hs!$A$5:$R$2553,3,FALSE)</f>
        <v>94553</v>
      </c>
      <c r="D13" s="27">
        <f>VLOOKUP($A13,GHM_hs!$A$5:$R$2553,4,FALSE)</f>
        <v>148697112.27000001</v>
      </c>
      <c r="E13" s="26">
        <f>VLOOKUP($A13,GHM_hs!$A$5:$R$2553,5,FALSE)</f>
        <v>98337</v>
      </c>
      <c r="F13" s="27">
        <f>VLOOKUP($A13,GHM_hs!$A$5:$R$2553,6,FALSE)</f>
        <v>154710534.33000001</v>
      </c>
      <c r="G13" s="26">
        <f>VLOOKUP($A13,GHM_hs!$A$5:$R$2553,7,FALSE)</f>
        <v>100417</v>
      </c>
      <c r="H13" s="27">
        <f>VLOOKUP($A13,GHM_hs!$A$5:$R$2553,8,FALSE)</f>
        <v>158023418.41999999</v>
      </c>
      <c r="I13" s="28">
        <f>VLOOKUP($A13,GHM_hs!$A$5:$R$2553,9,FALSE)</f>
        <v>4.0440745399999999E-2</v>
      </c>
      <c r="J13" s="28">
        <f>VLOOKUP($A13,GHM_hs!$A$5:$R$2553,10,FALSE)</f>
        <v>4.0019882999999999E-2</v>
      </c>
      <c r="K13" s="28">
        <f>VLOOKUP($A13,GHM_hs!$A$5:$R$2553,11,FALSE)</f>
        <v>4.0466770000000002E-4</v>
      </c>
      <c r="L13" s="28">
        <f>VLOOKUP($A13,GHM_hs!$A$5:$R$2553,12,FALSE)</f>
        <v>2.1413435799999998E-2</v>
      </c>
      <c r="M13" s="28">
        <f>VLOOKUP($A13,GHM_hs!$A$5:$R$2553,13,FALSE)</f>
        <v>2.1151753700000001E-2</v>
      </c>
      <c r="N13" s="28">
        <f>VLOOKUP($A13,GHM_hs!$A$5:$R$2553,14,FALSE)</f>
        <v>2.562617E-4</v>
      </c>
      <c r="O13" s="28">
        <f>VLOOKUP($A13,GHM_hs!$A$5:$R$2553,15,FALSE)</f>
        <v>2.8591851299999999E-2</v>
      </c>
      <c r="P13" s="28">
        <f>VLOOKUP($A13,GHM_hs!$A$5:$R$2553,16,FALSE)</f>
        <v>6.3646296000000003E-3</v>
      </c>
      <c r="Q13" s="28">
        <f>VLOOKUP($A13,GHM_hs!$A$5:$R$2553,17,FALSE)</f>
        <v>9.1195444000000004E-3</v>
      </c>
      <c r="R13" s="28">
        <f>VLOOKUP($A13,GHM_hs!$A$5:$R$2553,18,FALSE)</f>
        <v>5.8315477999999997E-3</v>
      </c>
    </row>
    <row r="14" spans="1:18" ht="22.5" x14ac:dyDescent="0.2">
      <c r="A14" s="12" t="s">
        <v>1938</v>
      </c>
      <c r="B14" s="10" t="str">
        <f>VLOOKUP($A14,GHM_hs!$A$5:$R$2553,2,FALSE)</f>
        <v>Chimiothérapie pour autre tumeur, très courte durée</v>
      </c>
      <c r="C14" s="26">
        <f>VLOOKUP($A14,GHM_hs!$A$5:$R$2553,3,FALSE)</f>
        <v>104352</v>
      </c>
      <c r="D14" s="27">
        <f>VLOOKUP($A14,GHM_hs!$A$5:$R$2553,4,FALSE)</f>
        <v>92069619.261999995</v>
      </c>
      <c r="E14" s="26">
        <f>VLOOKUP($A14,GHM_hs!$A$5:$R$2553,5,FALSE)</f>
        <v>108456</v>
      </c>
      <c r="F14" s="27">
        <f>VLOOKUP($A14,GHM_hs!$A$5:$R$2553,6,FALSE)</f>
        <v>95884222.677000001</v>
      </c>
      <c r="G14" s="26">
        <f>VLOOKUP($A14,GHM_hs!$A$5:$R$2553,7,FALSE)</f>
        <v>101946</v>
      </c>
      <c r="H14" s="27">
        <f>VLOOKUP($A14,GHM_hs!$A$5:$R$2553,8,FALSE)</f>
        <v>89997666.088</v>
      </c>
      <c r="I14" s="28">
        <f>VLOOKUP($A14,GHM_hs!$A$5:$R$2553,9,FALSE)</f>
        <v>4.14317279E-2</v>
      </c>
      <c r="J14" s="28">
        <f>VLOOKUP($A14,GHM_hs!$A$5:$R$2553,10,FALSE)</f>
        <v>3.9328426899999998E-2</v>
      </c>
      <c r="K14" s="28">
        <f>VLOOKUP($A14,GHM_hs!$A$5:$R$2553,11,FALSE)</f>
        <v>2.0237116999999999E-3</v>
      </c>
      <c r="L14" s="28">
        <f>VLOOKUP($A14,GHM_hs!$A$5:$R$2553,12,FALSE)</f>
        <v>-6.1392337999999998E-2</v>
      </c>
      <c r="M14" s="28">
        <f>VLOOKUP($A14,GHM_hs!$A$5:$R$2553,13,FALSE)</f>
        <v>-6.0024342000000001E-2</v>
      </c>
      <c r="N14" s="28">
        <f>VLOOKUP($A14,GHM_hs!$A$5:$R$2553,14,FALSE)</f>
        <v>-1.4553529999999999E-3</v>
      </c>
      <c r="O14" s="28">
        <f>VLOOKUP($A14,GHM_hs!$A$5:$R$2553,15,FALSE)</f>
        <v>-8.9486995999999999E-2</v>
      </c>
      <c r="P14" s="28">
        <f>VLOOKUP($A14,GHM_hs!$A$5:$R$2553,16,FALSE)</f>
        <v>-1.1309105E-2</v>
      </c>
      <c r="Q14" s="28">
        <f>VLOOKUP($A14,GHM_hs!$A$5:$R$2553,17,FALSE)</f>
        <v>9.2584031999999993E-3</v>
      </c>
      <c r="R14" s="28">
        <f>VLOOKUP($A14,GHM_hs!$A$5:$R$2553,18,FALSE)</f>
        <v>3.3211893000000001E-3</v>
      </c>
    </row>
    <row r="15" spans="1:18" ht="22.5" x14ac:dyDescent="0.2">
      <c r="A15" s="12" t="s">
        <v>854</v>
      </c>
      <c r="B15" s="10" t="str">
        <f>VLOOKUP($A15,GHM_hs!$A$5:$R$2553,2,FALSE)</f>
        <v>Endoscopies digestives thérapeutiques et anesthésie : séjours de moins de 2 jours</v>
      </c>
      <c r="C15" s="26">
        <f>VLOOKUP($A15,GHM_hs!$A$5:$R$2553,3,FALSE)</f>
        <v>93267</v>
      </c>
      <c r="D15" s="27">
        <f>VLOOKUP($A15,GHM_hs!$A$5:$R$2553,4,FALSE)</f>
        <v>82698938.284999996</v>
      </c>
      <c r="E15" s="26">
        <f>VLOOKUP($A15,GHM_hs!$A$5:$R$2553,5,FALSE)</f>
        <v>98177</v>
      </c>
      <c r="F15" s="27">
        <f>VLOOKUP($A15,GHM_hs!$A$5:$R$2553,6,FALSE)</f>
        <v>87052039.631999999</v>
      </c>
      <c r="G15" s="26">
        <f>VLOOKUP($A15,GHM_hs!$A$5:$R$2553,7,FALSE)</f>
        <v>106518</v>
      </c>
      <c r="H15" s="27">
        <f>VLOOKUP($A15,GHM_hs!$A$5:$R$2553,8,FALSE)</f>
        <v>94451849.351999998</v>
      </c>
      <c r="I15" s="28">
        <f>VLOOKUP($A15,GHM_hs!$A$5:$R$2553,9,FALSE)</f>
        <v>5.2637935099999998E-2</v>
      </c>
      <c r="J15" s="28">
        <f>VLOOKUP($A15,GHM_hs!$A$5:$R$2553,10,FALSE)</f>
        <v>5.2644558100000002E-2</v>
      </c>
      <c r="K15" s="28">
        <f>VLOOKUP($A15,GHM_hs!$A$5:$R$2553,11,FALSE)</f>
        <v>-6.291759E-6</v>
      </c>
      <c r="L15" s="28">
        <f>VLOOKUP($A15,GHM_hs!$A$5:$R$2553,12,FALSE)</f>
        <v>8.5004438200000004E-2</v>
      </c>
      <c r="M15" s="28">
        <f>VLOOKUP($A15,GHM_hs!$A$5:$R$2553,13,FALSE)</f>
        <v>8.4958798899999993E-2</v>
      </c>
      <c r="N15" s="28">
        <f>VLOOKUP($A15,GHM_hs!$A$5:$R$2553,14,FALSE)</f>
        <v>4.2065399999999999E-5</v>
      </c>
      <c r="O15" s="28">
        <f>VLOOKUP($A15,GHM_hs!$A$5:$R$2553,15,FALSE)</f>
        <v>0.114656073</v>
      </c>
      <c r="P15" s="28">
        <f>VLOOKUP($A15,GHM_hs!$A$5:$R$2553,16,FALSE)</f>
        <v>1.42163284E-2</v>
      </c>
      <c r="Q15" s="28">
        <f>VLOOKUP($A15,GHM_hs!$A$5:$R$2553,17,FALSE)</f>
        <v>9.6736174000000008E-3</v>
      </c>
      <c r="R15" s="28">
        <f>VLOOKUP($A15,GHM_hs!$A$5:$R$2553,18,FALSE)</f>
        <v>3.4855622999999999E-3</v>
      </c>
    </row>
    <row r="16" spans="1:18" ht="22.5" x14ac:dyDescent="0.2">
      <c r="A16" s="12" t="s">
        <v>2237</v>
      </c>
      <c r="B16" s="10" t="str">
        <f>VLOOKUP($A16,GHM_hs!$A$5:$R$2553,2,FALSE)</f>
        <v>Autres symptômes et motifs de recours aux soins de la CMD 23, très courte durée</v>
      </c>
      <c r="C16" s="26">
        <f>VLOOKUP($A16,GHM_hs!$A$5:$R$2553,3,FALSE)</f>
        <v>136941</v>
      </c>
      <c r="D16" s="27">
        <f>VLOOKUP($A16,GHM_hs!$A$5:$R$2553,4,FALSE)</f>
        <v>70542435.520999998</v>
      </c>
      <c r="E16" s="26">
        <f>VLOOKUP($A16,GHM_hs!$A$5:$R$2553,5,FALSE)</f>
        <v>133166</v>
      </c>
      <c r="F16" s="27">
        <f>VLOOKUP($A16,GHM_hs!$A$5:$R$2553,6,FALSE)</f>
        <v>68557182.017000005</v>
      </c>
      <c r="G16" s="26">
        <f>VLOOKUP($A16,GHM_hs!$A$5:$R$2553,7,FALSE)</f>
        <v>130903</v>
      </c>
      <c r="H16" s="27">
        <f>VLOOKUP($A16,GHM_hs!$A$5:$R$2553,8,FALSE)</f>
        <v>67281185.332000002</v>
      </c>
      <c r="I16" s="28">
        <f>VLOOKUP($A16,GHM_hs!$A$5:$R$2553,9,FALSE)</f>
        <v>-2.8142684000000001E-2</v>
      </c>
      <c r="J16" s="28">
        <f>VLOOKUP($A16,GHM_hs!$A$5:$R$2553,10,FALSE)</f>
        <v>-2.7566615999999999E-2</v>
      </c>
      <c r="K16" s="28">
        <f>VLOOKUP($A16,GHM_hs!$A$5:$R$2553,11,FALSE)</f>
        <v>-5.9239899999999996E-4</v>
      </c>
      <c r="L16" s="28">
        <f>VLOOKUP($A16,GHM_hs!$A$5:$R$2553,12,FALSE)</f>
        <v>-1.8612152E-2</v>
      </c>
      <c r="M16" s="28">
        <f>VLOOKUP($A16,GHM_hs!$A$5:$R$2553,13,FALSE)</f>
        <v>-1.6993827E-2</v>
      </c>
      <c r="N16" s="28">
        <f>VLOOKUP($A16,GHM_hs!$A$5:$R$2553,14,FALSE)</f>
        <v>-1.6463020000000001E-3</v>
      </c>
      <c r="O16" s="28">
        <f>VLOOKUP($A16,GHM_hs!$A$5:$R$2553,15,FALSE)</f>
        <v>-3.1107383999999998E-2</v>
      </c>
      <c r="P16" s="28">
        <f>VLOOKUP($A16,GHM_hs!$A$5:$R$2553,16,FALSE)</f>
        <v>-2.4514129999999999E-3</v>
      </c>
      <c r="Q16" s="28">
        <f>VLOOKUP($A16,GHM_hs!$A$5:$R$2553,17,FALSE)</f>
        <v>1.18881835E-2</v>
      </c>
      <c r="R16" s="28">
        <f>VLOOKUP($A16,GHM_hs!$A$5:$R$2553,18,FALSE)</f>
        <v>2.4828817E-3</v>
      </c>
    </row>
    <row r="17" spans="1:18" ht="22.5" x14ac:dyDescent="0.2">
      <c r="A17" s="12" t="s">
        <v>231</v>
      </c>
      <c r="B17" s="10" t="str">
        <f>VLOOKUP($A17,GHM_hs!$A$5:$R$2553,2,FALSE)</f>
        <v>Interventions sur le cristallin avec ou sans vitrectomie, en ambulatoire</v>
      </c>
      <c r="C17" s="26">
        <f>VLOOKUP($A17,GHM_hs!$A$5:$R$2553,3,FALSE)</f>
        <v>136421</v>
      </c>
      <c r="D17" s="27">
        <f>VLOOKUP($A17,GHM_hs!$A$5:$R$2553,4,FALSE)</f>
        <v>192294794.30000001</v>
      </c>
      <c r="E17" s="26">
        <f>VLOOKUP($A17,GHM_hs!$A$5:$R$2553,5,FALSE)</f>
        <v>148906</v>
      </c>
      <c r="F17" s="27">
        <f>VLOOKUP($A17,GHM_hs!$A$5:$R$2553,6,FALSE)</f>
        <v>209849111.66</v>
      </c>
      <c r="G17" s="26">
        <f>VLOOKUP($A17,GHM_hs!$A$5:$R$2553,7,FALSE)</f>
        <v>161860</v>
      </c>
      <c r="H17" s="27">
        <f>VLOOKUP($A17,GHM_hs!$A$5:$R$2553,8,FALSE)</f>
        <v>228056540.38999999</v>
      </c>
      <c r="I17" s="28">
        <f>VLOOKUP($A17,GHM_hs!$A$5:$R$2553,9,FALSE)</f>
        <v>9.1288572999999998E-2</v>
      </c>
      <c r="J17" s="28">
        <f>VLOOKUP($A17,GHM_hs!$A$5:$R$2553,10,FALSE)</f>
        <v>9.1518167999999997E-2</v>
      </c>
      <c r="K17" s="28">
        <f>VLOOKUP($A17,GHM_hs!$A$5:$R$2553,11,FALSE)</f>
        <v>-2.1034499999999999E-4</v>
      </c>
      <c r="L17" s="28">
        <f>VLOOKUP($A17,GHM_hs!$A$5:$R$2553,12,FALSE)</f>
        <v>8.6764383099999995E-2</v>
      </c>
      <c r="M17" s="28">
        <f>VLOOKUP($A17,GHM_hs!$A$5:$R$2553,13,FALSE)</f>
        <v>8.6994479700000002E-2</v>
      </c>
      <c r="N17" s="28">
        <f>VLOOKUP($A17,GHM_hs!$A$5:$R$2553,14,FALSE)</f>
        <v>-2.1168099999999999E-4</v>
      </c>
      <c r="O17" s="28">
        <f>VLOOKUP($A17,GHM_hs!$A$5:$R$2553,15,FALSE)</f>
        <v>0.178066751</v>
      </c>
      <c r="P17" s="28">
        <f>VLOOKUP($A17,GHM_hs!$A$5:$R$2553,16,FALSE)</f>
        <v>3.4979654300000003E-2</v>
      </c>
      <c r="Q17" s="28">
        <f>VLOOKUP($A17,GHM_hs!$A$5:$R$2553,17,FALSE)</f>
        <v>1.4699597300000001E-2</v>
      </c>
      <c r="R17" s="28">
        <f>VLOOKUP($A17,GHM_hs!$A$5:$R$2553,18,FALSE)</f>
        <v>8.4159843000000002E-3</v>
      </c>
    </row>
    <row r="18" spans="1:18" ht="33.75" x14ac:dyDescent="0.2">
      <c r="A18" s="12" t="s">
        <v>2395</v>
      </c>
      <c r="B18" s="10" t="str">
        <f>VLOOKUP($A18,GHM_hs!$A$5:$R$2553,2,FALSE)</f>
        <v>Accouchements uniques par voie basse chez une primipare, sans complication significative</v>
      </c>
      <c r="C18" s="26">
        <f>VLOOKUP($A18,GHM_hs!$A$5:$R$2553,3,FALSE)</f>
        <v>176888</v>
      </c>
      <c r="D18" s="27">
        <f>VLOOKUP($A18,GHM_hs!$A$5:$R$2553,4,FALSE)</f>
        <v>441120607.38999999</v>
      </c>
      <c r="E18" s="26">
        <f>VLOOKUP($A18,GHM_hs!$A$5:$R$2553,5,FALSE)</f>
        <v>176434</v>
      </c>
      <c r="F18" s="27">
        <f>VLOOKUP($A18,GHM_hs!$A$5:$R$2553,6,FALSE)</f>
        <v>440441817.83999997</v>
      </c>
      <c r="G18" s="26">
        <f>VLOOKUP($A18,GHM_hs!$A$5:$R$2553,7,FALSE)</f>
        <v>175503</v>
      </c>
      <c r="H18" s="27">
        <f>VLOOKUP($A18,GHM_hs!$A$5:$R$2553,8,FALSE)</f>
        <v>437916754.29000002</v>
      </c>
      <c r="I18" s="28">
        <f>VLOOKUP($A18,GHM_hs!$A$5:$R$2553,9,FALSE)</f>
        <v>-1.5387840000000001E-3</v>
      </c>
      <c r="J18" s="28">
        <f>VLOOKUP($A18,GHM_hs!$A$5:$R$2553,10,FALSE)</f>
        <v>-2.566596E-3</v>
      </c>
      <c r="K18" s="28">
        <f>VLOOKUP($A18,GHM_hs!$A$5:$R$2553,11,FALSE)</f>
        <v>1.0304560999999999E-3</v>
      </c>
      <c r="L18" s="28">
        <f>VLOOKUP($A18,GHM_hs!$A$5:$R$2553,12,FALSE)</f>
        <v>-5.7330239999999998E-3</v>
      </c>
      <c r="M18" s="28">
        <f>VLOOKUP($A18,GHM_hs!$A$5:$R$2553,13,FALSE)</f>
        <v>-5.2767609999999996E-3</v>
      </c>
      <c r="N18" s="28">
        <f>VLOOKUP($A18,GHM_hs!$A$5:$R$2553,14,FALSE)</f>
        <v>-4.58684E-4</v>
      </c>
      <c r="O18" s="28">
        <f>VLOOKUP($A18,GHM_hs!$A$5:$R$2553,15,FALSE)</f>
        <v>-1.2797602999999999E-2</v>
      </c>
      <c r="P18" s="28">
        <f>VLOOKUP($A18,GHM_hs!$A$5:$R$2553,16,FALSE)</f>
        <v>-4.8510890000000003E-3</v>
      </c>
      <c r="Q18" s="28">
        <f>VLOOKUP($A18,GHM_hs!$A$5:$R$2553,17,FALSE)</f>
        <v>1.59386101E-2</v>
      </c>
      <c r="R18" s="28">
        <f>VLOOKUP($A18,GHM_hs!$A$5:$R$2553,18,FALSE)</f>
        <v>1.61604685E-2</v>
      </c>
    </row>
    <row r="19" spans="1:18" ht="22.5" x14ac:dyDescent="0.2">
      <c r="A19" s="12" t="s">
        <v>856</v>
      </c>
      <c r="B19" s="10" t="str">
        <f>VLOOKUP($A19,GHM_hs!$A$5:$R$2553,2,FALSE)</f>
        <v>Endoscopie digestive diagnostique et anesthésie, en ambulatoire</v>
      </c>
      <c r="C19" s="26">
        <f>VLOOKUP($A19,GHM_hs!$A$5:$R$2553,3,FALSE)</f>
        <v>186258</v>
      </c>
      <c r="D19" s="27">
        <f>VLOOKUP($A19,GHM_hs!$A$5:$R$2553,4,FALSE)</f>
        <v>136386257.09</v>
      </c>
      <c r="E19" s="26">
        <f>VLOOKUP($A19,GHM_hs!$A$5:$R$2553,5,FALSE)</f>
        <v>199428</v>
      </c>
      <c r="F19" s="27">
        <f>VLOOKUP($A19,GHM_hs!$A$5:$R$2553,6,FALSE)</f>
        <v>146086392.03999999</v>
      </c>
      <c r="G19" s="26">
        <f>VLOOKUP($A19,GHM_hs!$A$5:$R$2553,7,FALSE)</f>
        <v>212374</v>
      </c>
      <c r="H19" s="27">
        <f>VLOOKUP($A19,GHM_hs!$A$5:$R$2553,8,FALSE)</f>
        <v>155598149.91999999</v>
      </c>
      <c r="I19" s="28">
        <f>VLOOKUP($A19,GHM_hs!$A$5:$R$2553,9,FALSE)</f>
        <v>7.1122524800000003E-2</v>
      </c>
      <c r="J19" s="28">
        <f>VLOOKUP($A19,GHM_hs!$A$5:$R$2553,10,FALSE)</f>
        <v>7.0708372300000003E-2</v>
      </c>
      <c r="K19" s="28">
        <f>VLOOKUP($A19,GHM_hs!$A$5:$R$2553,11,FALSE)</f>
        <v>3.8680239999999997E-4</v>
      </c>
      <c r="L19" s="28">
        <f>VLOOKUP($A19,GHM_hs!$A$5:$R$2553,12,FALSE)</f>
        <v>6.5110499000000002E-2</v>
      </c>
      <c r="M19" s="28">
        <f>VLOOKUP($A19,GHM_hs!$A$5:$R$2553,13,FALSE)</f>
        <v>6.4915658799999998E-2</v>
      </c>
      <c r="N19" s="28">
        <f>VLOOKUP($A19,GHM_hs!$A$5:$R$2553,14,FALSE)</f>
        <v>1.8296299999999999E-4</v>
      </c>
      <c r="O19" s="28">
        <f>VLOOKUP($A19,GHM_hs!$A$5:$R$2553,15,FALSE)</f>
        <v>0.1779567823</v>
      </c>
      <c r="P19" s="28">
        <f>VLOOKUP($A19,GHM_hs!$A$5:$R$2553,16,FALSE)</f>
        <v>1.82737501E-2</v>
      </c>
      <c r="Q19" s="28">
        <f>VLOOKUP($A19,GHM_hs!$A$5:$R$2553,17,FALSE)</f>
        <v>1.9287114000000001E-2</v>
      </c>
      <c r="R19" s="28">
        <f>VLOOKUP($A19,GHM_hs!$A$5:$R$2553,18,FALSE)</f>
        <v>5.7420479E-3</v>
      </c>
    </row>
    <row r="20" spans="1:18" ht="33.75" x14ac:dyDescent="0.2">
      <c r="A20" s="12" t="s">
        <v>2400</v>
      </c>
      <c r="B20" s="10" t="str">
        <f>VLOOKUP($A20,GHM_hs!$A$5:$R$2553,2,FALSE)</f>
        <v>Accouchements uniques par voie basse chez une multipare, sans complication significative</v>
      </c>
      <c r="C20" s="26">
        <f>VLOOKUP($A20,GHM_hs!$A$5:$R$2553,3,FALSE)</f>
        <v>241692</v>
      </c>
      <c r="D20" s="27">
        <f>VLOOKUP($A20,GHM_hs!$A$5:$R$2553,4,FALSE)</f>
        <v>508603143.70999998</v>
      </c>
      <c r="E20" s="26">
        <f>VLOOKUP($A20,GHM_hs!$A$5:$R$2553,5,FALSE)</f>
        <v>245282</v>
      </c>
      <c r="F20" s="27">
        <f>VLOOKUP($A20,GHM_hs!$A$5:$R$2553,6,FALSE)</f>
        <v>516409026.92000002</v>
      </c>
      <c r="G20" s="26">
        <f>VLOOKUP($A20,GHM_hs!$A$5:$R$2553,7,FALSE)</f>
        <v>246314</v>
      </c>
      <c r="H20" s="27">
        <f>VLOOKUP($A20,GHM_hs!$A$5:$R$2553,8,FALSE)</f>
        <v>518575965.83999997</v>
      </c>
      <c r="I20" s="28">
        <f>VLOOKUP($A20,GHM_hs!$A$5:$R$2553,9,FALSE)</f>
        <v>1.5347689600000001E-2</v>
      </c>
      <c r="J20" s="28">
        <f>VLOOKUP($A20,GHM_hs!$A$5:$R$2553,10,FALSE)</f>
        <v>1.4853615299999999E-2</v>
      </c>
      <c r="K20" s="28">
        <f>VLOOKUP($A20,GHM_hs!$A$5:$R$2553,11,FALSE)</f>
        <v>4.8684290000000001E-4</v>
      </c>
      <c r="L20" s="28">
        <f>VLOOKUP($A20,GHM_hs!$A$5:$R$2553,12,FALSE)</f>
        <v>4.1961678000000001E-3</v>
      </c>
      <c r="M20" s="28">
        <f>VLOOKUP($A20,GHM_hs!$A$5:$R$2553,13,FALSE)</f>
        <v>4.2074021000000003E-3</v>
      </c>
      <c r="N20" s="28">
        <f>VLOOKUP($A20,GHM_hs!$A$5:$R$2553,14,FALSE)</f>
        <v>-1.1187E-5</v>
      </c>
      <c r="O20" s="28">
        <f>VLOOKUP($A20,GHM_hs!$A$5:$R$2553,15,FALSE)</f>
        <v>1.4185957000000001E-2</v>
      </c>
      <c r="P20" s="28">
        <f>VLOOKUP($A20,GHM_hs!$A$5:$R$2553,16,FALSE)</f>
        <v>4.1630686E-3</v>
      </c>
      <c r="Q20" s="28">
        <f>VLOOKUP($A20,GHM_hs!$A$5:$R$2553,17,FALSE)</f>
        <v>2.2369434099999998E-2</v>
      </c>
      <c r="R20" s="28">
        <f>VLOOKUP($A20,GHM_hs!$A$5:$R$2553,18,FALSE)</f>
        <v>1.91370402E-2</v>
      </c>
    </row>
    <row r="21" spans="1:18" ht="33.75" x14ac:dyDescent="0.2">
      <c r="A21" s="12" t="s">
        <v>2421</v>
      </c>
      <c r="B21" s="10" t="str">
        <f>VLOOKUP($A21,GHM_hs!$A$5:$R$2553,2,FALSE)</f>
        <v>Nouveau-nés de 3300g et âge gestationnel de 40 SA et assimilés (groupe nouveau-nés 1), sans problème significatif</v>
      </c>
      <c r="C21" s="37">
        <f>VLOOKUP($A21,GHM_hs!$A$5:$R$2553,3,FALSE)</f>
        <v>418598</v>
      </c>
      <c r="D21" s="38">
        <f>VLOOKUP($A21,GHM_hs!$A$5:$R$2553,4,FALSE)</f>
        <v>393593419.66000003</v>
      </c>
      <c r="E21" s="37">
        <f>VLOOKUP($A21,GHM_hs!$A$5:$R$2553,5,FALSE)</f>
        <v>417474</v>
      </c>
      <c r="F21" s="38">
        <f>VLOOKUP($A21,GHM_hs!$A$5:$R$2553,6,FALSE)</f>
        <v>392686819.88999999</v>
      </c>
      <c r="G21" s="37">
        <f>VLOOKUP($A21,GHM_hs!$A$5:$R$2553,7,FALSE)</f>
        <v>415435</v>
      </c>
      <c r="H21" s="38">
        <f>VLOOKUP($A21,GHM_hs!$A$5:$R$2553,8,FALSE)</f>
        <v>390637549.56999999</v>
      </c>
      <c r="I21" s="39">
        <f>VLOOKUP($A21,GHM_hs!$A$5:$R$2553,9,FALSE)</f>
        <v>-2.303392E-3</v>
      </c>
      <c r="J21" s="39">
        <f>VLOOKUP($A21,GHM_hs!$A$5:$R$2553,10,FALSE)</f>
        <v>-2.6851539999999999E-3</v>
      </c>
      <c r="K21" s="39">
        <f>VLOOKUP($A21,GHM_hs!$A$5:$R$2553,11,FALSE)</f>
        <v>3.8278999999999999E-4</v>
      </c>
      <c r="L21" s="39">
        <f>VLOOKUP($A21,GHM_hs!$A$5:$R$2553,12,FALSE)</f>
        <v>-5.2185870000000002E-3</v>
      </c>
      <c r="M21" s="39">
        <f>VLOOKUP($A21,GHM_hs!$A$5:$R$2553,13,FALSE)</f>
        <v>-4.8841359999999999E-3</v>
      </c>
      <c r="N21" s="39">
        <f>VLOOKUP($A21,GHM_hs!$A$5:$R$2553,14,FALSE)</f>
        <v>-3.3609200000000002E-4</v>
      </c>
      <c r="O21" s="39">
        <f>VLOOKUP($A21,GHM_hs!$A$5:$R$2553,15,FALSE)</f>
        <v>-2.8028262000000002E-2</v>
      </c>
      <c r="P21" s="39">
        <f>VLOOKUP($A21,GHM_hs!$A$5:$R$2553,16,FALSE)</f>
        <v>-3.9370070000000002E-3</v>
      </c>
      <c r="Q21" s="39">
        <f>VLOOKUP($A21,GHM_hs!$A$5:$R$2553,17,FALSE)</f>
        <v>3.77284518E-2</v>
      </c>
      <c r="R21" s="39">
        <f>VLOOKUP($A21,GHM_hs!$A$5:$R$2553,18,FALSE)</f>
        <v>1.4415721100000001E-2</v>
      </c>
    </row>
    <row r="29" spans="1:18" x14ac:dyDescent="0.2">
      <c r="D29" s="154"/>
      <c r="E29" s="154"/>
    </row>
    <row r="30" spans="1:18" x14ac:dyDescent="0.2">
      <c r="D30" s="154"/>
      <c r="E30" s="154"/>
    </row>
    <row r="31" spans="1:18" x14ac:dyDescent="0.2">
      <c r="D31" s="154"/>
      <c r="E31" s="154"/>
    </row>
    <row r="32" spans="1:18" x14ac:dyDescent="0.2">
      <c r="D32" s="154"/>
      <c r="E32" s="154"/>
    </row>
    <row r="44" spans="1:18" x14ac:dyDescent="0.2">
      <c r="A44" s="44" t="s">
        <v>3398</v>
      </c>
    </row>
    <row r="45" spans="1:18" ht="45" x14ac:dyDescent="0.2">
      <c r="A45" s="196" t="s">
        <v>2290</v>
      </c>
      <c r="B45" s="197"/>
      <c r="C45" s="10" t="s">
        <v>3248</v>
      </c>
      <c r="D45" s="10" t="s">
        <v>3249</v>
      </c>
      <c r="E45" s="10" t="s">
        <v>3250</v>
      </c>
      <c r="F45" s="10" t="s">
        <v>3251</v>
      </c>
      <c r="G45" s="10" t="s">
        <v>3252</v>
      </c>
      <c r="H45" s="10" t="s">
        <v>3253</v>
      </c>
      <c r="I45" s="10" t="s">
        <v>3254</v>
      </c>
      <c r="J45" s="10" t="s">
        <v>3255</v>
      </c>
      <c r="K45" s="10" t="s">
        <v>3256</v>
      </c>
      <c r="L45" s="10" t="s">
        <v>3257</v>
      </c>
      <c r="M45" s="10" t="s">
        <v>3258</v>
      </c>
      <c r="N45" s="10" t="s">
        <v>3259</v>
      </c>
      <c r="O45" s="10" t="s">
        <v>3261</v>
      </c>
      <c r="P45" s="10" t="s">
        <v>3260</v>
      </c>
      <c r="Q45" s="10" t="s">
        <v>3262</v>
      </c>
      <c r="R45" s="10" t="s">
        <v>3263</v>
      </c>
    </row>
    <row r="46" spans="1:18" ht="22.5" x14ac:dyDescent="0.2">
      <c r="A46" s="12" t="s">
        <v>480</v>
      </c>
      <c r="B46" s="10" t="str">
        <f>VLOOKUP($A46,GHM_hs!$A$5:$R$2553,2,FALSE)</f>
        <v>Pneumonies et pleurésies banales, âge supérieur à 17 ans, niveau 3</v>
      </c>
      <c r="C46" s="23">
        <f>VLOOKUP($A46,GHM_hs!$A$5:$R$2553,3,FALSE)</f>
        <v>33890</v>
      </c>
      <c r="D46" s="24">
        <f>VLOOKUP($A46,GHM_hs!$A$5:$R$2553,4,FALSE)</f>
        <v>154952372.88</v>
      </c>
      <c r="E46" s="23">
        <f>VLOOKUP($A46,GHM_hs!$A$5:$R$2553,5,FALSE)</f>
        <v>40102</v>
      </c>
      <c r="F46" s="24">
        <f>VLOOKUP($A46,GHM_hs!$A$5:$R$2553,6,FALSE)</f>
        <v>182739062.28</v>
      </c>
      <c r="G46" s="23">
        <f>VLOOKUP($A46,GHM_hs!$A$5:$R$2553,7,FALSE)</f>
        <v>42325</v>
      </c>
      <c r="H46" s="24">
        <f>VLOOKUP($A46,GHM_hs!$A$5:$R$2553,8,FALSE)</f>
        <v>193348735.87</v>
      </c>
      <c r="I46" s="25">
        <f>VLOOKUP($A46,GHM_hs!$A$5:$R$2553,9,FALSE)</f>
        <v>0.17932406510000001</v>
      </c>
      <c r="J46" s="25">
        <f>VLOOKUP($A46,GHM_hs!$A$5:$R$2553,10,FALSE)</f>
        <v>0.1832989082</v>
      </c>
      <c r="K46" s="25">
        <f>VLOOKUP($A46,GHM_hs!$A$5:$R$2553,11,FALSE)</f>
        <v>-3.3591200000000002E-3</v>
      </c>
      <c r="L46" s="25">
        <f>VLOOKUP($A46,GHM_hs!$A$5:$R$2553,12,FALSE)</f>
        <v>5.8059144299999997E-2</v>
      </c>
      <c r="M46" s="25">
        <f>VLOOKUP($A46,GHM_hs!$A$5:$R$2553,13,FALSE)</f>
        <v>5.54336442E-2</v>
      </c>
      <c r="N46" s="25">
        <f>VLOOKUP($A46,GHM_hs!$A$5:$R$2553,14,FALSE)</f>
        <v>2.4876032000000002E-3</v>
      </c>
      <c r="O46" s="25">
        <f>VLOOKUP($A46,GHM_hs!$A$5:$R$2553,15,FALSE)</f>
        <v>3.0557541099999998E-2</v>
      </c>
      <c r="P46" s="25">
        <f>VLOOKUP($A46,GHM_hs!$A$5:$R$2553,16,FALSE)</f>
        <v>2.0383038199999998E-2</v>
      </c>
      <c r="Q46" s="25">
        <f>VLOOKUP($A46,GHM_hs!$A$5:$R$2553,17,FALSE)</f>
        <v>3.8438184999999999E-3</v>
      </c>
      <c r="R46" s="25">
        <f>VLOOKUP($A46,GHM_hs!$A$5:$R$2553,18,FALSE)</f>
        <v>7.1351601000000002E-3</v>
      </c>
    </row>
    <row r="47" spans="1:18" ht="22.5" x14ac:dyDescent="0.2">
      <c r="A47" s="12" t="s">
        <v>724</v>
      </c>
      <c r="B47" s="10" t="str">
        <f>VLOOKUP($A47,GHM_hs!$A$5:$R$2553,2,FALSE)</f>
        <v>Insuffisances cardiaques et états de choc circulatoire, niveau 2</v>
      </c>
      <c r="C47" s="26">
        <f>VLOOKUP($A47,GHM_hs!$A$5:$R$2553,3,FALSE)</f>
        <v>59312</v>
      </c>
      <c r="D47" s="27">
        <f>VLOOKUP($A47,GHM_hs!$A$5:$R$2553,4,FALSE)</f>
        <v>209347962.31</v>
      </c>
      <c r="E47" s="26">
        <f>VLOOKUP($A47,GHM_hs!$A$5:$R$2553,5,FALSE)</f>
        <v>60086</v>
      </c>
      <c r="F47" s="27">
        <f>VLOOKUP($A47,GHM_hs!$A$5:$R$2553,6,FALSE)</f>
        <v>211512509.66999999</v>
      </c>
      <c r="G47" s="26">
        <f>VLOOKUP($A47,GHM_hs!$A$5:$R$2553,7,FALSE)</f>
        <v>62110</v>
      </c>
      <c r="H47" s="27">
        <f>VLOOKUP($A47,GHM_hs!$A$5:$R$2553,8,FALSE)</f>
        <v>218238292.41999999</v>
      </c>
      <c r="I47" s="28">
        <f>VLOOKUP($A47,GHM_hs!$A$5:$R$2553,9,FALSE)</f>
        <v>1.03394718E-2</v>
      </c>
      <c r="J47" s="28">
        <f>VLOOKUP($A47,GHM_hs!$A$5:$R$2553,10,FALSE)</f>
        <v>1.3049635800000001E-2</v>
      </c>
      <c r="K47" s="28">
        <f>VLOOKUP($A47,GHM_hs!$A$5:$R$2553,11,FALSE)</f>
        <v>-2.6752529999999998E-3</v>
      </c>
      <c r="L47" s="28">
        <f>VLOOKUP($A47,GHM_hs!$A$5:$R$2553,12,FALSE)</f>
        <v>3.1798510500000002E-2</v>
      </c>
      <c r="M47" s="28">
        <f>VLOOKUP($A47,GHM_hs!$A$5:$R$2553,13,FALSE)</f>
        <v>3.3685051399999999E-2</v>
      </c>
      <c r="N47" s="28">
        <f>VLOOKUP($A47,GHM_hs!$A$5:$R$2553,14,FALSE)</f>
        <v>-1.8250639999999999E-3</v>
      </c>
      <c r="O47" s="28">
        <f>VLOOKUP($A47,GHM_hs!$A$5:$R$2553,15,FALSE)</f>
        <v>2.78220707E-2</v>
      </c>
      <c r="P47" s="28">
        <f>VLOOKUP($A47,GHM_hs!$A$5:$R$2553,16,FALSE)</f>
        <v>1.29214047E-2</v>
      </c>
      <c r="Q47" s="28">
        <f>VLOOKUP($A47,GHM_hs!$A$5:$R$2553,17,FALSE)</f>
        <v>5.6406275999999998E-3</v>
      </c>
      <c r="R47" s="28">
        <f>VLOOKUP($A47,GHM_hs!$A$5:$R$2553,18,FALSE)</f>
        <v>8.0536609000000006E-3</v>
      </c>
    </row>
    <row r="48" spans="1:18" ht="22.5" x14ac:dyDescent="0.2">
      <c r="A48" s="12" t="s">
        <v>2238</v>
      </c>
      <c r="B48" s="10" t="str">
        <f>VLOOKUP($A48,GHM_hs!$A$5:$R$2553,2,FALSE)</f>
        <v>Autres symptômes et motifs de recours aux soins de la CMD 23</v>
      </c>
      <c r="C48" s="26">
        <f>VLOOKUP($A48,GHM_hs!$A$5:$R$2553,3,FALSE)</f>
        <v>84251</v>
      </c>
      <c r="D48" s="27">
        <f>VLOOKUP($A48,GHM_hs!$A$5:$R$2553,4,FALSE)</f>
        <v>232268200.31999999</v>
      </c>
      <c r="E48" s="26">
        <f>VLOOKUP($A48,GHM_hs!$A$5:$R$2553,5,FALSE)</f>
        <v>84521</v>
      </c>
      <c r="F48" s="27">
        <f>VLOOKUP($A48,GHM_hs!$A$5:$R$2553,6,FALSE)</f>
        <v>232762816.97999999</v>
      </c>
      <c r="G48" s="26">
        <f>VLOOKUP($A48,GHM_hs!$A$5:$R$2553,7,FALSE)</f>
        <v>83113</v>
      </c>
      <c r="H48" s="27">
        <f>VLOOKUP($A48,GHM_hs!$A$5:$R$2553,8,FALSE)</f>
        <v>227291361.91</v>
      </c>
      <c r="I48" s="28">
        <f>VLOOKUP($A48,GHM_hs!$A$5:$R$2553,9,FALSE)</f>
        <v>2.1295066E-3</v>
      </c>
      <c r="J48" s="28">
        <f>VLOOKUP($A48,GHM_hs!$A$5:$R$2553,10,FALSE)</f>
        <v>3.2047096999999998E-3</v>
      </c>
      <c r="K48" s="28">
        <f>VLOOKUP($A48,GHM_hs!$A$5:$R$2553,11,FALSE)</f>
        <v>-1.0717680000000001E-3</v>
      </c>
      <c r="L48" s="28">
        <f>VLOOKUP($A48,GHM_hs!$A$5:$R$2553,12,FALSE)</f>
        <v>-2.3506567999999999E-2</v>
      </c>
      <c r="M48" s="28">
        <f>VLOOKUP($A48,GHM_hs!$A$5:$R$2553,13,FALSE)</f>
        <v>-1.6658582000000002E-2</v>
      </c>
      <c r="N48" s="28">
        <f>VLOOKUP($A48,GHM_hs!$A$5:$R$2553,14,FALSE)</f>
        <v>-6.9639970000000004E-3</v>
      </c>
      <c r="O48" s="28">
        <f>VLOOKUP($A48,GHM_hs!$A$5:$R$2553,15,FALSE)</f>
        <v>-1.9354484000000002E-2</v>
      </c>
      <c r="P48" s="28">
        <f>VLOOKUP($A48,GHM_hs!$A$5:$R$2553,16,FALSE)</f>
        <v>-1.0511622E-2</v>
      </c>
      <c r="Q48" s="28">
        <f>VLOOKUP($A48,GHM_hs!$A$5:$R$2553,17,FALSE)</f>
        <v>7.5480516000000003E-3</v>
      </c>
      <c r="R48" s="28">
        <f>VLOOKUP($A48,GHM_hs!$A$5:$R$2553,18,FALSE)</f>
        <v>8.3877468999999996E-3</v>
      </c>
    </row>
    <row r="49" spans="1:18" ht="22.5" x14ac:dyDescent="0.2">
      <c r="A49" s="12" t="s">
        <v>231</v>
      </c>
      <c r="B49" s="10" t="str">
        <f>VLOOKUP($A49,GHM_hs!$A$5:$R$2553,2,FALSE)</f>
        <v>Interventions sur le cristallin avec ou sans vitrectomie, en ambulatoire</v>
      </c>
      <c r="C49" s="26">
        <f>VLOOKUP($A49,GHM_hs!$A$5:$R$2553,3,FALSE)</f>
        <v>136421</v>
      </c>
      <c r="D49" s="27">
        <f>VLOOKUP($A49,GHM_hs!$A$5:$R$2553,4,FALSE)</f>
        <v>192294794.30000001</v>
      </c>
      <c r="E49" s="26">
        <f>VLOOKUP($A49,GHM_hs!$A$5:$R$2553,5,FALSE)</f>
        <v>148906</v>
      </c>
      <c r="F49" s="27">
        <f>VLOOKUP($A49,GHM_hs!$A$5:$R$2553,6,FALSE)</f>
        <v>209849111.66</v>
      </c>
      <c r="G49" s="26">
        <f>VLOOKUP($A49,GHM_hs!$A$5:$R$2553,7,FALSE)</f>
        <v>161860</v>
      </c>
      <c r="H49" s="27">
        <f>VLOOKUP($A49,GHM_hs!$A$5:$R$2553,8,FALSE)</f>
        <v>228056540.38999999</v>
      </c>
      <c r="I49" s="28">
        <f>VLOOKUP($A49,GHM_hs!$A$5:$R$2553,9,FALSE)</f>
        <v>9.1288572999999998E-2</v>
      </c>
      <c r="J49" s="28">
        <f>VLOOKUP($A49,GHM_hs!$A$5:$R$2553,10,FALSE)</f>
        <v>9.1518167999999997E-2</v>
      </c>
      <c r="K49" s="28">
        <f>VLOOKUP($A49,GHM_hs!$A$5:$R$2553,11,FALSE)</f>
        <v>-2.1034499999999999E-4</v>
      </c>
      <c r="L49" s="28">
        <f>VLOOKUP($A49,GHM_hs!$A$5:$R$2553,12,FALSE)</f>
        <v>8.6764383099999995E-2</v>
      </c>
      <c r="M49" s="28">
        <f>VLOOKUP($A49,GHM_hs!$A$5:$R$2553,13,FALSE)</f>
        <v>8.6994479700000002E-2</v>
      </c>
      <c r="N49" s="28">
        <f>VLOOKUP($A49,GHM_hs!$A$5:$R$2553,14,FALSE)</f>
        <v>-2.1168099999999999E-4</v>
      </c>
      <c r="O49" s="28">
        <f>VLOOKUP($A49,GHM_hs!$A$5:$R$2553,15,FALSE)</f>
        <v>0.178066751</v>
      </c>
      <c r="P49" s="28">
        <f>VLOOKUP($A49,GHM_hs!$A$5:$R$2553,16,FALSE)</f>
        <v>3.4979654300000003E-2</v>
      </c>
      <c r="Q49" s="28">
        <f>VLOOKUP($A49,GHM_hs!$A$5:$R$2553,17,FALSE)</f>
        <v>1.4699597300000001E-2</v>
      </c>
      <c r="R49" s="28">
        <f>VLOOKUP($A49,GHM_hs!$A$5:$R$2553,18,FALSE)</f>
        <v>8.4159843000000002E-3</v>
      </c>
    </row>
    <row r="50" spans="1:18" ht="22.5" x14ac:dyDescent="0.2">
      <c r="A50" s="12" t="s">
        <v>725</v>
      </c>
      <c r="B50" s="10" t="str">
        <f>VLOOKUP($A50,GHM_hs!$A$5:$R$2553,2,FALSE)</f>
        <v>Insuffisances cardiaques et états de choc circulatoire, niveau 3</v>
      </c>
      <c r="C50" s="26">
        <f>VLOOKUP($A50,GHM_hs!$A$5:$R$2553,3,FALSE)</f>
        <v>39470</v>
      </c>
      <c r="D50" s="27">
        <f>VLOOKUP($A50,GHM_hs!$A$5:$R$2553,4,FALSE)</f>
        <v>189036547.88999999</v>
      </c>
      <c r="E50" s="26">
        <f>VLOOKUP($A50,GHM_hs!$A$5:$R$2553,5,FALSE)</f>
        <v>44778</v>
      </c>
      <c r="F50" s="27">
        <f>VLOOKUP($A50,GHM_hs!$A$5:$R$2553,6,FALSE)</f>
        <v>214371513.81999999</v>
      </c>
      <c r="G50" s="26">
        <f>VLOOKUP($A50,GHM_hs!$A$5:$R$2553,7,FALSE)</f>
        <v>49094</v>
      </c>
      <c r="H50" s="27">
        <f>VLOOKUP($A50,GHM_hs!$A$5:$R$2553,8,FALSE)</f>
        <v>234550730.34999999</v>
      </c>
      <c r="I50" s="28">
        <f>VLOOKUP($A50,GHM_hs!$A$5:$R$2553,9,FALSE)</f>
        <v>0.13402152240000001</v>
      </c>
      <c r="J50" s="28">
        <f>VLOOKUP($A50,GHM_hs!$A$5:$R$2553,10,FALSE)</f>
        <v>0.134481885</v>
      </c>
      <c r="K50" s="28">
        <f>VLOOKUP($A50,GHM_hs!$A$5:$R$2553,11,FALSE)</f>
        <v>-4.0579100000000002E-4</v>
      </c>
      <c r="L50" s="28">
        <f>VLOOKUP($A50,GHM_hs!$A$5:$R$2553,12,FALSE)</f>
        <v>9.4131986900000006E-2</v>
      </c>
      <c r="M50" s="28">
        <f>VLOOKUP($A50,GHM_hs!$A$5:$R$2553,13,FALSE)</f>
        <v>9.6386618399999999E-2</v>
      </c>
      <c r="N50" s="28">
        <f>VLOOKUP($A50,GHM_hs!$A$5:$R$2553,14,FALSE)</f>
        <v>-2.0564200000000002E-3</v>
      </c>
      <c r="O50" s="28">
        <f>VLOOKUP($A50,GHM_hs!$A$5:$R$2553,15,FALSE)</f>
        <v>5.9328091499999999E-2</v>
      </c>
      <c r="P50" s="28">
        <f>VLOOKUP($A50,GHM_hs!$A$5:$R$2553,16,FALSE)</f>
        <v>3.8767803500000003E-2</v>
      </c>
      <c r="Q50" s="28">
        <f>VLOOKUP($A50,GHM_hs!$A$5:$R$2553,17,FALSE)</f>
        <v>4.4585570000000001E-3</v>
      </c>
      <c r="R50" s="28">
        <f>VLOOKUP($A50,GHM_hs!$A$5:$R$2553,18,FALSE)</f>
        <v>8.6556398E-3</v>
      </c>
    </row>
    <row r="51" spans="1:18" ht="22.5" x14ac:dyDescent="0.2">
      <c r="A51" s="12" t="s">
        <v>2372</v>
      </c>
      <c r="B51" s="10" t="str">
        <f>VLOOKUP($A51,GHM_hs!$A$5:$R$2553,2,FALSE)</f>
        <v>Césariennes pour grossesse unique, sans complication significative</v>
      </c>
      <c r="C51" s="26">
        <f>VLOOKUP($A51,GHM_hs!$A$5:$R$2553,3,FALSE)</f>
        <v>91117</v>
      </c>
      <c r="D51" s="27">
        <f>VLOOKUP($A51,GHM_hs!$A$5:$R$2553,4,FALSE)</f>
        <v>258443354</v>
      </c>
      <c r="E51" s="26">
        <f>VLOOKUP($A51,GHM_hs!$A$5:$R$2553,5,FALSE)</f>
        <v>90719</v>
      </c>
      <c r="F51" s="27">
        <f>VLOOKUP($A51,GHM_hs!$A$5:$R$2553,6,FALSE)</f>
        <v>258131408.25</v>
      </c>
      <c r="G51" s="26">
        <f>VLOOKUP($A51,GHM_hs!$A$5:$R$2553,7,FALSE)</f>
        <v>90414</v>
      </c>
      <c r="H51" s="27">
        <f>VLOOKUP($A51,GHM_hs!$A$5:$R$2553,8,FALSE)</f>
        <v>258182773.77000001</v>
      </c>
      <c r="I51" s="28">
        <f>VLOOKUP($A51,GHM_hs!$A$5:$R$2553,9,FALSE)</f>
        <v>-1.207018E-3</v>
      </c>
      <c r="J51" s="28">
        <f>VLOOKUP($A51,GHM_hs!$A$5:$R$2553,10,FALSE)</f>
        <v>-4.3680100000000003E-3</v>
      </c>
      <c r="K51" s="28">
        <f>VLOOKUP($A51,GHM_hs!$A$5:$R$2553,11,FALSE)</f>
        <v>3.1748602999999999E-3</v>
      </c>
      <c r="L51" s="28">
        <f>VLOOKUP($A51,GHM_hs!$A$5:$R$2553,12,FALSE)</f>
        <v>1.989898E-4</v>
      </c>
      <c r="M51" s="28">
        <f>VLOOKUP($A51,GHM_hs!$A$5:$R$2553,13,FALSE)</f>
        <v>-3.3620299999999998E-3</v>
      </c>
      <c r="N51" s="28">
        <f>VLOOKUP($A51,GHM_hs!$A$5:$R$2553,14,FALSE)</f>
        <v>3.5730325E-3</v>
      </c>
      <c r="O51" s="28">
        <f>VLOOKUP($A51,GHM_hs!$A$5:$R$2553,15,FALSE)</f>
        <v>-4.1925549999999997E-3</v>
      </c>
      <c r="P51" s="28">
        <f>VLOOKUP($A51,GHM_hs!$A$5:$R$2553,16,FALSE)</f>
        <v>9.8682099999999995E-5</v>
      </c>
      <c r="Q51" s="28">
        <f>VLOOKUP($A51,GHM_hs!$A$5:$R$2553,17,FALSE)</f>
        <v>8.2111045999999997E-3</v>
      </c>
      <c r="R51" s="28">
        <f>VLOOKUP($A51,GHM_hs!$A$5:$R$2553,18,FALSE)</f>
        <v>9.5277344999999992E-3</v>
      </c>
    </row>
    <row r="52" spans="1:18" ht="33.75" x14ac:dyDescent="0.2">
      <c r="A52" s="12" t="s">
        <v>2421</v>
      </c>
      <c r="B52" s="10" t="str">
        <f>VLOOKUP($A52,GHM_hs!$A$5:$R$2553,2,FALSE)</f>
        <v>Nouveau-nés de 3300g et âge gestationnel de 40 SA et assimilés (groupe nouveau-nés 1), sans problème significatif</v>
      </c>
      <c r="C52" s="26">
        <f>VLOOKUP($A52,GHM_hs!$A$5:$R$2553,3,FALSE)</f>
        <v>418598</v>
      </c>
      <c r="D52" s="27">
        <f>VLOOKUP($A52,GHM_hs!$A$5:$R$2553,4,FALSE)</f>
        <v>393593419.66000003</v>
      </c>
      <c r="E52" s="26">
        <f>VLOOKUP($A52,GHM_hs!$A$5:$R$2553,5,FALSE)</f>
        <v>417474</v>
      </c>
      <c r="F52" s="27">
        <f>VLOOKUP($A52,GHM_hs!$A$5:$R$2553,6,FALSE)</f>
        <v>392686819.88999999</v>
      </c>
      <c r="G52" s="26">
        <f>VLOOKUP($A52,GHM_hs!$A$5:$R$2553,7,FALSE)</f>
        <v>415435</v>
      </c>
      <c r="H52" s="27">
        <f>VLOOKUP($A52,GHM_hs!$A$5:$R$2553,8,FALSE)</f>
        <v>390637549.56999999</v>
      </c>
      <c r="I52" s="28">
        <f>VLOOKUP($A52,GHM_hs!$A$5:$R$2553,9,FALSE)</f>
        <v>-2.303392E-3</v>
      </c>
      <c r="J52" s="28">
        <f>VLOOKUP($A52,GHM_hs!$A$5:$R$2553,10,FALSE)</f>
        <v>-2.6851539999999999E-3</v>
      </c>
      <c r="K52" s="28">
        <f>VLOOKUP($A52,GHM_hs!$A$5:$R$2553,11,FALSE)</f>
        <v>3.8278999999999999E-4</v>
      </c>
      <c r="L52" s="28">
        <f>VLOOKUP($A52,GHM_hs!$A$5:$R$2553,12,FALSE)</f>
        <v>-5.2185870000000002E-3</v>
      </c>
      <c r="M52" s="28">
        <f>VLOOKUP($A52,GHM_hs!$A$5:$R$2553,13,FALSE)</f>
        <v>-4.8841359999999999E-3</v>
      </c>
      <c r="N52" s="28">
        <f>VLOOKUP($A52,GHM_hs!$A$5:$R$2553,14,FALSE)</f>
        <v>-3.3609200000000002E-4</v>
      </c>
      <c r="O52" s="28">
        <f>VLOOKUP($A52,GHM_hs!$A$5:$R$2553,15,FALSE)</f>
        <v>-2.8028262000000002E-2</v>
      </c>
      <c r="P52" s="28">
        <f>VLOOKUP($A52,GHM_hs!$A$5:$R$2553,16,FALSE)</f>
        <v>-3.9370070000000002E-3</v>
      </c>
      <c r="Q52" s="28">
        <f>VLOOKUP($A52,GHM_hs!$A$5:$R$2553,17,FALSE)</f>
        <v>3.77284518E-2</v>
      </c>
      <c r="R52" s="28">
        <f>VLOOKUP($A52,GHM_hs!$A$5:$R$2553,18,FALSE)</f>
        <v>1.4415721100000001E-2</v>
      </c>
    </row>
    <row r="53" spans="1:18" ht="33.75" x14ac:dyDescent="0.2">
      <c r="A53" s="12" t="s">
        <v>2395</v>
      </c>
      <c r="B53" s="10" t="str">
        <f>VLOOKUP($A53,GHM_hs!$A$5:$R$2553,2,FALSE)</f>
        <v>Accouchements uniques par voie basse chez une primipare, sans complication significative</v>
      </c>
      <c r="C53" s="26">
        <f>VLOOKUP($A53,GHM_hs!$A$5:$R$2553,3,FALSE)</f>
        <v>176888</v>
      </c>
      <c r="D53" s="27">
        <f>VLOOKUP($A53,GHM_hs!$A$5:$R$2553,4,FALSE)</f>
        <v>441120607.38999999</v>
      </c>
      <c r="E53" s="26">
        <f>VLOOKUP($A53,GHM_hs!$A$5:$R$2553,5,FALSE)</f>
        <v>176434</v>
      </c>
      <c r="F53" s="27">
        <f>VLOOKUP($A53,GHM_hs!$A$5:$R$2553,6,FALSE)</f>
        <v>440441817.83999997</v>
      </c>
      <c r="G53" s="26">
        <f>VLOOKUP($A53,GHM_hs!$A$5:$R$2553,7,FALSE)</f>
        <v>175503</v>
      </c>
      <c r="H53" s="27">
        <f>VLOOKUP($A53,GHM_hs!$A$5:$R$2553,8,FALSE)</f>
        <v>437916754.29000002</v>
      </c>
      <c r="I53" s="28">
        <f>VLOOKUP($A53,GHM_hs!$A$5:$R$2553,9,FALSE)</f>
        <v>-1.5387840000000001E-3</v>
      </c>
      <c r="J53" s="28">
        <f>VLOOKUP($A53,GHM_hs!$A$5:$R$2553,10,FALSE)</f>
        <v>-2.566596E-3</v>
      </c>
      <c r="K53" s="28">
        <f>VLOOKUP($A53,GHM_hs!$A$5:$R$2553,11,FALSE)</f>
        <v>1.0304560999999999E-3</v>
      </c>
      <c r="L53" s="28">
        <f>VLOOKUP($A53,GHM_hs!$A$5:$R$2553,12,FALSE)</f>
        <v>-5.7330239999999998E-3</v>
      </c>
      <c r="M53" s="28">
        <f>VLOOKUP($A53,GHM_hs!$A$5:$R$2553,13,FALSE)</f>
        <v>-5.2767609999999996E-3</v>
      </c>
      <c r="N53" s="28">
        <f>VLOOKUP($A53,GHM_hs!$A$5:$R$2553,14,FALSE)</f>
        <v>-4.58684E-4</v>
      </c>
      <c r="O53" s="28">
        <f>VLOOKUP($A53,GHM_hs!$A$5:$R$2553,15,FALSE)</f>
        <v>-1.2797602999999999E-2</v>
      </c>
      <c r="P53" s="28">
        <f>VLOOKUP($A53,GHM_hs!$A$5:$R$2553,16,FALSE)</f>
        <v>-4.8510890000000003E-3</v>
      </c>
      <c r="Q53" s="28">
        <f>VLOOKUP($A53,GHM_hs!$A$5:$R$2553,17,FALSE)</f>
        <v>1.59386101E-2</v>
      </c>
      <c r="R53" s="28">
        <f>VLOOKUP($A53,GHM_hs!$A$5:$R$2553,18,FALSE)</f>
        <v>1.61604685E-2</v>
      </c>
    </row>
    <row r="54" spans="1:18" ht="33.75" x14ac:dyDescent="0.2">
      <c r="A54" s="12" t="s">
        <v>2400</v>
      </c>
      <c r="B54" s="10" t="str">
        <f>VLOOKUP($A54,GHM_hs!$A$5:$R$2553,2,FALSE)</f>
        <v>Accouchements uniques par voie basse chez une multipare, sans complication significative</v>
      </c>
      <c r="C54" s="26">
        <f>VLOOKUP($A54,GHM_hs!$A$5:$R$2553,3,FALSE)</f>
        <v>241692</v>
      </c>
      <c r="D54" s="27">
        <f>VLOOKUP($A54,GHM_hs!$A$5:$R$2553,4,FALSE)</f>
        <v>508603143.70999998</v>
      </c>
      <c r="E54" s="26">
        <f>VLOOKUP($A54,GHM_hs!$A$5:$R$2553,5,FALSE)</f>
        <v>245282</v>
      </c>
      <c r="F54" s="27">
        <f>VLOOKUP($A54,GHM_hs!$A$5:$R$2553,6,FALSE)</f>
        <v>516409026.92000002</v>
      </c>
      <c r="G54" s="26">
        <f>VLOOKUP($A54,GHM_hs!$A$5:$R$2553,7,FALSE)</f>
        <v>246314</v>
      </c>
      <c r="H54" s="27">
        <f>VLOOKUP($A54,GHM_hs!$A$5:$R$2553,8,FALSE)</f>
        <v>518575965.83999997</v>
      </c>
      <c r="I54" s="28">
        <f>VLOOKUP($A54,GHM_hs!$A$5:$R$2553,9,FALSE)</f>
        <v>1.5347689600000001E-2</v>
      </c>
      <c r="J54" s="28">
        <f>VLOOKUP($A54,GHM_hs!$A$5:$R$2553,10,FALSE)</f>
        <v>1.4853615299999999E-2</v>
      </c>
      <c r="K54" s="28">
        <f>VLOOKUP($A54,GHM_hs!$A$5:$R$2553,11,FALSE)</f>
        <v>4.8684290000000001E-4</v>
      </c>
      <c r="L54" s="28">
        <f>VLOOKUP($A54,GHM_hs!$A$5:$R$2553,12,FALSE)</f>
        <v>4.1961678000000001E-3</v>
      </c>
      <c r="M54" s="28">
        <f>VLOOKUP($A54,GHM_hs!$A$5:$R$2553,13,FALSE)</f>
        <v>4.2074021000000003E-3</v>
      </c>
      <c r="N54" s="28">
        <f>VLOOKUP($A54,GHM_hs!$A$5:$R$2553,14,FALSE)</f>
        <v>-1.1187E-5</v>
      </c>
      <c r="O54" s="28">
        <f>VLOOKUP($A54,GHM_hs!$A$5:$R$2553,15,FALSE)</f>
        <v>1.4185957000000001E-2</v>
      </c>
      <c r="P54" s="28">
        <f>VLOOKUP($A54,GHM_hs!$A$5:$R$2553,16,FALSE)</f>
        <v>4.1630686E-3</v>
      </c>
      <c r="Q54" s="28">
        <f>VLOOKUP($A54,GHM_hs!$A$5:$R$2553,17,FALSE)</f>
        <v>2.2369434099999998E-2</v>
      </c>
      <c r="R54" s="28">
        <f>VLOOKUP($A54,GHM_hs!$A$5:$R$2553,18,FALSE)</f>
        <v>1.91370402E-2</v>
      </c>
    </row>
    <row r="55" spans="1:18" x14ac:dyDescent="0.2">
      <c r="A55" s="12" t="s">
        <v>2240</v>
      </c>
      <c r="B55" s="10" t="str">
        <f>VLOOKUP($A55,GHM_hs!$A$5:$R$2553,2,FALSE)</f>
        <v>Soins Palliatifs, avec ou sans acte</v>
      </c>
      <c r="C55" s="37">
        <f>VLOOKUP($A55,GHM_hs!$A$5:$R$2553,3,FALSE)</f>
        <v>61242</v>
      </c>
      <c r="D55" s="38">
        <f>VLOOKUP($A55,GHM_hs!$A$5:$R$2553,4,FALSE)</f>
        <v>518769056.49000001</v>
      </c>
      <c r="E55" s="37">
        <f>VLOOKUP($A55,GHM_hs!$A$5:$R$2553,5,FALSE)</f>
        <v>59958</v>
      </c>
      <c r="F55" s="38">
        <f>VLOOKUP($A55,GHM_hs!$A$5:$R$2553,6,FALSE)</f>
        <v>515138966.11000001</v>
      </c>
      <c r="G55" s="37">
        <f>VLOOKUP($A55,GHM_hs!$A$5:$R$2553,7,FALSE)</f>
        <v>60071</v>
      </c>
      <c r="H55" s="38">
        <f>VLOOKUP($A55,GHM_hs!$A$5:$R$2553,8,FALSE)</f>
        <v>520870850.94</v>
      </c>
      <c r="I55" s="39">
        <f>VLOOKUP($A55,GHM_hs!$A$5:$R$2553,9,FALSE)</f>
        <v>-6.9975080000000004E-3</v>
      </c>
      <c r="J55" s="39">
        <f>VLOOKUP($A55,GHM_hs!$A$5:$R$2553,10,FALSE)</f>
        <v>-2.0966004E-2</v>
      </c>
      <c r="K55" s="39">
        <f>VLOOKUP($A55,GHM_hs!$A$5:$R$2553,11,FALSE)</f>
        <v>1.42676314E-2</v>
      </c>
      <c r="L55" s="39">
        <f>VLOOKUP($A55,GHM_hs!$A$5:$R$2553,12,FALSE)</f>
        <v>1.1126871E-2</v>
      </c>
      <c r="M55" s="39">
        <f>VLOOKUP($A55,GHM_hs!$A$5:$R$2553,13,FALSE)</f>
        <v>1.8846526000000001E-3</v>
      </c>
      <c r="N55" s="39">
        <f>VLOOKUP($A55,GHM_hs!$A$5:$R$2553,14,FALSE)</f>
        <v>9.2248328000000008E-3</v>
      </c>
      <c r="O55" s="39">
        <f>VLOOKUP($A55,GHM_hs!$A$5:$R$2553,15,FALSE)</f>
        <v>1.5533073E-3</v>
      </c>
      <c r="P55" s="39">
        <f>VLOOKUP($A55,GHM_hs!$A$5:$R$2553,16,FALSE)</f>
        <v>1.1011953E-2</v>
      </c>
      <c r="Q55" s="39">
        <f>VLOOKUP($A55,GHM_hs!$A$5:$R$2553,17,FALSE)</f>
        <v>5.4554523000000001E-3</v>
      </c>
      <c r="R55" s="39">
        <f>VLOOKUP($A55,GHM_hs!$A$5:$R$2553,18,FALSE)</f>
        <v>1.92217285E-2</v>
      </c>
    </row>
    <row r="78" spans="1:18" x14ac:dyDescent="0.2">
      <c r="A78" s="44" t="s">
        <v>3399</v>
      </c>
    </row>
    <row r="79" spans="1:18" ht="45" x14ac:dyDescent="0.2">
      <c r="A79" s="196" t="s">
        <v>2290</v>
      </c>
      <c r="B79" s="197"/>
      <c r="C79" s="10" t="s">
        <v>3248</v>
      </c>
      <c r="D79" s="10" t="s">
        <v>3249</v>
      </c>
      <c r="E79" s="10" t="s">
        <v>3250</v>
      </c>
      <c r="F79" s="10" t="s">
        <v>3251</v>
      </c>
      <c r="G79" s="10" t="s">
        <v>3252</v>
      </c>
      <c r="H79" s="10" t="s">
        <v>3253</v>
      </c>
      <c r="I79" s="10" t="s">
        <v>3254</v>
      </c>
      <c r="J79" s="10" t="s">
        <v>3255</v>
      </c>
      <c r="K79" s="10" t="s">
        <v>3256</v>
      </c>
      <c r="L79" s="10" t="s">
        <v>3257</v>
      </c>
      <c r="M79" s="10" t="s">
        <v>3258</v>
      </c>
      <c r="N79" s="10" t="s">
        <v>3259</v>
      </c>
      <c r="O79" s="10" t="s">
        <v>3261</v>
      </c>
      <c r="P79" s="10" t="s">
        <v>3260</v>
      </c>
      <c r="Q79" s="10" t="s">
        <v>3262</v>
      </c>
      <c r="R79" s="10" t="s">
        <v>3263</v>
      </c>
    </row>
    <row r="80" spans="1:18" ht="22.5" x14ac:dyDescent="0.2">
      <c r="A80" s="12" t="s">
        <v>725</v>
      </c>
      <c r="B80" s="10" t="str">
        <f>VLOOKUP($A80,GHM_hs!$A$5:$R$2553,2,FALSE)</f>
        <v>Insuffisances cardiaques et états de choc circulatoire, niveau 3</v>
      </c>
      <c r="C80" s="23">
        <f>VLOOKUP($A80,GHM_hs!$A$5:$R$2553,3,FALSE)</f>
        <v>39470</v>
      </c>
      <c r="D80" s="24">
        <f>VLOOKUP($A80,GHM_hs!$A$5:$R$2553,4,FALSE)</f>
        <v>189036547.88999999</v>
      </c>
      <c r="E80" s="23">
        <f>VLOOKUP($A80,GHM_hs!$A$5:$R$2553,5,FALSE)</f>
        <v>44778</v>
      </c>
      <c r="F80" s="24">
        <f>VLOOKUP($A80,GHM_hs!$A$5:$R$2553,6,FALSE)</f>
        <v>214371513.81999999</v>
      </c>
      <c r="G80" s="23">
        <f>VLOOKUP($A80,GHM_hs!$A$5:$R$2553,7,FALSE)</f>
        <v>49094</v>
      </c>
      <c r="H80" s="24">
        <f>VLOOKUP($A80,GHM_hs!$A$5:$R$2553,8,FALSE)</f>
        <v>234550730.34999999</v>
      </c>
      <c r="I80" s="25">
        <f>VLOOKUP($A80,GHM_hs!$A$5:$R$2553,9,FALSE)</f>
        <v>0.13402152240000001</v>
      </c>
      <c r="J80" s="25">
        <f>VLOOKUP($A80,GHM_hs!$A$5:$R$2553,10,FALSE)</f>
        <v>0.134481885</v>
      </c>
      <c r="K80" s="25">
        <f>VLOOKUP($A80,GHM_hs!$A$5:$R$2553,11,FALSE)</f>
        <v>-4.0579100000000002E-4</v>
      </c>
      <c r="L80" s="25">
        <f>VLOOKUP($A80,GHM_hs!$A$5:$R$2553,12,FALSE)</f>
        <v>9.4131986900000006E-2</v>
      </c>
      <c r="M80" s="25">
        <f>VLOOKUP($A80,GHM_hs!$A$5:$R$2553,13,FALSE)</f>
        <v>9.6386618399999999E-2</v>
      </c>
      <c r="N80" s="25">
        <f>VLOOKUP($A80,GHM_hs!$A$5:$R$2553,14,FALSE)</f>
        <v>-2.0564200000000002E-3</v>
      </c>
      <c r="O80" s="25">
        <f>VLOOKUP($A80,GHM_hs!$A$5:$R$2553,15,FALSE)</f>
        <v>5.9328091499999999E-2</v>
      </c>
      <c r="P80" s="25">
        <f>VLOOKUP($A80,GHM_hs!$A$5:$R$2553,16,FALSE)</f>
        <v>3.8767803500000003E-2</v>
      </c>
      <c r="Q80" s="25">
        <f>VLOOKUP($A80,GHM_hs!$A$5:$R$2553,17,FALSE)</f>
        <v>4.4585570000000001E-3</v>
      </c>
      <c r="R80" s="25">
        <f>VLOOKUP($A80,GHM_hs!$A$5:$R$2553,18,FALSE)</f>
        <v>8.6556398E-3</v>
      </c>
    </row>
    <row r="81" spans="1:18" ht="22.5" x14ac:dyDescent="0.2">
      <c r="A81" s="12" t="s">
        <v>231</v>
      </c>
      <c r="B81" s="10" t="str">
        <f>VLOOKUP($A81,GHM_hs!$A$5:$R$2553,2,FALSE)</f>
        <v>Interventions sur le cristallin avec ou sans vitrectomie, en ambulatoire</v>
      </c>
      <c r="C81" s="26">
        <f>VLOOKUP($A81,GHM_hs!$A$5:$R$2553,3,FALSE)</f>
        <v>136421</v>
      </c>
      <c r="D81" s="27">
        <f>VLOOKUP($A81,GHM_hs!$A$5:$R$2553,4,FALSE)</f>
        <v>192294794.30000001</v>
      </c>
      <c r="E81" s="26">
        <f>VLOOKUP($A81,GHM_hs!$A$5:$R$2553,5,FALSE)</f>
        <v>148906</v>
      </c>
      <c r="F81" s="27">
        <f>VLOOKUP($A81,GHM_hs!$A$5:$R$2553,6,FALSE)</f>
        <v>209849111.66</v>
      </c>
      <c r="G81" s="26">
        <f>VLOOKUP($A81,GHM_hs!$A$5:$R$2553,7,FALSE)</f>
        <v>161860</v>
      </c>
      <c r="H81" s="27">
        <f>VLOOKUP($A81,GHM_hs!$A$5:$R$2553,8,FALSE)</f>
        <v>228056540.38999999</v>
      </c>
      <c r="I81" s="28">
        <f>VLOOKUP($A81,GHM_hs!$A$5:$R$2553,9,FALSE)</f>
        <v>9.1288572999999998E-2</v>
      </c>
      <c r="J81" s="28">
        <f>VLOOKUP($A81,GHM_hs!$A$5:$R$2553,10,FALSE)</f>
        <v>9.1518167999999997E-2</v>
      </c>
      <c r="K81" s="28">
        <f>VLOOKUP($A81,GHM_hs!$A$5:$R$2553,11,FALSE)</f>
        <v>-2.1034499999999999E-4</v>
      </c>
      <c r="L81" s="28">
        <f>VLOOKUP($A81,GHM_hs!$A$5:$R$2553,12,FALSE)</f>
        <v>8.6764383099999995E-2</v>
      </c>
      <c r="M81" s="28">
        <f>VLOOKUP($A81,GHM_hs!$A$5:$R$2553,13,FALSE)</f>
        <v>8.6994479700000002E-2</v>
      </c>
      <c r="N81" s="28">
        <f>VLOOKUP($A81,GHM_hs!$A$5:$R$2553,14,FALSE)</f>
        <v>-2.1168099999999999E-4</v>
      </c>
      <c r="O81" s="28">
        <f>VLOOKUP($A81,GHM_hs!$A$5:$R$2553,15,FALSE)</f>
        <v>0.178066751</v>
      </c>
      <c r="P81" s="28">
        <f>VLOOKUP($A81,GHM_hs!$A$5:$R$2553,16,FALSE)</f>
        <v>3.4979654300000003E-2</v>
      </c>
      <c r="Q81" s="28">
        <f>VLOOKUP($A81,GHM_hs!$A$5:$R$2553,17,FALSE)</f>
        <v>1.4699597300000001E-2</v>
      </c>
      <c r="R81" s="28">
        <f>VLOOKUP($A81,GHM_hs!$A$5:$R$2553,18,FALSE)</f>
        <v>8.4159843000000002E-3</v>
      </c>
    </row>
    <row r="82" spans="1:18" ht="33.75" x14ac:dyDescent="0.2">
      <c r="A82" s="12" t="s">
        <v>1171</v>
      </c>
      <c r="B82" s="10" t="str">
        <f>VLOOKUP($A82,GHM_hs!$A$5:$R$2553,2,FALSE)</f>
        <v>Interventions sur la hanche et le fémur pour traumatismes récents, âge supérieur à 17 ans, niveau 2</v>
      </c>
      <c r="C82" s="26">
        <f>VLOOKUP($A82,GHM_hs!$A$5:$R$2553,3,FALSE)</f>
        <v>12419</v>
      </c>
      <c r="D82" s="27">
        <f>VLOOKUP($A82,GHM_hs!$A$5:$R$2553,4,FALSE)</f>
        <v>81285344.131999999</v>
      </c>
      <c r="E82" s="26">
        <f>VLOOKUP($A82,GHM_hs!$A$5:$R$2553,5,FALSE)</f>
        <v>12921</v>
      </c>
      <c r="F82" s="27">
        <f>VLOOKUP($A82,GHM_hs!$A$5:$R$2553,6,FALSE)</f>
        <v>84399809.383000001</v>
      </c>
      <c r="G82" s="26">
        <f>VLOOKUP($A82,GHM_hs!$A$5:$R$2553,7,FALSE)</f>
        <v>15630</v>
      </c>
      <c r="H82" s="27">
        <f>VLOOKUP($A82,GHM_hs!$A$5:$R$2553,8,FALSE)</f>
        <v>102011608.59999999</v>
      </c>
      <c r="I82" s="28">
        <f>VLOOKUP($A82,GHM_hs!$A$5:$R$2553,9,FALSE)</f>
        <v>3.8315212699999997E-2</v>
      </c>
      <c r="J82" s="28">
        <f>VLOOKUP($A82,GHM_hs!$A$5:$R$2553,10,FALSE)</f>
        <v>4.0421934100000001E-2</v>
      </c>
      <c r="K82" s="28">
        <f>VLOOKUP($A82,GHM_hs!$A$5:$R$2553,11,FALSE)</f>
        <v>-2.024872E-3</v>
      </c>
      <c r="L82" s="28">
        <f>VLOOKUP($A82,GHM_hs!$A$5:$R$2553,12,FALSE)</f>
        <v>0.20867107809999999</v>
      </c>
      <c r="M82" s="28">
        <f>VLOOKUP($A82,GHM_hs!$A$5:$R$2553,13,FALSE)</f>
        <v>0.20965869509999999</v>
      </c>
      <c r="N82" s="28">
        <f>VLOOKUP($A82,GHM_hs!$A$5:$R$2553,14,FALSE)</f>
        <v>-8.1644300000000003E-4</v>
      </c>
      <c r="O82" s="28">
        <f>VLOOKUP($A82,GHM_hs!$A$5:$R$2553,15,FALSE)</f>
        <v>3.7238137099999999E-2</v>
      </c>
      <c r="P82" s="28">
        <f>VLOOKUP($A82,GHM_hs!$A$5:$R$2553,16,FALSE)</f>
        <v>3.3835345900000001E-2</v>
      </c>
      <c r="Q82" s="28">
        <f>VLOOKUP($A82,GHM_hs!$A$5:$R$2553,17,FALSE)</f>
        <v>1.4194656E-3</v>
      </c>
      <c r="R82" s="28">
        <f>VLOOKUP($A82,GHM_hs!$A$5:$R$2553,18,FALSE)</f>
        <v>3.7645406E-3</v>
      </c>
    </row>
    <row r="83" spans="1:18" ht="22.5" x14ac:dyDescent="0.2">
      <c r="A83" s="12" t="s">
        <v>198</v>
      </c>
      <c r="B83" s="10" t="str">
        <f>VLOOKUP($A83,GHM_hs!$A$5:$R$2553,2,FALSE)</f>
        <v>Accidents vasculaires intracérébraux non transitoires, niveau 3</v>
      </c>
      <c r="C83" s="26">
        <f>VLOOKUP($A83,GHM_hs!$A$5:$R$2553,3,FALSE)</f>
        <v>22931</v>
      </c>
      <c r="D83" s="27">
        <f>VLOOKUP($A83,GHM_hs!$A$5:$R$2553,4,FALSE)</f>
        <v>157052007.99000001</v>
      </c>
      <c r="E83" s="26">
        <f>VLOOKUP($A83,GHM_hs!$A$5:$R$2553,5,FALSE)</f>
        <v>25480</v>
      </c>
      <c r="F83" s="27">
        <f>VLOOKUP($A83,GHM_hs!$A$5:$R$2553,6,FALSE)</f>
        <v>174533838.55000001</v>
      </c>
      <c r="G83" s="26">
        <f>VLOOKUP($A83,GHM_hs!$A$5:$R$2553,7,FALSE)</f>
        <v>28125</v>
      </c>
      <c r="H83" s="27">
        <f>VLOOKUP($A83,GHM_hs!$A$5:$R$2553,8,FALSE)</f>
        <v>192097310.97</v>
      </c>
      <c r="I83" s="28">
        <f>VLOOKUP($A83,GHM_hs!$A$5:$R$2553,9,FALSE)</f>
        <v>0.11131236579999999</v>
      </c>
      <c r="J83" s="28">
        <f>VLOOKUP($A83,GHM_hs!$A$5:$R$2553,10,FALSE)</f>
        <v>0.1111595657</v>
      </c>
      <c r="K83" s="28">
        <f>VLOOKUP($A83,GHM_hs!$A$5:$R$2553,11,FALSE)</f>
        <v>1.3751409999999999E-4</v>
      </c>
      <c r="L83" s="28">
        <f>VLOOKUP($A83,GHM_hs!$A$5:$R$2553,12,FALSE)</f>
        <v>0.1006307577</v>
      </c>
      <c r="M83" s="28">
        <f>VLOOKUP($A83,GHM_hs!$A$5:$R$2553,13,FALSE)</f>
        <v>0.1038069074</v>
      </c>
      <c r="N83" s="28">
        <f>VLOOKUP($A83,GHM_hs!$A$5:$R$2553,14,FALSE)</f>
        <v>-2.8774500000000001E-3</v>
      </c>
      <c r="O83" s="28">
        <f>VLOOKUP($A83,GHM_hs!$A$5:$R$2553,15,FALSE)</f>
        <v>3.6358387899999997E-2</v>
      </c>
      <c r="P83" s="28">
        <f>VLOOKUP($A83,GHM_hs!$A$5:$R$2553,16,FALSE)</f>
        <v>3.3742501699999997E-2</v>
      </c>
      <c r="Q83" s="28">
        <f>VLOOKUP($A83,GHM_hs!$A$5:$R$2553,17,FALSE)</f>
        <v>2.5542208000000001E-3</v>
      </c>
      <c r="R83" s="28">
        <f>VLOOKUP($A83,GHM_hs!$A$5:$R$2553,18,FALSE)</f>
        <v>7.0889786999999999E-3</v>
      </c>
    </row>
    <row r="84" spans="1:18" ht="22.5" x14ac:dyDescent="0.2">
      <c r="A84" s="12" t="s">
        <v>554</v>
      </c>
      <c r="B84" s="10" t="str">
        <f>VLOOKUP($A84,GHM_hs!$A$5:$R$2553,2,FALSE)</f>
        <v>Bronchopneumopathies chroniques surinfectées, niveau 3</v>
      </c>
      <c r="C84" s="26">
        <f>VLOOKUP($A84,GHM_hs!$A$5:$R$2553,3,FALSE)</f>
        <v>14423</v>
      </c>
      <c r="D84" s="27">
        <f>VLOOKUP($A84,GHM_hs!$A$5:$R$2553,4,FALSE)</f>
        <v>73857751.844999999</v>
      </c>
      <c r="E84" s="26">
        <f>VLOOKUP($A84,GHM_hs!$A$5:$R$2553,5,FALSE)</f>
        <v>18657</v>
      </c>
      <c r="F84" s="27">
        <f>VLOOKUP($A84,GHM_hs!$A$5:$R$2553,6,FALSE)</f>
        <v>95514196.900999993</v>
      </c>
      <c r="G84" s="26">
        <f>VLOOKUP($A84,GHM_hs!$A$5:$R$2553,7,FALSE)</f>
        <v>21735</v>
      </c>
      <c r="H84" s="27">
        <f>VLOOKUP($A84,GHM_hs!$A$5:$R$2553,8,FALSE)</f>
        <v>110889245.15000001</v>
      </c>
      <c r="I84" s="28">
        <f>VLOOKUP($A84,GHM_hs!$A$5:$R$2553,9,FALSE)</f>
        <v>0.29321830840000002</v>
      </c>
      <c r="J84" s="28">
        <f>VLOOKUP($A84,GHM_hs!$A$5:$R$2553,10,FALSE)</f>
        <v>0.29355889899999998</v>
      </c>
      <c r="K84" s="28">
        <f>VLOOKUP($A84,GHM_hs!$A$5:$R$2553,11,FALSE)</f>
        <v>-2.6329700000000001E-4</v>
      </c>
      <c r="L84" s="28">
        <f>VLOOKUP($A84,GHM_hs!$A$5:$R$2553,12,FALSE)</f>
        <v>0.1609713398</v>
      </c>
      <c r="M84" s="28">
        <f>VLOOKUP($A84,GHM_hs!$A$5:$R$2553,13,FALSE)</f>
        <v>0.1649782923</v>
      </c>
      <c r="N84" s="28">
        <f>VLOOKUP($A84,GHM_hs!$A$5:$R$2553,14,FALSE)</f>
        <v>-3.439508E-3</v>
      </c>
      <c r="O84" s="28">
        <f>VLOOKUP($A84,GHM_hs!$A$5:$R$2553,15,FALSE)</f>
        <v>4.2310441499999997E-2</v>
      </c>
      <c r="P84" s="28">
        <f>VLOOKUP($A84,GHM_hs!$A$5:$R$2553,16,FALSE)</f>
        <v>2.9538156199999999E-2</v>
      </c>
      <c r="Q84" s="28">
        <f>VLOOKUP($A84,GHM_hs!$A$5:$R$2553,17,FALSE)</f>
        <v>1.9739018E-3</v>
      </c>
      <c r="R84" s="28">
        <f>VLOOKUP($A84,GHM_hs!$A$5:$R$2553,18,FALSE)</f>
        <v>4.0921524999999997E-3</v>
      </c>
    </row>
    <row r="85" spans="1:18" ht="22.5" x14ac:dyDescent="0.2">
      <c r="A85" s="12" t="s">
        <v>2213</v>
      </c>
      <c r="B85" s="10" t="str">
        <f>VLOOKUP($A85,GHM_hs!$A$5:$R$2553,2,FALSE)</f>
        <v>Autres facteurs influant sur l'état de santé, niveau 4</v>
      </c>
      <c r="C85" s="26">
        <f>VLOOKUP($A85,GHM_hs!$A$5:$R$2553,3,FALSE)</f>
        <v>2086</v>
      </c>
      <c r="D85" s="27">
        <f>VLOOKUP($A85,GHM_hs!$A$5:$R$2553,4,FALSE)</f>
        <v>15548220.237</v>
      </c>
      <c r="E85" s="26">
        <f>VLOOKUP($A85,GHM_hs!$A$5:$R$2553,5,FALSE)</f>
        <v>2530</v>
      </c>
      <c r="F85" s="27">
        <f>VLOOKUP($A85,GHM_hs!$A$5:$R$2553,6,FALSE)</f>
        <v>18787695.515000001</v>
      </c>
      <c r="G85" s="26">
        <f>VLOOKUP($A85,GHM_hs!$A$5:$R$2553,7,FALSE)</f>
        <v>4100</v>
      </c>
      <c r="H85" s="27">
        <f>VLOOKUP($A85,GHM_hs!$A$5:$R$2553,8,FALSE)</f>
        <v>31920080.539000001</v>
      </c>
      <c r="I85" s="28">
        <f>VLOOKUP($A85,GHM_hs!$A$5:$R$2553,9,FALSE)</f>
        <v>0.208350231</v>
      </c>
      <c r="J85" s="28">
        <f>VLOOKUP($A85,GHM_hs!$A$5:$R$2553,10,FALSE)</f>
        <v>0.2128475551</v>
      </c>
      <c r="K85" s="28">
        <f>VLOOKUP($A85,GHM_hs!$A$5:$R$2553,11,FALSE)</f>
        <v>-3.7080699999999999E-3</v>
      </c>
      <c r="L85" s="28">
        <f>VLOOKUP($A85,GHM_hs!$A$5:$R$2553,12,FALSE)</f>
        <v>0.69898860210000002</v>
      </c>
      <c r="M85" s="28">
        <f>VLOOKUP($A85,GHM_hs!$A$5:$R$2553,13,FALSE)</f>
        <v>0.62055335970000003</v>
      </c>
      <c r="N85" s="28">
        <f>VLOOKUP($A85,GHM_hs!$A$5:$R$2553,14,FALSE)</f>
        <v>4.8400283699999998E-2</v>
      </c>
      <c r="O85" s="28">
        <f>VLOOKUP($A85,GHM_hs!$A$5:$R$2553,15,FALSE)</f>
        <v>2.15813493E-2</v>
      </c>
      <c r="P85" s="28">
        <f>VLOOKUP($A85,GHM_hs!$A$5:$R$2553,16,FALSE)</f>
        <v>2.5229608000000001E-2</v>
      </c>
      <c r="Q85" s="28">
        <f>VLOOKUP($A85,GHM_hs!$A$5:$R$2553,17,FALSE)</f>
        <v>3.7234859999999998E-4</v>
      </c>
      <c r="R85" s="28">
        <f>VLOOKUP($A85,GHM_hs!$A$5:$R$2553,18,FALSE)</f>
        <v>1.1779487000000001E-3</v>
      </c>
    </row>
    <row r="86" spans="1:18" ht="22.5" x14ac:dyDescent="0.2">
      <c r="A86" s="12" t="s">
        <v>480</v>
      </c>
      <c r="B86" s="10" t="str">
        <f>VLOOKUP($A86,GHM_hs!$A$5:$R$2553,2,FALSE)</f>
        <v>Pneumonies et pleurésies banales, âge supérieur à 17 ans, niveau 3</v>
      </c>
      <c r="C86" s="26">
        <f>VLOOKUP($A86,GHM_hs!$A$5:$R$2553,3,FALSE)</f>
        <v>33890</v>
      </c>
      <c r="D86" s="27">
        <f>VLOOKUP($A86,GHM_hs!$A$5:$R$2553,4,FALSE)</f>
        <v>154952372.88</v>
      </c>
      <c r="E86" s="26">
        <f>VLOOKUP($A86,GHM_hs!$A$5:$R$2553,5,FALSE)</f>
        <v>40102</v>
      </c>
      <c r="F86" s="27">
        <f>VLOOKUP($A86,GHM_hs!$A$5:$R$2553,6,FALSE)</f>
        <v>182739062.28</v>
      </c>
      <c r="G86" s="26">
        <f>VLOOKUP($A86,GHM_hs!$A$5:$R$2553,7,FALSE)</f>
        <v>42325</v>
      </c>
      <c r="H86" s="27">
        <f>VLOOKUP($A86,GHM_hs!$A$5:$R$2553,8,FALSE)</f>
        <v>193348735.87</v>
      </c>
      <c r="I86" s="28">
        <f>VLOOKUP($A86,GHM_hs!$A$5:$R$2553,9,FALSE)</f>
        <v>0.17932406510000001</v>
      </c>
      <c r="J86" s="28">
        <f>VLOOKUP($A86,GHM_hs!$A$5:$R$2553,10,FALSE)</f>
        <v>0.1832989082</v>
      </c>
      <c r="K86" s="28">
        <f>VLOOKUP($A86,GHM_hs!$A$5:$R$2553,11,FALSE)</f>
        <v>-3.3591200000000002E-3</v>
      </c>
      <c r="L86" s="28">
        <f>VLOOKUP($A86,GHM_hs!$A$5:$R$2553,12,FALSE)</f>
        <v>5.8059144299999997E-2</v>
      </c>
      <c r="M86" s="28">
        <f>VLOOKUP($A86,GHM_hs!$A$5:$R$2553,13,FALSE)</f>
        <v>5.54336442E-2</v>
      </c>
      <c r="N86" s="28">
        <f>VLOOKUP($A86,GHM_hs!$A$5:$R$2553,14,FALSE)</f>
        <v>2.4876032000000002E-3</v>
      </c>
      <c r="O86" s="28">
        <f>VLOOKUP($A86,GHM_hs!$A$5:$R$2553,15,FALSE)</f>
        <v>3.0557541099999998E-2</v>
      </c>
      <c r="P86" s="28">
        <f>VLOOKUP($A86,GHM_hs!$A$5:$R$2553,16,FALSE)</f>
        <v>2.0383038199999998E-2</v>
      </c>
      <c r="Q86" s="28">
        <f>VLOOKUP($A86,GHM_hs!$A$5:$R$2553,17,FALSE)</f>
        <v>3.8438184999999999E-3</v>
      </c>
      <c r="R86" s="28">
        <f>VLOOKUP($A86,GHM_hs!$A$5:$R$2553,18,FALSE)</f>
        <v>7.1351601000000002E-3</v>
      </c>
    </row>
    <row r="87" spans="1:18" x14ac:dyDescent="0.2">
      <c r="A87" s="12" t="s">
        <v>1933</v>
      </c>
      <c r="B87" s="10" t="str">
        <f>VLOOKUP($A87,GHM_hs!$A$5:$R$2553,2,FALSE)</f>
        <v>Chimiothérapie pour leucémie aigüe, niveau 4</v>
      </c>
      <c r="C87" s="26">
        <f>VLOOKUP($A87,GHM_hs!$A$5:$R$2553,3,FALSE)</f>
        <v>1709</v>
      </c>
      <c r="D87" s="27">
        <f>VLOOKUP($A87,GHM_hs!$A$5:$R$2553,4,FALSE)</f>
        <v>38012945.844999999</v>
      </c>
      <c r="E87" s="26">
        <f>VLOOKUP($A87,GHM_hs!$A$5:$R$2553,5,FALSE)</f>
        <v>1789</v>
      </c>
      <c r="F87" s="27">
        <f>VLOOKUP($A87,GHM_hs!$A$5:$R$2553,6,FALSE)</f>
        <v>40563418.644000001</v>
      </c>
      <c r="G87" s="26">
        <f>VLOOKUP($A87,GHM_hs!$A$5:$R$2553,7,FALSE)</f>
        <v>2259</v>
      </c>
      <c r="H87" s="27">
        <f>VLOOKUP($A87,GHM_hs!$A$5:$R$2553,8,FALSE)</f>
        <v>50702519.068999998</v>
      </c>
      <c r="I87" s="28">
        <f>VLOOKUP($A87,GHM_hs!$A$5:$R$2553,9,FALSE)</f>
        <v>6.7094847299999996E-2</v>
      </c>
      <c r="J87" s="28">
        <f>VLOOKUP($A87,GHM_hs!$A$5:$R$2553,10,FALSE)</f>
        <v>4.68110006E-2</v>
      </c>
      <c r="K87" s="28">
        <f>VLOOKUP($A87,GHM_hs!$A$5:$R$2553,11,FALSE)</f>
        <v>1.9376799399999999E-2</v>
      </c>
      <c r="L87" s="28">
        <f>VLOOKUP($A87,GHM_hs!$A$5:$R$2553,12,FALSE)</f>
        <v>0.2499567533</v>
      </c>
      <c r="M87" s="28">
        <f>VLOOKUP($A87,GHM_hs!$A$5:$R$2553,13,FALSE)</f>
        <v>0.26271660149999998</v>
      </c>
      <c r="N87" s="28">
        <f>VLOOKUP($A87,GHM_hs!$A$5:$R$2553,14,FALSE)</f>
        <v>-1.0105077000000001E-2</v>
      </c>
      <c r="O87" s="28">
        <f>VLOOKUP($A87,GHM_hs!$A$5:$R$2553,15,FALSE)</f>
        <v>6.4606587E-3</v>
      </c>
      <c r="P87" s="28">
        <f>VLOOKUP($A87,GHM_hs!$A$5:$R$2553,16,FALSE)</f>
        <v>1.9478984800000002E-2</v>
      </c>
      <c r="Q87" s="28">
        <f>VLOOKUP($A87,GHM_hs!$A$5:$R$2553,17,FALSE)</f>
        <v>2.05155E-4</v>
      </c>
      <c r="R87" s="28">
        <f>VLOOKUP($A87,GHM_hs!$A$5:$R$2553,18,FALSE)</f>
        <v>1.8710781E-3</v>
      </c>
    </row>
    <row r="88" spans="1:18" ht="33.75" x14ac:dyDescent="0.2">
      <c r="A88" s="12" t="s">
        <v>1172</v>
      </c>
      <c r="B88" s="10" t="str">
        <f>VLOOKUP($A88,GHM_hs!$A$5:$R$2553,2,FALSE)</f>
        <v>Interventions sur la hanche et le fémur pour traumatismes récents, âge supérieur à 17 ans, niveau 3</v>
      </c>
      <c r="C88" s="26">
        <f>VLOOKUP($A88,GHM_hs!$A$5:$R$2553,3,FALSE)</f>
        <v>7976</v>
      </c>
      <c r="D88" s="27">
        <f>VLOOKUP($A88,GHM_hs!$A$5:$R$2553,4,FALSE)</f>
        <v>77349407.491999999</v>
      </c>
      <c r="E88" s="26">
        <f>VLOOKUP($A88,GHM_hs!$A$5:$R$2553,5,FALSE)</f>
        <v>9188</v>
      </c>
      <c r="F88" s="27">
        <f>VLOOKUP($A88,GHM_hs!$A$5:$R$2553,6,FALSE)</f>
        <v>88824310.289000005</v>
      </c>
      <c r="G88" s="26">
        <f>VLOOKUP($A88,GHM_hs!$A$5:$R$2553,7,FALSE)</f>
        <v>10252</v>
      </c>
      <c r="H88" s="27">
        <f>VLOOKUP($A88,GHM_hs!$A$5:$R$2553,8,FALSE)</f>
        <v>98669890.581</v>
      </c>
      <c r="I88" s="28">
        <f>VLOOKUP($A88,GHM_hs!$A$5:$R$2553,9,FALSE)</f>
        <v>0.14835152809999999</v>
      </c>
      <c r="J88" s="28">
        <f>VLOOKUP($A88,GHM_hs!$A$5:$R$2553,10,FALSE)</f>
        <v>0.15195586759999999</v>
      </c>
      <c r="K88" s="28">
        <f>VLOOKUP($A88,GHM_hs!$A$5:$R$2553,11,FALSE)</f>
        <v>-3.1288869999999999E-3</v>
      </c>
      <c r="L88" s="28">
        <f>VLOOKUP($A88,GHM_hs!$A$5:$R$2553,12,FALSE)</f>
        <v>0.110843307</v>
      </c>
      <c r="M88" s="28">
        <f>VLOOKUP($A88,GHM_hs!$A$5:$R$2553,13,FALSE)</f>
        <v>0.11580322160000001</v>
      </c>
      <c r="N88" s="28">
        <f>VLOOKUP($A88,GHM_hs!$A$5:$R$2553,14,FALSE)</f>
        <v>-4.445152E-3</v>
      </c>
      <c r="O88" s="28">
        <f>VLOOKUP($A88,GHM_hs!$A$5:$R$2553,15,FALSE)</f>
        <v>1.46258316E-2</v>
      </c>
      <c r="P88" s="28">
        <f>VLOOKUP($A88,GHM_hs!$A$5:$R$2553,16,FALSE)</f>
        <v>1.8915081300000001E-2</v>
      </c>
      <c r="Q88" s="28">
        <f>VLOOKUP($A88,GHM_hs!$A$5:$R$2553,17,FALSE)</f>
        <v>9.3105320000000001E-4</v>
      </c>
      <c r="R88" s="28">
        <f>VLOOKUP($A88,GHM_hs!$A$5:$R$2553,18,FALSE)</f>
        <v>3.6412209E-3</v>
      </c>
    </row>
    <row r="89" spans="1:18" ht="23.25" customHeight="1" x14ac:dyDescent="0.2">
      <c r="A89" s="12" t="s">
        <v>1491</v>
      </c>
      <c r="B89" s="10" t="str">
        <f>VLOOKUP($A89,GHM_hs!$A$5:$R$2553,2,FALSE)</f>
        <v>Interventions digestives autres que les gastroplasties, pour obésité, niveau 1</v>
      </c>
      <c r="C89" s="37">
        <f>VLOOKUP($A89,GHM_hs!$A$5:$R$2553,3,FALSE)</f>
        <v>6400</v>
      </c>
      <c r="D89" s="38">
        <f>VLOOKUP($A89,GHM_hs!$A$5:$R$2553,4,FALSE)</f>
        <v>30736799.129999999</v>
      </c>
      <c r="E89" s="37">
        <f>VLOOKUP($A89,GHM_hs!$A$5:$R$2553,5,FALSE)</f>
        <v>8385</v>
      </c>
      <c r="F89" s="38">
        <f>VLOOKUP($A89,GHM_hs!$A$5:$R$2553,6,FALSE)</f>
        <v>40180575.813000001</v>
      </c>
      <c r="G89" s="37">
        <f>VLOOKUP($A89,GHM_hs!$A$5:$R$2553,7,FALSE)</f>
        <v>10476</v>
      </c>
      <c r="H89" s="38">
        <f>VLOOKUP($A89,GHM_hs!$A$5:$R$2553,8,FALSE)</f>
        <v>49986945.577</v>
      </c>
      <c r="I89" s="39">
        <f>VLOOKUP($A89,GHM_hs!$A$5:$R$2553,9,FALSE)</f>
        <v>0.3072465888</v>
      </c>
      <c r="J89" s="39">
        <f>VLOOKUP($A89,GHM_hs!$A$5:$R$2553,10,FALSE)</f>
        <v>0.31015625000000002</v>
      </c>
      <c r="K89" s="39">
        <f>VLOOKUP($A89,GHM_hs!$A$5:$R$2553,11,FALSE)</f>
        <v>-2.2208509999999998E-3</v>
      </c>
      <c r="L89" s="39">
        <f>VLOOKUP($A89,GHM_hs!$A$5:$R$2553,12,FALSE)</f>
        <v>0.24405747219999999</v>
      </c>
      <c r="M89" s="39">
        <f>VLOOKUP($A89,GHM_hs!$A$5:$R$2553,13,FALSE)</f>
        <v>0.24937388190000001</v>
      </c>
      <c r="N89" s="39">
        <f>VLOOKUP($A89,GHM_hs!$A$5:$R$2553,14,FALSE)</f>
        <v>-4.255259E-3</v>
      </c>
      <c r="O89" s="39">
        <f>VLOOKUP($A89,GHM_hs!$A$5:$R$2553,15,FALSE)</f>
        <v>2.8743058200000001E-2</v>
      </c>
      <c r="P89" s="39">
        <f>VLOOKUP($A89,GHM_hs!$A$5:$R$2553,16,FALSE)</f>
        <v>1.88397511E-2</v>
      </c>
      <c r="Q89" s="39">
        <f>VLOOKUP($A89,GHM_hs!$A$5:$R$2553,17,FALSE)</f>
        <v>9.5139620000000004E-4</v>
      </c>
      <c r="R89" s="39">
        <f>VLOOKUP($A89,GHM_hs!$A$5:$R$2553,18,FALSE)</f>
        <v>1.8446713000000001E-3</v>
      </c>
    </row>
  </sheetData>
  <mergeCells count="3">
    <mergeCell ref="A79:B79"/>
    <mergeCell ref="A45:B45"/>
    <mergeCell ref="A11:B11"/>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2" manualBreakCount="2">
    <brk id="41" max="16383" man="1"/>
    <brk id="7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M38"/>
  <sheetViews>
    <sheetView view="pageBreakPreview" zoomScale="60" zoomScaleNormal="100" workbookViewId="0">
      <selection activeCell="P24" sqref="P24"/>
    </sheetView>
  </sheetViews>
  <sheetFormatPr baseColWidth="10" defaultColWidth="9.140625" defaultRowHeight="12.75" customHeight="1" x14ac:dyDescent="0.2"/>
  <cols>
    <col min="1" max="1" width="30.7109375" style="11" customWidth="1"/>
    <col min="2" max="7" width="10.7109375" style="11" customWidth="1"/>
    <col min="8" max="13" width="9.7109375" style="11" customWidth="1"/>
    <col min="14" max="16384" width="9.140625" style="11"/>
  </cols>
  <sheetData>
    <row r="11" spans="1:13" ht="56.25" x14ac:dyDescent="0.2">
      <c r="A11" s="22" t="s">
        <v>3284</v>
      </c>
      <c r="B11" s="10" t="s">
        <v>3316</v>
      </c>
      <c r="C11" s="10" t="s">
        <v>3249</v>
      </c>
      <c r="D11" s="10" t="s">
        <v>3317</v>
      </c>
      <c r="E11" s="10" t="s">
        <v>3251</v>
      </c>
      <c r="F11" s="10" t="s">
        <v>3318</v>
      </c>
      <c r="G11" s="10" t="s">
        <v>3253</v>
      </c>
      <c r="H11" s="10" t="s">
        <v>3254</v>
      </c>
      <c r="I11" s="10" t="s">
        <v>3319</v>
      </c>
      <c r="J11" s="10" t="s">
        <v>3256</v>
      </c>
      <c r="K11" s="10" t="s">
        <v>3257</v>
      </c>
      <c r="L11" s="10" t="s">
        <v>3320</v>
      </c>
      <c r="M11" s="10" t="s">
        <v>3259</v>
      </c>
    </row>
    <row r="12" spans="1:13" ht="24" customHeight="1" x14ac:dyDescent="0.2">
      <c r="A12" s="10" t="s">
        <v>3285</v>
      </c>
      <c r="B12" s="23">
        <v>1447</v>
      </c>
      <c r="C12" s="24">
        <v>626151.63629999838</v>
      </c>
      <c r="D12" s="23">
        <v>1883</v>
      </c>
      <c r="E12" s="24">
        <v>815075.34869999927</v>
      </c>
      <c r="F12" s="23">
        <v>2104</v>
      </c>
      <c r="G12" s="24">
        <v>906658.56090000109</v>
      </c>
      <c r="H12" s="111">
        <v>0.30172198146182722</v>
      </c>
      <c r="I12" s="111">
        <v>0.30131306150656528</v>
      </c>
      <c r="J12" s="111">
        <v>3.1423641809033293E-4</v>
      </c>
      <c r="K12" s="111">
        <v>0.11236165140569156</v>
      </c>
      <c r="L12" s="111">
        <v>0.11736590546999469</v>
      </c>
      <c r="M12" s="111">
        <v>-4.4786171117313801E-3</v>
      </c>
    </row>
    <row r="13" spans="1:13" ht="24" customHeight="1" x14ac:dyDescent="0.2">
      <c r="A13" s="10" t="s">
        <v>3286</v>
      </c>
      <c r="B13" s="26">
        <v>2066</v>
      </c>
      <c r="C13" s="27">
        <v>833933.61869999801</v>
      </c>
      <c r="D13" s="26">
        <v>2372</v>
      </c>
      <c r="E13" s="27">
        <v>960303.18509999115</v>
      </c>
      <c r="F13" s="26">
        <v>2150</v>
      </c>
      <c r="G13" s="27">
        <v>872357.01209998981</v>
      </c>
      <c r="H13" s="112">
        <v>0.15153432307596384</v>
      </c>
      <c r="I13" s="112">
        <v>0.14811229428848016</v>
      </c>
      <c r="J13" s="112">
        <v>2.9805697617796088E-3</v>
      </c>
      <c r="K13" s="112">
        <v>-9.1581673751133075E-2</v>
      </c>
      <c r="L13" s="112">
        <v>-9.3591905564924111E-2</v>
      </c>
      <c r="M13" s="112">
        <v>2.2177999359592878E-3</v>
      </c>
    </row>
    <row r="14" spans="1:13" ht="12.75" customHeight="1" x14ac:dyDescent="0.2">
      <c r="A14" s="10" t="s">
        <v>3287</v>
      </c>
      <c r="B14" s="26">
        <v>22314</v>
      </c>
      <c r="C14" s="27">
        <v>11972865.586500011</v>
      </c>
      <c r="D14" s="26">
        <v>17365</v>
      </c>
      <c r="E14" s="27">
        <v>9385128.2069999874</v>
      </c>
      <c r="F14" s="26">
        <v>17231</v>
      </c>
      <c r="G14" s="27">
        <v>9297556.6319999769</v>
      </c>
      <c r="H14" s="112">
        <v>-0.21613350294501124</v>
      </c>
      <c r="I14" s="112">
        <v>-0.22178901138298826</v>
      </c>
      <c r="J14" s="112">
        <v>7.2673202006921867E-3</v>
      </c>
      <c r="K14" s="112">
        <v>-9.3308874496455287E-3</v>
      </c>
      <c r="L14" s="112">
        <v>-7.7166714655917071E-3</v>
      </c>
      <c r="M14" s="112">
        <v>-1.6267692277345523E-3</v>
      </c>
    </row>
    <row r="15" spans="1:13" ht="12.75" customHeight="1" x14ac:dyDescent="0.2">
      <c r="A15" s="10" t="s">
        <v>3288</v>
      </c>
      <c r="B15" s="26">
        <v>1403531</v>
      </c>
      <c r="C15" s="27">
        <v>481380844.39960277</v>
      </c>
      <c r="D15" s="26">
        <v>1431853</v>
      </c>
      <c r="E15" s="27">
        <v>491163908.43560064</v>
      </c>
      <c r="F15" s="26">
        <v>1452165</v>
      </c>
      <c r="G15" s="27">
        <v>497978370.8989054</v>
      </c>
      <c r="H15" s="112">
        <v>2.0322919264059401E-2</v>
      </c>
      <c r="I15" s="112">
        <v>2.0179105413418014E-2</v>
      </c>
      <c r="J15" s="112">
        <v>1.4096921793276462E-4</v>
      </c>
      <c r="K15" s="112">
        <v>1.3874110752578316E-2</v>
      </c>
      <c r="L15" s="112">
        <v>1.4185813767195375E-2</v>
      </c>
      <c r="M15" s="112">
        <v>-3.0734310260086375E-4</v>
      </c>
    </row>
    <row r="16" spans="1:13" ht="12.75" customHeight="1" x14ac:dyDescent="0.2">
      <c r="A16" s="15" t="s">
        <v>3289</v>
      </c>
      <c r="B16" s="29">
        <f t="shared" ref="B16:G16" si="0">SUM(B12:B15)</f>
        <v>1429358</v>
      </c>
      <c r="C16" s="30">
        <f t="shared" si="0"/>
        <v>494813795.24110276</v>
      </c>
      <c r="D16" s="29">
        <f t="shared" si="0"/>
        <v>1453473</v>
      </c>
      <c r="E16" s="30">
        <f t="shared" si="0"/>
        <v>502324415.1764006</v>
      </c>
      <c r="F16" s="29">
        <f t="shared" si="0"/>
        <v>1473650</v>
      </c>
      <c r="G16" s="30">
        <f t="shared" si="0"/>
        <v>509054943.10390538</v>
      </c>
      <c r="H16" s="113">
        <f>E16/C16-1</f>
        <v>1.5178679348740065E-2</v>
      </c>
      <c r="I16" s="113">
        <f>D16/B16-1</f>
        <v>1.6871210711382423E-2</v>
      </c>
      <c r="J16" s="113">
        <f>(1+H16)/(1+I16)-1</f>
        <v>-1.6644500747132751E-3</v>
      </c>
      <c r="K16" s="113">
        <f>G16/E16-1</f>
        <v>1.3398767259085398E-2</v>
      </c>
      <c r="L16" s="113">
        <f>F16/D16-1</f>
        <v>1.3881922815215608E-2</v>
      </c>
      <c r="M16" s="113">
        <f>(1+K16)/(1+L16)-1</f>
        <v>-4.7654026100851787E-4</v>
      </c>
    </row>
    <row r="17" spans="1:13" ht="12.75" customHeight="1" x14ac:dyDescent="0.2">
      <c r="A17" s="15" t="s">
        <v>3290</v>
      </c>
      <c r="B17" s="29">
        <v>87804</v>
      </c>
      <c r="C17" s="30">
        <v>23562227.214299999</v>
      </c>
      <c r="D17" s="29">
        <v>104026</v>
      </c>
      <c r="E17" s="30">
        <v>27689909.455499999</v>
      </c>
      <c r="F17" s="29">
        <v>112483</v>
      </c>
      <c r="G17" s="30">
        <v>29533444.694500007</v>
      </c>
      <c r="H17" s="113">
        <f>E17/C17-1</f>
        <v>0.17518217627130328</v>
      </c>
      <c r="I17" s="113">
        <f>D17/B17-1</f>
        <v>0.1847524030795864</v>
      </c>
      <c r="J17" s="113">
        <f>(1+H17)/(1+I17)-1</f>
        <v>-8.0778285685740858E-3</v>
      </c>
      <c r="K17" s="113">
        <f>G17/E17-1</f>
        <v>6.6577871695923108E-2</v>
      </c>
      <c r="L17" s="113">
        <f>F17/D17-1</f>
        <v>8.1296983446446092E-2</v>
      </c>
      <c r="M17" s="113">
        <f>(1+K17)/(1+L17)-1</f>
        <v>-1.3612459829128842E-2</v>
      </c>
    </row>
    <row r="18" spans="1:13" ht="12.75" customHeight="1" x14ac:dyDescent="0.2">
      <c r="A18" s="15" t="s">
        <v>3291</v>
      </c>
      <c r="B18" s="29">
        <f t="shared" ref="B18:G18" si="1">B16+B17</f>
        <v>1517162</v>
      </c>
      <c r="C18" s="30">
        <f t="shared" si="1"/>
        <v>518376022.45540273</v>
      </c>
      <c r="D18" s="29">
        <f t="shared" si="1"/>
        <v>1557499</v>
      </c>
      <c r="E18" s="30">
        <f t="shared" si="1"/>
        <v>530014324.63190061</v>
      </c>
      <c r="F18" s="29">
        <f t="shared" si="1"/>
        <v>1586133</v>
      </c>
      <c r="G18" s="30">
        <f t="shared" si="1"/>
        <v>538588387.79840541</v>
      </c>
      <c r="H18" s="113">
        <f>E18/C18-1</f>
        <v>2.2451467028452576E-2</v>
      </c>
      <c r="I18" s="113">
        <f>D18/B18-1</f>
        <v>2.6587140990876446E-2</v>
      </c>
      <c r="J18" s="113">
        <f>(1+H18)/(1+I18)-1</f>
        <v>-4.0285659125167683E-3</v>
      </c>
      <c r="K18" s="113">
        <f>G18/E18-1</f>
        <v>1.6177040445953139E-2</v>
      </c>
      <c r="L18" s="113">
        <f>F18/D18-1</f>
        <v>1.8384602494126767E-2</v>
      </c>
      <c r="M18" s="113">
        <f>(1+K18)/(1+L18)-1</f>
        <v>-2.1677095694171422E-3</v>
      </c>
    </row>
    <row r="19" spans="1:13" ht="12.75" customHeight="1" x14ac:dyDescent="0.2">
      <c r="A19" s="10" t="s">
        <v>3292</v>
      </c>
      <c r="B19" s="26">
        <v>1373072</v>
      </c>
      <c r="C19" s="27">
        <v>552788471.18349636</v>
      </c>
      <c r="D19" s="26">
        <v>1452228</v>
      </c>
      <c r="E19" s="27">
        <v>584524647.12067008</v>
      </c>
      <c r="F19" s="26">
        <v>1510867</v>
      </c>
      <c r="G19" s="27">
        <v>608239240.20188856</v>
      </c>
      <c r="H19" s="112">
        <v>5.7411066966045685E-2</v>
      </c>
      <c r="I19" s="112">
        <v>5.7648834147080413E-2</v>
      </c>
      <c r="J19" s="112">
        <v>-2.2480730215757993E-4</v>
      </c>
      <c r="K19" s="112">
        <v>4.0570732471308102E-2</v>
      </c>
      <c r="L19" s="112">
        <v>4.0378645777384821E-2</v>
      </c>
      <c r="M19" s="112">
        <v>1.8463152305446995E-4</v>
      </c>
    </row>
    <row r="20" spans="1:13" ht="24" customHeight="1" x14ac:dyDescent="0.2">
      <c r="A20" s="10" t="s">
        <v>3293</v>
      </c>
      <c r="B20" s="26">
        <v>353011</v>
      </c>
      <c r="C20" s="27">
        <v>129784881.09500059</v>
      </c>
      <c r="D20" s="26">
        <v>382242</v>
      </c>
      <c r="E20" s="27">
        <v>140555343.43000367</v>
      </c>
      <c r="F20" s="26">
        <v>418548</v>
      </c>
      <c r="G20" s="27">
        <v>154008959.77750537</v>
      </c>
      <c r="H20" s="112">
        <v>8.29870339605987E-2</v>
      </c>
      <c r="I20" s="112">
        <v>8.2804785120010424E-2</v>
      </c>
      <c r="J20" s="112">
        <v>1.6831181676766997E-4</v>
      </c>
      <c r="K20" s="112">
        <v>9.5717573015653964E-2</v>
      </c>
      <c r="L20" s="112">
        <v>9.4981713155540201E-2</v>
      </c>
      <c r="M20" s="112">
        <v>6.7202936019182514E-4</v>
      </c>
    </row>
    <row r="21" spans="1:13" ht="12.75" customHeight="1" x14ac:dyDescent="0.2">
      <c r="A21" s="15" t="s">
        <v>3294</v>
      </c>
      <c r="B21" s="29">
        <f t="shared" ref="B21:G21" si="2">SUM(B19:B20)</f>
        <v>1726083</v>
      </c>
      <c r="C21" s="30">
        <f t="shared" si="2"/>
        <v>682573352.27849698</v>
      </c>
      <c r="D21" s="29">
        <f t="shared" si="2"/>
        <v>1834470</v>
      </c>
      <c r="E21" s="30">
        <f t="shared" si="2"/>
        <v>725079990.55067372</v>
      </c>
      <c r="F21" s="29">
        <f t="shared" si="2"/>
        <v>1929415</v>
      </c>
      <c r="G21" s="30">
        <f t="shared" si="2"/>
        <v>762248199.97939396</v>
      </c>
      <c r="H21" s="113">
        <f>E21/C21-1</f>
        <v>6.227409571482001E-2</v>
      </c>
      <c r="I21" s="113">
        <f>D21/B21-1</f>
        <v>6.2793620005527018E-2</v>
      </c>
      <c r="J21" s="113">
        <f>(1+H21)/(1+I21)-1</f>
        <v>-4.8882895129187531E-4</v>
      </c>
      <c r="K21" s="113">
        <f>G21/E21-1</f>
        <v>5.1260840063304336E-2</v>
      </c>
      <c r="L21" s="113">
        <f>F21/D21-1</f>
        <v>5.1756093040496776E-2</v>
      </c>
      <c r="M21" s="113">
        <f>(1+K21)/(1+L21)-1</f>
        <v>-4.7088196633182644E-4</v>
      </c>
    </row>
    <row r="22" spans="1:13" ht="12.75" customHeight="1" x14ac:dyDescent="0.2">
      <c r="A22" s="15" t="s">
        <v>3295</v>
      </c>
      <c r="B22" s="29">
        <v>1860947</v>
      </c>
      <c r="C22" s="30">
        <v>399010503.53449458</v>
      </c>
      <c r="D22" s="29">
        <v>1878510</v>
      </c>
      <c r="E22" s="30">
        <v>428893393.65599525</v>
      </c>
      <c r="F22" s="29">
        <v>1883844</v>
      </c>
      <c r="G22" s="30">
        <v>455174693.7372945</v>
      </c>
      <c r="H22" s="113">
        <f>E22/C22-1</f>
        <v>7.4892489938970463E-2</v>
      </c>
      <c r="I22" s="113">
        <f>D22/B22-1</f>
        <v>9.4376680260104262E-3</v>
      </c>
      <c r="J22" s="113">
        <f>(1+H22)/(1+I22)-1</f>
        <v>6.4842856558898987E-2</v>
      </c>
      <c r="K22" s="113">
        <f>G22/E22-1</f>
        <v>6.1276999063265558E-2</v>
      </c>
      <c r="L22" s="113">
        <f>F22/D22-1</f>
        <v>2.8394844850438972E-3</v>
      </c>
      <c r="M22" s="113">
        <f>(1+K22)/(1+L22)-1</f>
        <v>5.8272051990682527E-2</v>
      </c>
    </row>
    <row r="23" spans="1:13" ht="12.75" customHeight="1" x14ac:dyDescent="0.2">
      <c r="A23" s="10" t="s">
        <v>3296</v>
      </c>
      <c r="B23" s="26">
        <v>152779</v>
      </c>
      <c r="C23" s="27">
        <v>97070473.718928769</v>
      </c>
      <c r="D23" s="26">
        <v>157241</v>
      </c>
      <c r="E23" s="27">
        <v>99811655.57323359</v>
      </c>
      <c r="F23" s="26">
        <v>163310</v>
      </c>
      <c r="G23" s="27">
        <v>103610480.65814368</v>
      </c>
      <c r="H23" s="112">
        <v>2.8239090109336604E-2</v>
      </c>
      <c r="I23" s="112">
        <v>2.9205584537141886E-2</v>
      </c>
      <c r="J23" s="112">
        <v>-9.3906838665277896E-4</v>
      </c>
      <c r="K23" s="112">
        <v>3.8059934614778822E-2</v>
      </c>
      <c r="L23" s="112">
        <v>3.8596803632640342E-2</v>
      </c>
      <c r="M23" s="112">
        <v>-5.1691764887376948E-4</v>
      </c>
    </row>
    <row r="24" spans="1:13" ht="12.75" customHeight="1" x14ac:dyDescent="0.2">
      <c r="A24" s="10" t="s">
        <v>3297</v>
      </c>
      <c r="B24" s="26">
        <v>30660</v>
      </c>
      <c r="C24" s="27">
        <v>9017622.7776000015</v>
      </c>
      <c r="D24" s="26">
        <v>33965</v>
      </c>
      <c r="E24" s="27">
        <v>9979689.4440000039</v>
      </c>
      <c r="F24" s="26">
        <v>38140</v>
      </c>
      <c r="G24" s="27">
        <v>11174181.538800023</v>
      </c>
      <c r="H24" s="112">
        <v>0.10668739313312149</v>
      </c>
      <c r="I24" s="112">
        <v>0.10779517286366601</v>
      </c>
      <c r="J24" s="112">
        <v>-9.9998606031184776E-4</v>
      </c>
      <c r="K24" s="112">
        <v>0.11969231121898016</v>
      </c>
      <c r="L24" s="112">
        <v>0.12292065361401443</v>
      </c>
      <c r="M24" s="112">
        <v>-2.8749514800037379E-3</v>
      </c>
    </row>
    <row r="25" spans="1:13" ht="12.75" customHeight="1" x14ac:dyDescent="0.2">
      <c r="A25" s="10" t="s">
        <v>3298</v>
      </c>
      <c r="B25" s="26">
        <v>19621</v>
      </c>
      <c r="C25" s="27">
        <v>25277735.520299301</v>
      </c>
      <c r="D25" s="26">
        <v>22502</v>
      </c>
      <c r="E25" s="27">
        <v>29002784.343299083</v>
      </c>
      <c r="F25" s="26">
        <v>24263</v>
      </c>
      <c r="G25" s="27">
        <v>31398069.901798964</v>
      </c>
      <c r="H25" s="112">
        <v>0.14736481517533009</v>
      </c>
      <c r="I25" s="112">
        <v>0.14683247540900057</v>
      </c>
      <c r="J25" s="112">
        <v>4.641826751023533E-4</v>
      </c>
      <c r="K25" s="112">
        <v>8.2588124303772104E-2</v>
      </c>
      <c r="L25" s="112">
        <v>7.8259710247977954E-2</v>
      </c>
      <c r="M25" s="112">
        <v>4.0142592871235507E-3</v>
      </c>
    </row>
    <row r="26" spans="1:13" ht="12.75" customHeight="1" x14ac:dyDescent="0.2">
      <c r="A26" s="121" t="s">
        <v>3299</v>
      </c>
      <c r="B26" s="29">
        <f>SUM(B23:B25)</f>
        <v>203060</v>
      </c>
      <c r="C26" s="30">
        <f t="shared" ref="C26:G26" si="3">SUM(C23:C25)</f>
        <v>131365832.01682808</v>
      </c>
      <c r="D26" s="29">
        <f t="shared" si="3"/>
        <v>213708</v>
      </c>
      <c r="E26" s="30">
        <f t="shared" si="3"/>
        <v>138794129.36053267</v>
      </c>
      <c r="F26" s="29">
        <f t="shared" si="3"/>
        <v>225713</v>
      </c>
      <c r="G26" s="30">
        <f t="shared" si="3"/>
        <v>146182732.09874266</v>
      </c>
      <c r="H26" s="113">
        <f>E26/C26-1</f>
        <v>5.654664709734436E-2</v>
      </c>
      <c r="I26" s="113">
        <f>D26/B26-1</f>
        <v>5.2437703141928527E-2</v>
      </c>
      <c r="J26" s="113">
        <f>(1+H26)/(1+I26)-1</f>
        <v>3.9042158439868135E-3</v>
      </c>
      <c r="K26" s="113">
        <f>G26/E26-1</f>
        <v>5.3234259779225246E-2</v>
      </c>
      <c r="L26" s="113">
        <f>F26/D26-1</f>
        <v>5.6174780541673686E-2</v>
      </c>
      <c r="M26" s="113">
        <f>(1+K26)/(1+L26)-1</f>
        <v>-2.7841232498851953E-3</v>
      </c>
    </row>
    <row r="27" spans="1:13" ht="12.75" customHeight="1" x14ac:dyDescent="0.2">
      <c r="A27" s="15" t="s">
        <v>3426</v>
      </c>
      <c r="B27" s="41">
        <f>B18+B21+B22+B26</f>
        <v>5307252</v>
      </c>
      <c r="C27" s="42">
        <f t="shared" ref="C27:G27" si="4">C18+C21+C22+C26</f>
        <v>1731325710.2852223</v>
      </c>
      <c r="D27" s="41">
        <f t="shared" si="4"/>
        <v>5484187</v>
      </c>
      <c r="E27" s="42">
        <f t="shared" si="4"/>
        <v>1822781838.1991024</v>
      </c>
      <c r="F27" s="41">
        <f t="shared" si="4"/>
        <v>5625105</v>
      </c>
      <c r="G27" s="42">
        <f t="shared" si="4"/>
        <v>1902194013.6138365</v>
      </c>
      <c r="H27" s="122">
        <f>E27/C27-1</f>
        <v>5.282433419117516E-2</v>
      </c>
      <c r="I27" s="122">
        <f>D27/B27-1</f>
        <v>3.3338345343315146E-2</v>
      </c>
      <c r="J27" s="122">
        <f>(1+H27)/(1+I27)-1</f>
        <v>1.885731709819205E-2</v>
      </c>
      <c r="K27" s="122">
        <f>G27/E27-1</f>
        <v>4.3566472822218261E-2</v>
      </c>
      <c r="L27" s="122">
        <f>F27/D27-1</f>
        <v>2.5695330957897777E-2</v>
      </c>
      <c r="M27" s="122">
        <f>(1+K27)/(1+L27)-1</f>
        <v>1.7423440786876299E-2</v>
      </c>
    </row>
    <row r="28" spans="1:13" ht="12.75" customHeight="1" x14ac:dyDescent="0.2">
      <c r="A28" s="35" t="s">
        <v>3300</v>
      </c>
    </row>
    <row r="29" spans="1:13" s="21" customFormat="1" ht="12.75" customHeight="1" x14ac:dyDescent="0.2">
      <c r="A29" s="161" t="s">
        <v>3266</v>
      </c>
      <c r="F29" s="162"/>
    </row>
    <row r="30" spans="1:13" s="21" customFormat="1" ht="12.75" customHeight="1" x14ac:dyDescent="0.2">
      <c r="B30" s="162"/>
      <c r="C30" s="162"/>
      <c r="D30" s="162"/>
      <c r="E30" s="162"/>
      <c r="F30" s="162"/>
      <c r="G30" s="162"/>
      <c r="H30" s="163"/>
      <c r="I30" s="163"/>
      <c r="J30" s="163"/>
      <c r="K30" s="163"/>
      <c r="L30" s="163"/>
      <c r="M30" s="163"/>
    </row>
    <row r="31" spans="1:13" ht="25.5" customHeight="1" x14ac:dyDescent="0.2">
      <c r="A31" s="4"/>
      <c r="B31" s="199" t="s">
        <v>3307</v>
      </c>
      <c r="C31" s="199"/>
      <c r="D31" s="199"/>
      <c r="E31" s="198" t="s">
        <v>3308</v>
      </c>
      <c r="F31" s="198"/>
      <c r="G31" s="198"/>
    </row>
    <row r="32" spans="1:13" ht="12.75" customHeight="1" x14ac:dyDescent="0.2">
      <c r="A32" s="4"/>
      <c r="B32" s="72">
        <v>2011</v>
      </c>
      <c r="C32" s="138">
        <v>2012</v>
      </c>
      <c r="D32" s="153">
        <v>2013</v>
      </c>
      <c r="E32" s="153">
        <v>2011</v>
      </c>
      <c r="F32" s="73">
        <v>2012</v>
      </c>
      <c r="G32" s="73">
        <v>2013</v>
      </c>
    </row>
    <row r="33" spans="1:7" ht="12.75" customHeight="1" x14ac:dyDescent="0.2">
      <c r="A33" s="86" t="s">
        <v>3289</v>
      </c>
      <c r="B33" s="102">
        <v>19742</v>
      </c>
      <c r="C33" s="103">
        <v>20262</v>
      </c>
      <c r="D33" s="104">
        <v>20603</v>
      </c>
      <c r="E33" s="77">
        <v>72.09</v>
      </c>
      <c r="F33" s="78">
        <v>71.42</v>
      </c>
      <c r="G33" s="79">
        <v>70.77</v>
      </c>
    </row>
    <row r="34" spans="1:7" ht="12.75" customHeight="1" x14ac:dyDescent="0.2">
      <c r="A34" s="86" t="s">
        <v>3290</v>
      </c>
      <c r="B34" s="105">
        <v>1163</v>
      </c>
      <c r="C34" s="106">
        <v>1260</v>
      </c>
      <c r="D34" s="107">
        <v>1386</v>
      </c>
      <c r="E34" s="80">
        <v>65.709999999999994</v>
      </c>
      <c r="F34" s="81">
        <v>74.59</v>
      </c>
      <c r="G34" s="82">
        <v>75.06</v>
      </c>
    </row>
    <row r="35" spans="1:7" ht="12.75" customHeight="1" x14ac:dyDescent="0.2">
      <c r="A35" s="86" t="s">
        <v>3295</v>
      </c>
      <c r="B35" s="105">
        <v>235255</v>
      </c>
      <c r="C35" s="106">
        <v>246450</v>
      </c>
      <c r="D35" s="107">
        <v>255561</v>
      </c>
      <c r="E35" s="80">
        <v>7.27</v>
      </c>
      <c r="F35" s="81">
        <v>7.39</v>
      </c>
      <c r="G35" s="82">
        <v>7.48</v>
      </c>
    </row>
    <row r="36" spans="1:7" ht="12.75" customHeight="1" x14ac:dyDescent="0.2">
      <c r="A36" s="86" t="s">
        <v>3294</v>
      </c>
      <c r="B36" s="105">
        <v>87430</v>
      </c>
      <c r="C36" s="106">
        <v>90014</v>
      </c>
      <c r="D36" s="107">
        <v>90816</v>
      </c>
      <c r="E36" s="80">
        <v>20.29</v>
      </c>
      <c r="F36" s="81">
        <v>20.02</v>
      </c>
      <c r="G36" s="82">
        <v>19.850000000000001</v>
      </c>
    </row>
    <row r="37" spans="1:7" ht="12.75" customHeight="1" x14ac:dyDescent="0.2">
      <c r="A37" s="86" t="s">
        <v>3299</v>
      </c>
      <c r="B37" s="108">
        <v>44396</v>
      </c>
      <c r="C37" s="109">
        <v>47014</v>
      </c>
      <c r="D37" s="110">
        <v>49237</v>
      </c>
      <c r="E37" s="83">
        <v>4.53</v>
      </c>
      <c r="F37" s="84">
        <v>4.49</v>
      </c>
      <c r="G37" s="85">
        <v>4.54</v>
      </c>
    </row>
    <row r="38" spans="1:7" ht="12.75" customHeight="1" x14ac:dyDescent="0.2">
      <c r="A38" s="87"/>
    </row>
  </sheetData>
  <mergeCells count="2">
    <mergeCell ref="E31:G31"/>
    <mergeCell ref="B31:D31"/>
  </mergeCells>
  <pageMargins left="0.70866141732283472" right="0.70866141732283472" top="0.74803149606299213" bottom="0.74803149606299213" header="0.31496062992125984" footer="0.31496062992125984"/>
  <pageSetup paperSize="9" scale="87" orientation="landscape" r:id="rId1"/>
  <headerFooter>
    <oddHeader>&amp;CPartie 1 &amp;K2092C6Analyse de l’activité de MCO&amp;REx DG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4:R648"/>
  <sheetViews>
    <sheetView view="pageBreakPreview" topLeftCell="B28" zoomScale="70" zoomScaleNormal="100" zoomScaleSheetLayoutView="70" workbookViewId="0">
      <selection activeCell="H28" sqref="H28"/>
    </sheetView>
  </sheetViews>
  <sheetFormatPr baseColWidth="10" defaultColWidth="9.140625" defaultRowHeight="12.75" customHeight="1" x14ac:dyDescent="0.2"/>
  <cols>
    <col min="1" max="1" width="6.140625" style="11" customWidth="1"/>
    <col min="2" max="2" width="30.7109375" style="11" customWidth="1"/>
    <col min="3" max="8" width="10.7109375" style="11" customWidth="1"/>
    <col min="9" max="14" width="9.7109375" style="14" customWidth="1"/>
    <col min="15" max="16" width="10.7109375" style="14" customWidth="1"/>
    <col min="17" max="18" width="9.7109375" style="14" customWidth="1"/>
    <col min="19" max="16384" width="9.140625" style="11"/>
  </cols>
  <sheetData>
    <row r="4" spans="1:18" ht="45" x14ac:dyDescent="0.2">
      <c r="A4" s="193" t="s">
        <v>3273</v>
      </c>
      <c r="B4" s="194"/>
      <c r="C4" s="10" t="s">
        <v>3248</v>
      </c>
      <c r="D4" s="10" t="s">
        <v>3249</v>
      </c>
      <c r="E4" s="10" t="s">
        <v>3250</v>
      </c>
      <c r="F4" s="10" t="s">
        <v>3251</v>
      </c>
      <c r="G4" s="10" t="s">
        <v>3252</v>
      </c>
      <c r="H4" s="10" t="s">
        <v>3253</v>
      </c>
      <c r="I4" s="10" t="s">
        <v>3254</v>
      </c>
      <c r="J4" s="10" t="s">
        <v>3255</v>
      </c>
      <c r="K4" s="10" t="s">
        <v>3256</v>
      </c>
      <c r="L4" s="10" t="s">
        <v>3257</v>
      </c>
      <c r="M4" s="10" t="s">
        <v>3258</v>
      </c>
      <c r="N4" s="10" t="s">
        <v>3259</v>
      </c>
      <c r="O4" s="10" t="s">
        <v>3261</v>
      </c>
      <c r="P4" s="10" t="s">
        <v>3260</v>
      </c>
      <c r="Q4" s="10" t="s">
        <v>3262</v>
      </c>
      <c r="R4" s="10" t="s">
        <v>3263</v>
      </c>
    </row>
    <row r="5" spans="1:18" ht="22.5" x14ac:dyDescent="0.2">
      <c r="A5" s="12" t="s">
        <v>2606</v>
      </c>
      <c r="B5" s="10" t="str">
        <f>VLOOKUP(A5,[2]racine_v11e!$B$4:$C$672,2,FALSE)</f>
        <v>Craniotomies pour traumatisme, âge supérieur à 17 ans</v>
      </c>
      <c r="C5" s="23">
        <v>4872</v>
      </c>
      <c r="D5" s="24">
        <v>44912457.375</v>
      </c>
      <c r="E5" s="23">
        <v>4773</v>
      </c>
      <c r="F5" s="24">
        <v>44910460.082999997</v>
      </c>
      <c r="G5" s="23">
        <v>4808</v>
      </c>
      <c r="H5" s="24">
        <v>45129433.745999999</v>
      </c>
      <c r="I5" s="25">
        <v>-4.4471000000000002E-5</v>
      </c>
      <c r="J5" s="25">
        <v>-2.0320197000000002E-2</v>
      </c>
      <c r="K5" s="25">
        <v>2.0696278700000001E-2</v>
      </c>
      <c r="L5" s="25">
        <v>4.8757831000000003E-3</v>
      </c>
      <c r="M5" s="25">
        <v>7.3329142999999999E-3</v>
      </c>
      <c r="N5" s="25">
        <v>-2.4392440000000001E-3</v>
      </c>
      <c r="O5" s="25">
        <v>4.8111289999999999E-4</v>
      </c>
      <c r="P5" s="25">
        <v>4.206867E-4</v>
      </c>
      <c r="Q5" s="25">
        <v>4.3664689999999999E-4</v>
      </c>
      <c r="R5" s="25">
        <v>1.6654141999999999E-3</v>
      </c>
    </row>
    <row r="6" spans="1:18" ht="22.5" x14ac:dyDescent="0.2">
      <c r="A6" s="12" t="s">
        <v>2607</v>
      </c>
      <c r="B6" s="10" t="str">
        <f>VLOOKUP(A6,[2]racine_v11e!$B$4:$C$672,2,FALSE)</f>
        <v>Craniotomies en dehors de tout traumatisme, âge supérieur à 17 ans</v>
      </c>
      <c r="C6" s="26">
        <v>19478</v>
      </c>
      <c r="D6" s="27">
        <v>197506510.63</v>
      </c>
      <c r="E6" s="26">
        <v>20239</v>
      </c>
      <c r="F6" s="27">
        <v>211685395.68000001</v>
      </c>
      <c r="G6" s="26">
        <v>20515</v>
      </c>
      <c r="H6" s="27">
        <v>220230793.93000001</v>
      </c>
      <c r="I6" s="28">
        <v>7.1789456400000007E-2</v>
      </c>
      <c r="J6" s="28">
        <v>3.9069719699999998E-2</v>
      </c>
      <c r="K6" s="28">
        <v>3.1489452699999997E-2</v>
      </c>
      <c r="L6" s="28">
        <v>4.0368388300000002E-2</v>
      </c>
      <c r="M6" s="28">
        <v>1.36370374E-2</v>
      </c>
      <c r="N6" s="28">
        <v>2.6371718799999999E-2</v>
      </c>
      <c r="O6" s="28">
        <v>3.7939187000000001E-3</v>
      </c>
      <c r="P6" s="28">
        <v>1.6417204299999998E-2</v>
      </c>
      <c r="Q6" s="28">
        <v>1.8631054E-3</v>
      </c>
      <c r="R6" s="28">
        <v>8.1271903E-3</v>
      </c>
    </row>
    <row r="7" spans="1:18" ht="22.5" x14ac:dyDescent="0.2">
      <c r="A7" s="12" t="s">
        <v>2608</v>
      </c>
      <c r="B7" s="10" t="str">
        <f>VLOOKUP(A7,[2]racine_v11e!$B$4:$C$672,2,FALSE)</f>
        <v>Interventions sur le rachis et la moelle pour des affections neurologiques</v>
      </c>
      <c r="C7" s="26">
        <v>7586</v>
      </c>
      <c r="D7" s="27">
        <v>57157318.152000003</v>
      </c>
      <c r="E7" s="26">
        <v>7758</v>
      </c>
      <c r="F7" s="27">
        <v>59210684.090999998</v>
      </c>
      <c r="G7" s="26">
        <v>7422</v>
      </c>
      <c r="H7" s="27">
        <v>56968265.324000001</v>
      </c>
      <c r="I7" s="28">
        <v>3.59248125E-2</v>
      </c>
      <c r="J7" s="28">
        <v>2.2673345599999999E-2</v>
      </c>
      <c r="K7" s="28">
        <v>1.2957673100000001E-2</v>
      </c>
      <c r="L7" s="28">
        <v>-3.787186E-2</v>
      </c>
      <c r="M7" s="28">
        <v>-4.3310131000000002E-2</v>
      </c>
      <c r="N7" s="28">
        <v>5.684466E-3</v>
      </c>
      <c r="O7" s="28">
        <v>-4.6186839999999996E-3</v>
      </c>
      <c r="P7" s="28">
        <v>-4.3080790000000002E-3</v>
      </c>
      <c r="Q7" s="28">
        <v>6.7404179999999995E-4</v>
      </c>
      <c r="R7" s="28">
        <v>2.1023032999999999E-3</v>
      </c>
    </row>
    <row r="8" spans="1:18" ht="22.5" x14ac:dyDescent="0.2">
      <c r="A8" s="12" t="s">
        <v>2609</v>
      </c>
      <c r="B8" s="10" t="str">
        <f>VLOOKUP(A8,[2]racine_v11e!$B$4:$C$672,2,FALSE)</f>
        <v>Interventions sur le système vasculaire précérébral</v>
      </c>
      <c r="C8" s="26">
        <v>7944</v>
      </c>
      <c r="D8" s="27">
        <v>48481760.450999998</v>
      </c>
      <c r="E8" s="26">
        <v>8140</v>
      </c>
      <c r="F8" s="27">
        <v>49860738.048</v>
      </c>
      <c r="G8" s="26">
        <v>8204</v>
      </c>
      <c r="H8" s="27">
        <v>50500028.173</v>
      </c>
      <c r="I8" s="28">
        <v>2.8443224499999999E-2</v>
      </c>
      <c r="J8" s="28">
        <v>2.4672709000000001E-2</v>
      </c>
      <c r="K8" s="28">
        <v>3.6797267000000002E-3</v>
      </c>
      <c r="L8" s="28">
        <v>1.2821513499999999E-2</v>
      </c>
      <c r="M8" s="28">
        <v>7.8624078999999999E-3</v>
      </c>
      <c r="N8" s="28">
        <v>4.9204193000000002E-3</v>
      </c>
      <c r="O8" s="28">
        <v>8.7974929999999998E-4</v>
      </c>
      <c r="P8" s="28">
        <v>1.2281881000000001E-3</v>
      </c>
      <c r="Q8" s="28">
        <v>7.4506050000000003E-4</v>
      </c>
      <c r="R8" s="28">
        <v>1.8636055999999999E-3</v>
      </c>
    </row>
    <row r="9" spans="1:18" ht="33.75" x14ac:dyDescent="0.2">
      <c r="A9" s="12" t="s">
        <v>2610</v>
      </c>
      <c r="B9" s="10" t="str">
        <f>VLOOKUP(A9,[2]racine_v11e!$B$4:$C$672,2,FALSE)</f>
        <v>Interventions sur les nerfs crâniens ou périphériques et autres interventions sur le système nerveux</v>
      </c>
      <c r="C9" s="26">
        <v>7328</v>
      </c>
      <c r="D9" s="27">
        <v>23690467.460999999</v>
      </c>
      <c r="E9" s="26">
        <v>7803</v>
      </c>
      <c r="F9" s="27">
        <v>24543009.498</v>
      </c>
      <c r="G9" s="26">
        <v>7831</v>
      </c>
      <c r="H9" s="27">
        <v>25100704.835999999</v>
      </c>
      <c r="I9" s="28">
        <v>3.5986712300000001E-2</v>
      </c>
      <c r="J9" s="28">
        <v>6.4819869000000002E-2</v>
      </c>
      <c r="K9" s="28">
        <v>-2.7077965999999998E-2</v>
      </c>
      <c r="L9" s="28">
        <v>2.2723184699999999E-2</v>
      </c>
      <c r="M9" s="28">
        <v>3.5883633999999999E-3</v>
      </c>
      <c r="N9" s="28">
        <v>1.90664041E-2</v>
      </c>
      <c r="O9" s="28">
        <v>3.8489029999999998E-4</v>
      </c>
      <c r="P9" s="28">
        <v>1.0714303000000001E-3</v>
      </c>
      <c r="Q9" s="28">
        <v>7.1118590000000001E-4</v>
      </c>
      <c r="R9" s="28">
        <v>9.2629279999999995E-4</v>
      </c>
    </row>
    <row r="10" spans="1:18" ht="12" x14ac:dyDescent="0.2">
      <c r="A10" s="12" t="s">
        <v>2611</v>
      </c>
      <c r="B10" s="10" t="str">
        <f>VLOOKUP(A10,[2]racine_v11e!$B$4:$C$672,2,FALSE)</f>
        <v>Pose d'un stimulateur cérébral</v>
      </c>
      <c r="C10" s="26">
        <v>1176</v>
      </c>
      <c r="D10" s="27">
        <v>11166096.948000001</v>
      </c>
      <c r="E10" s="26">
        <v>1254</v>
      </c>
      <c r="F10" s="27">
        <v>11920725.620999999</v>
      </c>
      <c r="G10" s="26">
        <v>1316</v>
      </c>
      <c r="H10" s="27">
        <v>12361138.105</v>
      </c>
      <c r="I10" s="28">
        <v>6.7582135200000004E-2</v>
      </c>
      <c r="J10" s="28">
        <v>6.6326530600000003E-2</v>
      </c>
      <c r="K10" s="28">
        <v>1.1775048000000001E-3</v>
      </c>
      <c r="L10" s="28">
        <v>3.6945107099999999E-2</v>
      </c>
      <c r="M10" s="28">
        <v>4.9441786299999999E-2</v>
      </c>
      <c r="N10" s="28">
        <v>-1.1907930000000001E-2</v>
      </c>
      <c r="O10" s="28">
        <v>8.5225709999999996E-4</v>
      </c>
      <c r="P10" s="28">
        <v>8.4610939999999997E-4</v>
      </c>
      <c r="Q10" s="28">
        <v>1.195148E-4</v>
      </c>
      <c r="R10" s="28">
        <v>4.5616379999999999E-4</v>
      </c>
    </row>
    <row r="11" spans="1:18" ht="12" x14ac:dyDescent="0.2">
      <c r="A11" s="12" t="s">
        <v>2612</v>
      </c>
      <c r="B11" s="10" t="str">
        <f>VLOOKUP(A11,[2]racine_v11e!$B$4:$C$672,2,FALSE)</f>
        <v>Pose d'un stimulateur médullaire</v>
      </c>
      <c r="C11" s="26">
        <v>2031</v>
      </c>
      <c r="D11" s="27">
        <v>5433610.8765000002</v>
      </c>
      <c r="E11" s="26">
        <v>2636</v>
      </c>
      <c r="F11" s="27">
        <v>6855061.3375000004</v>
      </c>
      <c r="G11" s="26">
        <v>2979</v>
      </c>
      <c r="H11" s="27">
        <v>7503485.7785999998</v>
      </c>
      <c r="I11" s="28">
        <v>0.26160328620000001</v>
      </c>
      <c r="J11" s="28">
        <v>0.29788281630000002</v>
      </c>
      <c r="K11" s="28">
        <v>-2.7952854999999999E-2</v>
      </c>
      <c r="L11" s="28">
        <v>9.4590611099999999E-2</v>
      </c>
      <c r="M11" s="28">
        <v>0.13012139610000001</v>
      </c>
      <c r="N11" s="28">
        <v>-3.1439795E-2</v>
      </c>
      <c r="O11" s="28">
        <v>4.7149063000000001E-3</v>
      </c>
      <c r="P11" s="28">
        <v>1.2457366999999999E-3</v>
      </c>
      <c r="Q11" s="28">
        <v>2.7054310000000002E-4</v>
      </c>
      <c r="R11" s="28">
        <v>2.7690160000000001E-4</v>
      </c>
    </row>
    <row r="12" spans="1:18" ht="22.5" x14ac:dyDescent="0.2">
      <c r="A12" s="12" t="s">
        <v>2613</v>
      </c>
      <c r="B12" s="10" t="str">
        <f>VLOOKUP(A12,[2]racine_v11e!$B$4:$C$672,2,FALSE)</f>
        <v>Craniotomies pour tumeurs, âge inférieur à 18 ans</v>
      </c>
      <c r="C12" s="26">
        <v>890</v>
      </c>
      <c r="D12" s="27">
        <v>9459572.9521999992</v>
      </c>
      <c r="E12" s="26">
        <v>792</v>
      </c>
      <c r="F12" s="27">
        <v>8119472.1925999997</v>
      </c>
      <c r="G12" s="26">
        <v>812</v>
      </c>
      <c r="H12" s="27">
        <v>8631535.0261000004</v>
      </c>
      <c r="I12" s="28">
        <v>-0.14166609499999999</v>
      </c>
      <c r="J12" s="28">
        <v>-0.11011236000000001</v>
      </c>
      <c r="K12" s="28">
        <v>-3.5458112E-2</v>
      </c>
      <c r="L12" s="28">
        <v>6.3066024700000001E-2</v>
      </c>
      <c r="M12" s="28">
        <v>2.5252525299999998E-2</v>
      </c>
      <c r="N12" s="28">
        <v>3.6882132400000003E-2</v>
      </c>
      <c r="O12" s="28">
        <v>2.7492160000000001E-4</v>
      </c>
      <c r="P12" s="28">
        <v>9.8376220000000007E-4</v>
      </c>
      <c r="Q12" s="28">
        <v>7.3743200000000002E-5</v>
      </c>
      <c r="R12" s="28">
        <v>3.1853010000000001E-4</v>
      </c>
    </row>
    <row r="13" spans="1:18" ht="22.5" x14ac:dyDescent="0.2">
      <c r="A13" s="12" t="s">
        <v>2614</v>
      </c>
      <c r="B13" s="10" t="str">
        <f>VLOOKUP(A13,[2]racine_v11e!$B$4:$C$672,2,FALSE)</f>
        <v>Craniotomies pour affections non tumorales, âge inférieur à 18 ans</v>
      </c>
      <c r="C13" s="26">
        <v>1749</v>
      </c>
      <c r="D13" s="27">
        <v>13853585.233999999</v>
      </c>
      <c r="E13" s="26">
        <v>1837</v>
      </c>
      <c r="F13" s="27">
        <v>14416376.296</v>
      </c>
      <c r="G13" s="26">
        <v>1751</v>
      </c>
      <c r="H13" s="27">
        <v>13855521.139</v>
      </c>
      <c r="I13" s="28">
        <v>4.06242177E-2</v>
      </c>
      <c r="J13" s="28">
        <v>5.0314465400000001E-2</v>
      </c>
      <c r="K13" s="28">
        <v>-9.2260439999999992E-3</v>
      </c>
      <c r="L13" s="28">
        <v>-3.8904030999999999E-2</v>
      </c>
      <c r="M13" s="28">
        <v>-4.6815460000000003E-2</v>
      </c>
      <c r="N13" s="28">
        <v>8.2999966999999994E-3</v>
      </c>
      <c r="O13" s="28">
        <v>-1.182163E-3</v>
      </c>
      <c r="P13" s="28">
        <v>-1.077501E-3</v>
      </c>
      <c r="Q13" s="28">
        <v>1.5902010000000001E-4</v>
      </c>
      <c r="R13" s="28">
        <v>5.113111E-4</v>
      </c>
    </row>
    <row r="14" spans="1:18" ht="22.5" x14ac:dyDescent="0.2">
      <c r="A14" s="12" t="s">
        <v>2615</v>
      </c>
      <c r="B14" s="10" t="str">
        <f>VLOOKUP(A14,[2]racine_v11e!$B$4:$C$672,2,FALSE)</f>
        <v>Libérations de nerfs superficiels à l'exception du médian au canal carpien</v>
      </c>
      <c r="C14" s="26">
        <v>6958</v>
      </c>
      <c r="D14" s="27">
        <v>6650080.9907999998</v>
      </c>
      <c r="E14" s="26">
        <v>6986</v>
      </c>
      <c r="F14" s="27">
        <v>6676320.0257999999</v>
      </c>
      <c r="G14" s="26">
        <v>6807</v>
      </c>
      <c r="H14" s="27">
        <v>6485468.6072000004</v>
      </c>
      <c r="I14" s="28">
        <v>3.9456715000000002E-3</v>
      </c>
      <c r="J14" s="28">
        <v>4.0241449000000002E-3</v>
      </c>
      <c r="K14" s="28">
        <v>-7.8158999999999995E-5</v>
      </c>
      <c r="L14" s="28">
        <v>-2.8586319999999998E-2</v>
      </c>
      <c r="M14" s="28">
        <v>-2.5622674000000002E-2</v>
      </c>
      <c r="N14" s="28">
        <v>-3.041579E-3</v>
      </c>
      <c r="O14" s="28">
        <v>-2.4605489999999998E-3</v>
      </c>
      <c r="P14" s="28">
        <v>-3.6665899999999997E-4</v>
      </c>
      <c r="Q14" s="28">
        <v>6.1818949999999995E-4</v>
      </c>
      <c r="R14" s="28">
        <v>2.3933360000000001E-4</v>
      </c>
    </row>
    <row r="15" spans="1:18" ht="12" x14ac:dyDescent="0.2">
      <c r="A15" s="12" t="s">
        <v>2616</v>
      </c>
      <c r="B15" s="10" t="str">
        <f>VLOOKUP(A15,[2]racine_v11e!$B$4:$C$672,2,FALSE)</f>
        <v>Libérations du médian au canal carpien</v>
      </c>
      <c r="C15" s="26">
        <v>37947</v>
      </c>
      <c r="D15" s="27">
        <v>31964134.278000001</v>
      </c>
      <c r="E15" s="26">
        <v>38169</v>
      </c>
      <c r="F15" s="27">
        <v>32134480.885000002</v>
      </c>
      <c r="G15" s="26">
        <v>39086</v>
      </c>
      <c r="H15" s="27">
        <v>32990860.651999999</v>
      </c>
      <c r="I15" s="28">
        <v>5.3293046000000002E-3</v>
      </c>
      <c r="J15" s="28">
        <v>5.8502648000000003E-3</v>
      </c>
      <c r="K15" s="28">
        <v>-5.1793E-4</v>
      </c>
      <c r="L15" s="28">
        <v>2.6649870900000001E-2</v>
      </c>
      <c r="M15" s="28">
        <v>2.4024732100000001E-2</v>
      </c>
      <c r="N15" s="28">
        <v>2.5635502E-3</v>
      </c>
      <c r="O15" s="28">
        <v>1.26051575E-2</v>
      </c>
      <c r="P15" s="28">
        <v>1.6452553000000001E-3</v>
      </c>
      <c r="Q15" s="28">
        <v>3.5496630000000002E-3</v>
      </c>
      <c r="R15" s="28">
        <v>1.2174637E-3</v>
      </c>
    </row>
    <row r="16" spans="1:18" ht="22.5" x14ac:dyDescent="0.2">
      <c r="A16" s="12" t="s">
        <v>2617</v>
      </c>
      <c r="B16" s="10" t="str">
        <f>VLOOKUP(A16,[2]racine_v11e!$B$4:$C$672,2,FALSE)</f>
        <v>Autres embolisations intracrâniennes et médullaires</v>
      </c>
      <c r="C16" s="26">
        <v>2859</v>
      </c>
      <c r="D16" s="27">
        <v>23402731.864</v>
      </c>
      <c r="E16" s="26">
        <v>3077</v>
      </c>
      <c r="F16" s="27">
        <v>25496875.517999999</v>
      </c>
      <c r="G16" s="26">
        <v>3243</v>
      </c>
      <c r="H16" s="27">
        <v>26531583.361000001</v>
      </c>
      <c r="I16" s="28">
        <v>8.9482871699999994E-2</v>
      </c>
      <c r="J16" s="28">
        <v>7.6250437200000007E-2</v>
      </c>
      <c r="K16" s="28">
        <v>1.2294940000000001E-2</v>
      </c>
      <c r="L16" s="28">
        <v>4.0581750600000001E-2</v>
      </c>
      <c r="M16" s="28">
        <v>5.3948651299999997E-2</v>
      </c>
      <c r="N16" s="28">
        <v>-1.2682687E-2</v>
      </c>
      <c r="O16" s="28">
        <v>2.2818497000000001E-3</v>
      </c>
      <c r="P16" s="28">
        <v>1.9878547000000001E-3</v>
      </c>
      <c r="Q16" s="28">
        <v>2.9451869999999998E-4</v>
      </c>
      <c r="R16" s="28">
        <v>9.7909660000000003E-4</v>
      </c>
    </row>
    <row r="17" spans="1:18" ht="22.5" x14ac:dyDescent="0.2">
      <c r="A17" s="12" t="s">
        <v>2618</v>
      </c>
      <c r="B17" s="10" t="str">
        <f>VLOOKUP(A17,[2]racine_v11e!$B$4:$C$672,2,FALSE)</f>
        <v>Autres actes thérapeutiques par voie vasculaire du système nerveux</v>
      </c>
      <c r="C17" s="26">
        <v>1200</v>
      </c>
      <c r="D17" s="27">
        <v>10209632.870999999</v>
      </c>
      <c r="E17" s="26">
        <v>1381</v>
      </c>
      <c r="F17" s="27">
        <v>11992612.938999999</v>
      </c>
      <c r="G17" s="26">
        <v>1443</v>
      </c>
      <c r="H17" s="27">
        <v>13282489.426999999</v>
      </c>
      <c r="I17" s="28">
        <v>0.1746370404</v>
      </c>
      <c r="J17" s="28">
        <v>0.15083333330000001</v>
      </c>
      <c r="K17" s="28">
        <v>2.0683887299999999E-2</v>
      </c>
      <c r="L17" s="28">
        <v>0.1075559175</v>
      </c>
      <c r="M17" s="28">
        <v>4.4895003599999997E-2</v>
      </c>
      <c r="N17" s="28">
        <v>5.9968622399999998E-2</v>
      </c>
      <c r="O17" s="28">
        <v>8.5225709999999996E-4</v>
      </c>
      <c r="P17" s="28">
        <v>2.4780783E-3</v>
      </c>
      <c r="Q17" s="28">
        <v>1.310486E-4</v>
      </c>
      <c r="R17" s="28">
        <v>4.9016450000000003E-4</v>
      </c>
    </row>
    <row r="18" spans="1:18" ht="22.5" x14ac:dyDescent="0.2">
      <c r="A18" s="12" t="s">
        <v>2619</v>
      </c>
      <c r="B18" s="10" t="str">
        <f>VLOOKUP(A18,[2]racine_v11e!$B$4:$C$672,2,FALSE)</f>
        <v>Injections de toxine botulique, en ambulatoire</v>
      </c>
      <c r="C18" s="26">
        <v>49917</v>
      </c>
      <c r="D18" s="27">
        <v>18895976.25</v>
      </c>
      <c r="E18" s="26">
        <v>55907</v>
      </c>
      <c r="F18" s="27">
        <v>21167163.75</v>
      </c>
      <c r="G18" s="26">
        <v>61570</v>
      </c>
      <c r="H18" s="27">
        <v>23329755</v>
      </c>
      <c r="I18" s="28">
        <v>0.12019423980000001</v>
      </c>
      <c r="J18" s="28">
        <v>0.1199991987</v>
      </c>
      <c r="K18" s="28">
        <v>1.7414399999999999E-4</v>
      </c>
      <c r="L18" s="28">
        <v>0.10216726600000001</v>
      </c>
      <c r="M18" s="28">
        <v>0.1012932191</v>
      </c>
      <c r="N18" s="28">
        <v>7.9365510000000002E-4</v>
      </c>
      <c r="O18" s="28">
        <v>7.7844064399999996E-2</v>
      </c>
      <c r="P18" s="28">
        <v>4.1547158999999997E-3</v>
      </c>
      <c r="Q18" s="28">
        <v>5.5915866000000002E-3</v>
      </c>
      <c r="R18" s="28">
        <v>8.6093940000000005E-4</v>
      </c>
    </row>
    <row r="19" spans="1:18" ht="33.75" x14ac:dyDescent="0.2">
      <c r="A19" s="12" t="s">
        <v>2620</v>
      </c>
      <c r="B19" s="10" t="str">
        <f>VLOOKUP(A19,[2]racine_v11e!$B$4:$C$672,2,FALSE)</f>
        <v>Séjours pour douleurs chroniques rebelles comprenant un bloc ou une infiltration, en ambulatoire</v>
      </c>
      <c r="C19" s="26">
        <v>5879</v>
      </c>
      <c r="D19" s="27">
        <v>1549212.1507999999</v>
      </c>
      <c r="E19" s="26">
        <v>5420</v>
      </c>
      <c r="F19" s="27">
        <v>1429819.6488000001</v>
      </c>
      <c r="G19" s="26">
        <v>4955</v>
      </c>
      <c r="H19" s="27">
        <v>1306897.0984</v>
      </c>
      <c r="I19" s="28">
        <v>-7.7066593000000003E-2</v>
      </c>
      <c r="J19" s="28">
        <v>-7.8074502000000004E-2</v>
      </c>
      <c r="K19" s="28">
        <v>1.0932658E-3</v>
      </c>
      <c r="L19" s="28">
        <v>-8.5970668E-2</v>
      </c>
      <c r="M19" s="28">
        <v>-8.5793358E-2</v>
      </c>
      <c r="N19" s="28">
        <v>-1.9395E-4</v>
      </c>
      <c r="O19" s="28">
        <v>-6.3919279999999998E-3</v>
      </c>
      <c r="P19" s="28">
        <v>-2.3615600000000001E-4</v>
      </c>
      <c r="Q19" s="28">
        <v>4.4999690000000001E-4</v>
      </c>
      <c r="R19" s="28">
        <v>4.8228500000000001E-5</v>
      </c>
    </row>
    <row r="20" spans="1:18" ht="33.75" x14ac:dyDescent="0.2">
      <c r="A20" s="12" t="s">
        <v>2621</v>
      </c>
      <c r="B20" s="10" t="str">
        <f>VLOOKUP(A20,[2]racine_v11e!$B$4:$C$672,2,FALSE)</f>
        <v>Affections du système nerveux sans acte opératoire avec anesthésie, en ambulatoire</v>
      </c>
      <c r="C20" s="26">
        <v>4295</v>
      </c>
      <c r="D20" s="27">
        <v>4001504.6858000001</v>
      </c>
      <c r="E20" s="26">
        <v>4327</v>
      </c>
      <c r="F20" s="27">
        <v>4023298.5773</v>
      </c>
      <c r="G20" s="26">
        <v>5048</v>
      </c>
      <c r="H20" s="27">
        <v>4687221.8397000004</v>
      </c>
      <c r="I20" s="28">
        <v>5.4464240999999997E-3</v>
      </c>
      <c r="J20" s="28">
        <v>7.4505238999999996E-3</v>
      </c>
      <c r="K20" s="28">
        <v>-1.989279E-3</v>
      </c>
      <c r="L20" s="28">
        <v>0.16501963489999999</v>
      </c>
      <c r="M20" s="28">
        <v>0.16662814879999999</v>
      </c>
      <c r="N20" s="28">
        <v>-1.3787719999999999E-3</v>
      </c>
      <c r="O20" s="28">
        <v>9.9109253999999994E-3</v>
      </c>
      <c r="P20" s="28">
        <v>1.2755126999999999E-3</v>
      </c>
      <c r="Q20" s="28">
        <v>4.5844290000000002E-4</v>
      </c>
      <c r="R20" s="28">
        <v>1.729728E-4</v>
      </c>
    </row>
    <row r="21" spans="1:18" ht="22.5" x14ac:dyDescent="0.2">
      <c r="A21" s="12" t="s">
        <v>2622</v>
      </c>
      <c r="B21" s="10" t="str">
        <f>VLOOKUP(A21,[2]racine_v11e!$B$4:$C$672,2,FALSE)</f>
        <v>Embolisations intracrâniennes et médullaires pour hémorragie</v>
      </c>
      <c r="C21" s="26">
        <v>1469</v>
      </c>
      <c r="D21" s="27">
        <v>18168162.741</v>
      </c>
      <c r="E21" s="26">
        <v>1453</v>
      </c>
      <c r="F21" s="27">
        <v>17161373.671999998</v>
      </c>
      <c r="G21" s="26">
        <v>1365</v>
      </c>
      <c r="H21" s="27">
        <v>16424658.243000001</v>
      </c>
      <c r="I21" s="28">
        <v>-5.5415018000000003E-2</v>
      </c>
      <c r="J21" s="28">
        <v>-1.0891763E-2</v>
      </c>
      <c r="K21" s="28">
        <v>-4.5013532000000002E-2</v>
      </c>
      <c r="L21" s="28">
        <v>-4.2928698000000001E-2</v>
      </c>
      <c r="M21" s="28">
        <v>-6.0564350000000003E-2</v>
      </c>
      <c r="N21" s="28">
        <v>1.8772601999999999E-2</v>
      </c>
      <c r="O21" s="28">
        <v>-1.209655E-3</v>
      </c>
      <c r="P21" s="28">
        <v>-1.4153589999999999E-3</v>
      </c>
      <c r="Q21" s="28">
        <v>1.2396480000000001E-4</v>
      </c>
      <c r="R21" s="28">
        <v>6.0612019999999999E-4</v>
      </c>
    </row>
    <row r="22" spans="1:18" ht="12" x14ac:dyDescent="0.2">
      <c r="A22" s="12" t="s">
        <v>2623</v>
      </c>
      <c r="B22" s="10" t="str">
        <f>VLOOKUP(A22,[2]racine_v11e!$B$4:$C$672,2,FALSE)</f>
        <v>Méningites virales</v>
      </c>
      <c r="C22" s="26">
        <v>8621</v>
      </c>
      <c r="D22" s="27">
        <v>18042054.434999999</v>
      </c>
      <c r="E22" s="26">
        <v>5597</v>
      </c>
      <c r="F22" s="27">
        <v>13830595.733999999</v>
      </c>
      <c r="G22" s="26">
        <v>7866</v>
      </c>
      <c r="H22" s="27">
        <v>17783769.449999999</v>
      </c>
      <c r="I22" s="28">
        <v>-0.233424565</v>
      </c>
      <c r="J22" s="28">
        <v>-0.35077137200000003</v>
      </c>
      <c r="K22" s="28">
        <v>0.18074804859999999</v>
      </c>
      <c r="L22" s="28">
        <v>0.28582815900000003</v>
      </c>
      <c r="M22" s="28">
        <v>0.40539574769999998</v>
      </c>
      <c r="N22" s="28">
        <v>-8.5077523000000002E-2</v>
      </c>
      <c r="O22" s="28">
        <v>3.1189860900000001E-2</v>
      </c>
      <c r="P22" s="28">
        <v>7.5947380000000002E-3</v>
      </c>
      <c r="Q22" s="28">
        <v>7.1436449999999995E-4</v>
      </c>
      <c r="R22" s="28">
        <v>6.5627549999999995E-4</v>
      </c>
    </row>
    <row r="23" spans="1:18" ht="22.5" x14ac:dyDescent="0.2">
      <c r="A23" s="12" t="s">
        <v>2624</v>
      </c>
      <c r="B23" s="10" t="str">
        <f>VLOOKUP(A23,[2]racine_v11e!$B$4:$C$672,2,FALSE)</f>
        <v>Infections du système nerveux à l'exception des méningites virales</v>
      </c>
      <c r="C23" s="26">
        <v>9126</v>
      </c>
      <c r="D23" s="27">
        <v>52293147.277999997</v>
      </c>
      <c r="E23" s="26">
        <v>9683</v>
      </c>
      <c r="F23" s="27">
        <v>56731485.531999998</v>
      </c>
      <c r="G23" s="26">
        <v>9657</v>
      </c>
      <c r="H23" s="27">
        <v>57840015.483999997</v>
      </c>
      <c r="I23" s="28">
        <v>8.4874185000000005E-2</v>
      </c>
      <c r="J23" s="28">
        <v>6.1034407200000002E-2</v>
      </c>
      <c r="K23" s="28">
        <v>2.2468430399999999E-2</v>
      </c>
      <c r="L23" s="28">
        <v>1.9539942300000002E-2</v>
      </c>
      <c r="M23" s="28">
        <v>-2.6851179999999998E-3</v>
      </c>
      <c r="N23" s="28">
        <v>2.2284898099999999E-2</v>
      </c>
      <c r="O23" s="28">
        <v>-3.5739799999999998E-4</v>
      </c>
      <c r="P23" s="28">
        <v>2.1296799000000001E-3</v>
      </c>
      <c r="Q23" s="28">
        <v>8.7701719999999997E-4</v>
      </c>
      <c r="R23" s="28">
        <v>2.1344735999999998E-3</v>
      </c>
    </row>
    <row r="24" spans="1:18" ht="22.5" x14ac:dyDescent="0.2">
      <c r="A24" s="12" t="s">
        <v>2625</v>
      </c>
      <c r="B24" s="10" t="str">
        <f>VLOOKUP(A24,[2]racine_v11e!$B$4:$C$672,2,FALSE)</f>
        <v>Maladies dégénératives du système nerveux, âge supérieur à 79 ans</v>
      </c>
      <c r="C24" s="26">
        <v>13794</v>
      </c>
      <c r="D24" s="27">
        <v>42523265.338</v>
      </c>
      <c r="E24" s="26">
        <v>13044</v>
      </c>
      <c r="F24" s="27">
        <v>41155376.463</v>
      </c>
      <c r="G24" s="26">
        <v>12127</v>
      </c>
      <c r="H24" s="27">
        <v>38131937.325000003</v>
      </c>
      <c r="I24" s="28">
        <v>-3.2168011000000003E-2</v>
      </c>
      <c r="J24" s="28">
        <v>-5.4371466E-2</v>
      </c>
      <c r="K24" s="28">
        <v>2.3480102199999998E-2</v>
      </c>
      <c r="L24" s="28">
        <v>-7.3464013999999994E-2</v>
      </c>
      <c r="M24" s="28">
        <v>-7.0300521000000005E-2</v>
      </c>
      <c r="N24" s="28">
        <v>-3.4027039999999999E-3</v>
      </c>
      <c r="O24" s="28">
        <v>-1.2605158E-2</v>
      </c>
      <c r="P24" s="28">
        <v>-5.808555E-3</v>
      </c>
      <c r="Q24" s="28">
        <v>1.1013346E-3</v>
      </c>
      <c r="R24" s="28">
        <v>1.4071852000000001E-3</v>
      </c>
    </row>
    <row r="25" spans="1:18" ht="22.5" x14ac:dyDescent="0.2">
      <c r="A25" s="12" t="s">
        <v>2626</v>
      </c>
      <c r="B25" s="10" t="str">
        <f>VLOOKUP(A25,[2]racine_v11e!$B$4:$C$672,2,FALSE)</f>
        <v>Maladies dégénératives du système nerveux, âge inférieur à 80 ans</v>
      </c>
      <c r="C25" s="26">
        <v>30469</v>
      </c>
      <c r="D25" s="27">
        <v>85403083.834999993</v>
      </c>
      <c r="E25" s="26">
        <v>28813</v>
      </c>
      <c r="F25" s="27">
        <v>83292136.162</v>
      </c>
      <c r="G25" s="26">
        <v>27890</v>
      </c>
      <c r="H25" s="27">
        <v>82605084.339000002</v>
      </c>
      <c r="I25" s="28">
        <v>-2.4717464000000001E-2</v>
      </c>
      <c r="J25" s="28">
        <v>-5.4350322999999999E-2</v>
      </c>
      <c r="K25" s="28">
        <v>3.1335979600000001E-2</v>
      </c>
      <c r="L25" s="28">
        <v>-8.2486999999999994E-3</v>
      </c>
      <c r="M25" s="28">
        <v>-3.2034150999999997E-2</v>
      </c>
      <c r="N25" s="28">
        <v>2.45726143E-2</v>
      </c>
      <c r="O25" s="28">
        <v>-1.2687634E-2</v>
      </c>
      <c r="P25" s="28">
        <v>-1.3199469999999999E-3</v>
      </c>
      <c r="Q25" s="28">
        <v>2.5328788E-3</v>
      </c>
      <c r="R25" s="28">
        <v>3.0483804E-3</v>
      </c>
    </row>
    <row r="26" spans="1:18" ht="22.5" x14ac:dyDescent="0.2">
      <c r="A26" s="12" t="s">
        <v>2627</v>
      </c>
      <c r="B26" s="10" t="str">
        <f>VLOOKUP(A26,[2]racine_v11e!$B$4:$C$672,2,FALSE)</f>
        <v>Affections et lésions du rachis et de la moelle</v>
      </c>
      <c r="C26" s="26">
        <v>3799</v>
      </c>
      <c r="D26" s="27">
        <v>13670513.641000001</v>
      </c>
      <c r="E26" s="26">
        <v>3302</v>
      </c>
      <c r="F26" s="27">
        <v>12768054.182</v>
      </c>
      <c r="G26" s="26">
        <v>3171</v>
      </c>
      <c r="H26" s="27">
        <v>11877275.694</v>
      </c>
      <c r="I26" s="28">
        <v>-6.6015036999999999E-2</v>
      </c>
      <c r="J26" s="28">
        <v>-0.13082390099999999</v>
      </c>
      <c r="K26" s="28">
        <v>7.4563560099999995E-2</v>
      </c>
      <c r="L26" s="28">
        <v>-6.9766189000000006E-2</v>
      </c>
      <c r="M26" s="28">
        <v>-3.9672924999999998E-2</v>
      </c>
      <c r="N26" s="28">
        <v>-3.1336474000000003E-2</v>
      </c>
      <c r="O26" s="28">
        <v>-1.800737E-3</v>
      </c>
      <c r="P26" s="28">
        <v>-1.7113409999999999E-3</v>
      </c>
      <c r="Q26" s="28">
        <v>2.8797989999999998E-4</v>
      </c>
      <c r="R26" s="28">
        <v>4.3830779999999998E-4</v>
      </c>
    </row>
    <row r="27" spans="1:18" ht="12" x14ac:dyDescent="0.2">
      <c r="A27" s="12" t="s">
        <v>2628</v>
      </c>
      <c r="B27" s="10" t="str">
        <f>VLOOKUP(A27,[2]racine_v11e!$B$4:$C$672,2,FALSE)</f>
        <v>Autres affections cérébrovasculaires</v>
      </c>
      <c r="C27" s="26">
        <v>7171</v>
      </c>
      <c r="D27" s="27">
        <v>29475767.978</v>
      </c>
      <c r="E27" s="26">
        <v>6855</v>
      </c>
      <c r="F27" s="27">
        <v>28710856.309</v>
      </c>
      <c r="G27" s="26">
        <v>5973</v>
      </c>
      <c r="H27" s="27">
        <v>25395596.026999999</v>
      </c>
      <c r="I27" s="28">
        <v>-2.5950526000000002E-2</v>
      </c>
      <c r="J27" s="28">
        <v>-4.4066378000000003E-2</v>
      </c>
      <c r="K27" s="28">
        <v>1.89509528E-2</v>
      </c>
      <c r="L27" s="28">
        <v>-0.115470617</v>
      </c>
      <c r="M27" s="28">
        <v>-0.128665208</v>
      </c>
      <c r="N27" s="28">
        <v>1.5142963799999999E-2</v>
      </c>
      <c r="O27" s="28">
        <v>-1.2124045E-2</v>
      </c>
      <c r="P27" s="28">
        <v>-6.3691950000000002E-3</v>
      </c>
      <c r="Q27" s="28">
        <v>5.4244839999999998E-4</v>
      </c>
      <c r="R27" s="28">
        <v>9.3717520000000001E-4</v>
      </c>
    </row>
    <row r="28" spans="1:18" ht="22.5" x14ac:dyDescent="0.2">
      <c r="A28" s="12" t="s">
        <v>2629</v>
      </c>
      <c r="B28" s="10" t="str">
        <f>VLOOKUP(A28,[2]racine_v11e!$B$4:$C$672,2,FALSE)</f>
        <v>Affections des nerfs crâniens et rachidiens</v>
      </c>
      <c r="C28" s="26">
        <v>37246</v>
      </c>
      <c r="D28" s="27">
        <v>86988744.928000003</v>
      </c>
      <c r="E28" s="26">
        <v>35332</v>
      </c>
      <c r="F28" s="27">
        <v>86042225.158999994</v>
      </c>
      <c r="G28" s="26">
        <v>35696</v>
      </c>
      <c r="H28" s="27">
        <v>86343523.710999995</v>
      </c>
      <c r="I28" s="28">
        <v>-1.0880945E-2</v>
      </c>
      <c r="J28" s="28">
        <v>-5.1388069000000001E-2</v>
      </c>
      <c r="K28" s="28">
        <v>4.2701469300000003E-2</v>
      </c>
      <c r="L28" s="28">
        <v>3.5017522E-3</v>
      </c>
      <c r="M28" s="28">
        <v>1.0302275600000001E-2</v>
      </c>
      <c r="N28" s="28">
        <v>-6.7311769999999996E-3</v>
      </c>
      <c r="O28" s="28">
        <v>5.0035740000000002E-3</v>
      </c>
      <c r="P28" s="28">
        <v>5.7884720000000002E-4</v>
      </c>
      <c r="Q28" s="28">
        <v>3.2417943000000002E-3</v>
      </c>
      <c r="R28" s="28">
        <v>3.1863402999999998E-3</v>
      </c>
    </row>
    <row r="29" spans="1:18" ht="12" x14ac:dyDescent="0.2">
      <c r="A29" s="12" t="s">
        <v>2630</v>
      </c>
      <c r="B29" s="10" t="str">
        <f>VLOOKUP(A29,[2]racine_v11e!$B$4:$C$672,2,FALSE)</f>
        <v>Autres affections du système nerveux</v>
      </c>
      <c r="C29" s="137">
        <v>16591</v>
      </c>
      <c r="D29" s="27">
        <v>39796955.733999997</v>
      </c>
      <c r="E29" s="26">
        <v>16363</v>
      </c>
      <c r="F29" s="144">
        <v>40681385.708999999</v>
      </c>
      <c r="G29" s="26">
        <v>16151</v>
      </c>
      <c r="H29" s="27">
        <v>41860153.457000002</v>
      </c>
      <c r="I29" s="28">
        <v>2.2223558500000001E-2</v>
      </c>
      <c r="J29" s="28">
        <v>-1.374239E-2</v>
      </c>
      <c r="K29" s="28">
        <v>3.6467093999999999E-2</v>
      </c>
      <c r="L29" s="28">
        <v>2.89756046E-2</v>
      </c>
      <c r="M29" s="28">
        <v>-1.2956059000000001E-2</v>
      </c>
      <c r="N29" s="28">
        <v>4.2482064200000003E-2</v>
      </c>
      <c r="O29" s="28">
        <v>-2.9141689999999999E-3</v>
      </c>
      <c r="P29" s="28">
        <v>2.2646189999999998E-3</v>
      </c>
      <c r="Q29" s="28">
        <v>1.4667810999999999E-3</v>
      </c>
      <c r="R29" s="28">
        <v>1.5447677999999999E-3</v>
      </c>
    </row>
    <row r="30" spans="1:18" ht="22.5" x14ac:dyDescent="0.2">
      <c r="A30" s="12" t="s">
        <v>2631</v>
      </c>
      <c r="B30" s="10" t="str">
        <f>VLOOKUP(A30,[2]racine_v11e!$B$4:$C$672,2,FALSE)</f>
        <v>Troubles de la conscience et comas d'origine non traumatique</v>
      </c>
      <c r="C30" s="137">
        <v>9878</v>
      </c>
      <c r="D30" s="27">
        <v>34749690.475000001</v>
      </c>
      <c r="E30" s="26">
        <v>9456</v>
      </c>
      <c r="F30" s="144">
        <v>33521604.256999999</v>
      </c>
      <c r="G30" s="26">
        <v>9044</v>
      </c>
      <c r="H30" s="27">
        <v>32168901.094999999</v>
      </c>
      <c r="I30" s="28">
        <v>-3.5340925000000002E-2</v>
      </c>
      <c r="J30" s="28">
        <v>-4.2721199000000001E-2</v>
      </c>
      <c r="K30" s="28">
        <v>7.7096381999999996E-3</v>
      </c>
      <c r="L30" s="28">
        <v>-4.0353174999999998E-2</v>
      </c>
      <c r="M30" s="28">
        <v>-4.357022E-2</v>
      </c>
      <c r="N30" s="28">
        <v>3.3635977000000001E-3</v>
      </c>
      <c r="O30" s="28">
        <v>-5.6633860000000003E-3</v>
      </c>
      <c r="P30" s="28">
        <v>-2.5987789999999998E-3</v>
      </c>
      <c r="Q30" s="28">
        <v>8.2134660000000002E-4</v>
      </c>
      <c r="R30" s="28">
        <v>1.1871309000000001E-3</v>
      </c>
    </row>
    <row r="31" spans="1:18" ht="33.75" x14ac:dyDescent="0.2">
      <c r="A31" s="12" t="s">
        <v>2632</v>
      </c>
      <c r="B31" s="10" t="str">
        <f>VLOOKUP(A31,[2]racine_v11e!$B$4:$C$672,2,FALSE)</f>
        <v>Accidents ischémiques transitoires et occlusions des artères précérébrales, âge supérieur à 79 ans</v>
      </c>
      <c r="C31" s="137">
        <v>13315</v>
      </c>
      <c r="D31" s="27">
        <v>34785858.428000003</v>
      </c>
      <c r="E31" s="26">
        <v>14173</v>
      </c>
      <c r="F31" s="144">
        <v>36960817.093999997</v>
      </c>
      <c r="G31" s="26">
        <v>14443</v>
      </c>
      <c r="H31" s="27">
        <v>37841831.229000002</v>
      </c>
      <c r="I31" s="28">
        <v>6.2524220000000005E-2</v>
      </c>
      <c r="J31" s="28">
        <v>6.4438603100000005E-2</v>
      </c>
      <c r="K31" s="28">
        <v>-1.7984909999999999E-3</v>
      </c>
      <c r="L31" s="28">
        <v>2.3836435600000001E-2</v>
      </c>
      <c r="M31" s="28">
        <v>1.9050306900000001E-2</v>
      </c>
      <c r="N31" s="28">
        <v>4.6966559E-3</v>
      </c>
      <c r="O31" s="28">
        <v>3.7114422000000002E-3</v>
      </c>
      <c r="P31" s="28">
        <v>1.6925822000000001E-3</v>
      </c>
      <c r="Q31" s="28">
        <v>1.3116662E-3</v>
      </c>
      <c r="R31" s="28">
        <v>1.3964794000000001E-3</v>
      </c>
    </row>
    <row r="32" spans="1:18" ht="33.75" x14ac:dyDescent="0.2">
      <c r="A32" s="12" t="s">
        <v>2633</v>
      </c>
      <c r="B32" s="10" t="str">
        <f>VLOOKUP(A32,[2]racine_v11e!$B$4:$C$672,2,FALSE)</f>
        <v>Accidents ischémiques transitoires et occlusions des artères précérébrales, âge inférieur à 80 ans</v>
      </c>
      <c r="C32" s="137">
        <v>24497</v>
      </c>
      <c r="D32" s="27">
        <v>48377199.063000001</v>
      </c>
      <c r="E32" s="26">
        <v>25290</v>
      </c>
      <c r="F32" s="144">
        <v>49343039.281999998</v>
      </c>
      <c r="G32" s="26">
        <v>26659</v>
      </c>
      <c r="H32" s="27">
        <v>51569360.403999999</v>
      </c>
      <c r="I32" s="28">
        <v>1.99647817E-2</v>
      </c>
      <c r="J32" s="28">
        <v>3.2371310799999997E-2</v>
      </c>
      <c r="K32" s="28">
        <v>-1.2017507E-2</v>
      </c>
      <c r="L32" s="28">
        <v>4.5119253999999998E-2</v>
      </c>
      <c r="M32" s="28">
        <v>5.4132067999999998E-2</v>
      </c>
      <c r="N32" s="28">
        <v>-8.5499860000000007E-3</v>
      </c>
      <c r="O32" s="28">
        <v>1.88183868E-2</v>
      </c>
      <c r="P32" s="28">
        <v>4.2771522000000003E-3</v>
      </c>
      <c r="Q32" s="28">
        <v>2.4210833999999998E-3</v>
      </c>
      <c r="R32" s="28">
        <v>1.9030672000000001E-3</v>
      </c>
    </row>
    <row r="33" spans="1:18" ht="22.5" x14ac:dyDescent="0.2">
      <c r="A33" s="12" t="s">
        <v>2634</v>
      </c>
      <c r="B33" s="10" t="str">
        <f>VLOOKUP(A33,[2]racine_v11e!$B$4:$C$672,2,FALSE)</f>
        <v>Sclérose en plaques et ataxie cérébelleuse</v>
      </c>
      <c r="C33" s="26">
        <v>19627</v>
      </c>
      <c r="D33" s="27">
        <v>28915372.620999999</v>
      </c>
      <c r="E33" s="26">
        <v>19147</v>
      </c>
      <c r="F33" s="27">
        <v>29343039.607000001</v>
      </c>
      <c r="G33" s="26">
        <v>15625</v>
      </c>
      <c r="H33" s="27">
        <v>26416659.258000001</v>
      </c>
      <c r="I33" s="28">
        <v>1.4790298299999999E-2</v>
      </c>
      <c r="J33" s="28">
        <v>-2.4456105999999998E-2</v>
      </c>
      <c r="K33" s="28">
        <v>4.0230280700000003E-2</v>
      </c>
      <c r="L33" s="28">
        <v>-9.9729966000000003E-2</v>
      </c>
      <c r="M33" s="28">
        <v>-0.183945266</v>
      </c>
      <c r="N33" s="28">
        <v>0.10319810159999999</v>
      </c>
      <c r="O33" s="28">
        <v>-4.8413702000000003E-2</v>
      </c>
      <c r="P33" s="28">
        <v>-5.6220879999999999E-3</v>
      </c>
      <c r="Q33" s="28">
        <v>1.4190114999999999E-3</v>
      </c>
      <c r="R33" s="28">
        <v>9.7485560000000005E-4</v>
      </c>
    </row>
    <row r="34" spans="1:18" ht="22.5" x14ac:dyDescent="0.2">
      <c r="A34" s="12" t="s">
        <v>2635</v>
      </c>
      <c r="B34" s="10" t="str">
        <f>VLOOKUP(A34,[2]racine_v11e!$B$4:$C$672,2,FALSE)</f>
        <v>Lésions traumatiques intracrâniennes sévères</v>
      </c>
      <c r="C34" s="26">
        <v>6349</v>
      </c>
      <c r="D34" s="27">
        <v>25850154.039999999</v>
      </c>
      <c r="E34" s="26">
        <v>5969</v>
      </c>
      <c r="F34" s="27">
        <v>25217304.175000001</v>
      </c>
      <c r="G34" s="26">
        <v>5999</v>
      </c>
      <c r="H34" s="27">
        <v>25809699.245999999</v>
      </c>
      <c r="I34" s="28">
        <v>-2.4481474E-2</v>
      </c>
      <c r="J34" s="28">
        <v>-5.9851944999999997E-2</v>
      </c>
      <c r="K34" s="28">
        <v>3.7622235499999997E-2</v>
      </c>
      <c r="L34" s="28">
        <v>2.34916098E-2</v>
      </c>
      <c r="M34" s="28">
        <v>5.0259674999999998E-3</v>
      </c>
      <c r="N34" s="28">
        <v>1.8373298699999999E-2</v>
      </c>
      <c r="O34" s="28">
        <v>4.1238249999999999E-4</v>
      </c>
      <c r="P34" s="28">
        <v>1.1380945E-3</v>
      </c>
      <c r="Q34" s="28">
        <v>5.4480960000000004E-4</v>
      </c>
      <c r="R34" s="28">
        <v>9.5245690000000005E-4</v>
      </c>
    </row>
    <row r="35" spans="1:18" ht="22.5" x14ac:dyDescent="0.2">
      <c r="A35" s="12" t="s">
        <v>2636</v>
      </c>
      <c r="B35" s="10" t="str">
        <f>VLOOKUP(A35,[2]racine_v11e!$B$4:$C$672,2,FALSE)</f>
        <v>Autres lésions traumatiques intracrâniennes, sauf commotions</v>
      </c>
      <c r="C35" s="26">
        <v>14412</v>
      </c>
      <c r="D35" s="27">
        <v>38181118.906999998</v>
      </c>
      <c r="E35" s="26">
        <v>14860</v>
      </c>
      <c r="F35" s="27">
        <v>41667515.615000002</v>
      </c>
      <c r="G35" s="26">
        <v>15738</v>
      </c>
      <c r="H35" s="27">
        <v>44178299.909000002</v>
      </c>
      <c r="I35" s="28">
        <v>9.1312062299999996E-2</v>
      </c>
      <c r="J35" s="28">
        <v>3.1085206800000001E-2</v>
      </c>
      <c r="K35" s="28">
        <v>5.8411133300000001E-2</v>
      </c>
      <c r="L35" s="28">
        <v>6.0257595300000001E-2</v>
      </c>
      <c r="M35" s="28">
        <v>5.9084791400000003E-2</v>
      </c>
      <c r="N35" s="28">
        <v>1.1073749E-3</v>
      </c>
      <c r="O35" s="28">
        <v>1.20690603E-2</v>
      </c>
      <c r="P35" s="28">
        <v>4.8236557000000003E-3</v>
      </c>
      <c r="Q35" s="28">
        <v>1.4292738000000001E-3</v>
      </c>
      <c r="R35" s="28">
        <v>1.6303145000000001E-3</v>
      </c>
    </row>
    <row r="36" spans="1:18" ht="12" x14ac:dyDescent="0.2">
      <c r="A36" s="12" t="s">
        <v>2637</v>
      </c>
      <c r="B36" s="10" t="str">
        <f>VLOOKUP(A36,[2]racine_v11e!$B$4:$C$672,2,FALSE)</f>
        <v>Commotions cérébrales</v>
      </c>
      <c r="C36" s="26">
        <v>75637</v>
      </c>
      <c r="D36" s="27">
        <v>61634868.799999997</v>
      </c>
      <c r="E36" s="26">
        <v>73276</v>
      </c>
      <c r="F36" s="27">
        <v>60580259.332000002</v>
      </c>
      <c r="G36" s="26">
        <v>73979</v>
      </c>
      <c r="H36" s="27">
        <v>61765303.159000002</v>
      </c>
      <c r="I36" s="28">
        <v>-1.7110598000000001E-2</v>
      </c>
      <c r="J36" s="28">
        <v>-3.1214881999999999E-2</v>
      </c>
      <c r="K36" s="28">
        <v>1.4558732600000001E-2</v>
      </c>
      <c r="L36" s="28">
        <v>1.9561550899999999E-2</v>
      </c>
      <c r="M36" s="28">
        <v>9.5938642999999994E-3</v>
      </c>
      <c r="N36" s="28">
        <v>9.8729666999999993E-3</v>
      </c>
      <c r="O36" s="28">
        <v>9.6634958999999993E-3</v>
      </c>
      <c r="P36" s="28">
        <v>2.2766764000000002E-3</v>
      </c>
      <c r="Q36" s="28">
        <v>6.7185315000000004E-3</v>
      </c>
      <c r="R36" s="28">
        <v>2.2793287E-3</v>
      </c>
    </row>
    <row r="37" spans="1:18" ht="12" x14ac:dyDescent="0.2">
      <c r="A37" s="12" t="s">
        <v>2638</v>
      </c>
      <c r="B37" s="10" t="str">
        <f>VLOOKUP(A37,[2]racine_v11e!$B$4:$C$672,2,FALSE)</f>
        <v>Douleurs chroniques rebelles</v>
      </c>
      <c r="C37" s="26">
        <v>25837</v>
      </c>
      <c r="D37" s="27">
        <v>43956363.105999999</v>
      </c>
      <c r="E37" s="26">
        <v>33852</v>
      </c>
      <c r="F37" s="27">
        <v>53105784.031999998</v>
      </c>
      <c r="G37" s="26">
        <v>40940</v>
      </c>
      <c r="H37" s="27">
        <v>60806554.057999998</v>
      </c>
      <c r="I37" s="28">
        <v>0.2081478148</v>
      </c>
      <c r="J37" s="28">
        <v>0.31021403409999998</v>
      </c>
      <c r="K37" s="28">
        <v>-7.7900417E-2</v>
      </c>
      <c r="L37" s="28">
        <v>0.14500812229999999</v>
      </c>
      <c r="M37" s="28">
        <v>0.20938201579999999</v>
      </c>
      <c r="N37" s="28">
        <v>-5.3228749999999998E-2</v>
      </c>
      <c r="O37" s="28">
        <v>9.7432231800000005E-2</v>
      </c>
      <c r="P37" s="28">
        <v>1.47945258E-2</v>
      </c>
      <c r="Q37" s="28">
        <v>3.7180373000000001E-3</v>
      </c>
      <c r="R37" s="28">
        <v>2.2439478999999999E-3</v>
      </c>
    </row>
    <row r="38" spans="1:18" ht="12" x14ac:dyDescent="0.2">
      <c r="A38" s="12" t="s">
        <v>2639</v>
      </c>
      <c r="B38" s="10" t="str">
        <f>VLOOKUP(A38,[2]racine_v11e!$B$4:$C$672,2,FALSE)</f>
        <v>Migraines et céphalées</v>
      </c>
      <c r="C38" s="26">
        <v>37133</v>
      </c>
      <c r="D38" s="27">
        <v>37270640.204999998</v>
      </c>
      <c r="E38" s="26">
        <v>38228</v>
      </c>
      <c r="F38" s="27">
        <v>38139869.552000001</v>
      </c>
      <c r="G38" s="26">
        <v>40522</v>
      </c>
      <c r="H38" s="27">
        <v>39716363.221000001</v>
      </c>
      <c r="I38" s="28">
        <v>2.3322093299999999E-2</v>
      </c>
      <c r="J38" s="28">
        <v>2.9488595100000001E-2</v>
      </c>
      <c r="K38" s="28">
        <v>-5.9898690000000001E-3</v>
      </c>
      <c r="L38" s="28">
        <v>4.1334532299999997E-2</v>
      </c>
      <c r="M38" s="28">
        <v>6.0008370800000002E-2</v>
      </c>
      <c r="N38" s="28">
        <v>-1.7616690000000001E-2</v>
      </c>
      <c r="O38" s="28">
        <v>3.1533512899999998E-2</v>
      </c>
      <c r="P38" s="28">
        <v>3.0287199999999999E-3</v>
      </c>
      <c r="Q38" s="28">
        <v>3.6800759E-3</v>
      </c>
      <c r="R38" s="28">
        <v>1.4656554000000001E-3</v>
      </c>
    </row>
    <row r="39" spans="1:18" ht="12" x14ac:dyDescent="0.2">
      <c r="A39" s="12" t="s">
        <v>2640</v>
      </c>
      <c r="B39" s="10" t="str">
        <f>VLOOKUP(A39,[2]racine_v11e!$B$4:$C$672,2,FALSE)</f>
        <v>Convulsions hyperthermiques</v>
      </c>
      <c r="C39" s="26">
        <v>11220</v>
      </c>
      <c r="D39" s="27">
        <v>11523061.674000001</v>
      </c>
      <c r="E39" s="26">
        <v>11172</v>
      </c>
      <c r="F39" s="27">
        <v>11385954.548</v>
      </c>
      <c r="G39" s="26">
        <v>11196</v>
      </c>
      <c r="H39" s="27">
        <v>11517070.185000001</v>
      </c>
      <c r="I39" s="28">
        <v>-1.1898498E-2</v>
      </c>
      <c r="J39" s="28">
        <v>-4.2780750000000001E-3</v>
      </c>
      <c r="K39" s="28">
        <v>-7.6531639999999996E-3</v>
      </c>
      <c r="L39" s="28">
        <v>1.15155594E-2</v>
      </c>
      <c r="M39" s="28">
        <v>2.1482277000000002E-3</v>
      </c>
      <c r="N39" s="28">
        <v>9.3472516999999998E-3</v>
      </c>
      <c r="O39" s="28">
        <v>3.2990599999999998E-4</v>
      </c>
      <c r="P39" s="28">
        <v>2.5189610000000002E-4</v>
      </c>
      <c r="Q39" s="28">
        <v>1.0167842E-3</v>
      </c>
      <c r="R39" s="28">
        <v>4.2501509999999998E-4</v>
      </c>
    </row>
    <row r="40" spans="1:18" ht="12" x14ac:dyDescent="0.2">
      <c r="A40" s="12" t="s">
        <v>2641</v>
      </c>
      <c r="B40" s="10" t="str">
        <f>VLOOKUP(A40,[2]racine_v11e!$B$4:$C$672,2,FALSE)</f>
        <v>Epilepsie, âge inférieur à 18 ans</v>
      </c>
      <c r="C40" s="26">
        <v>18462</v>
      </c>
      <c r="D40" s="27">
        <v>31135084.941</v>
      </c>
      <c r="E40" s="26">
        <v>19053</v>
      </c>
      <c r="F40" s="27">
        <v>32246183.541999999</v>
      </c>
      <c r="G40" s="26">
        <v>19013</v>
      </c>
      <c r="H40" s="27">
        <v>32207314.785</v>
      </c>
      <c r="I40" s="28">
        <v>3.5686384100000003E-2</v>
      </c>
      <c r="J40" s="28">
        <v>3.20116997E-2</v>
      </c>
      <c r="K40" s="28">
        <v>3.5607003000000001E-3</v>
      </c>
      <c r="L40" s="28">
        <v>-1.2053750000000001E-3</v>
      </c>
      <c r="M40" s="28">
        <v>-2.0994070000000002E-3</v>
      </c>
      <c r="N40" s="28">
        <v>8.9591240000000004E-4</v>
      </c>
      <c r="O40" s="28">
        <v>-5.4984299999999995E-4</v>
      </c>
      <c r="P40" s="28">
        <v>-7.4673999999999997E-5</v>
      </c>
      <c r="Q40" s="28">
        <v>1.7266986E-3</v>
      </c>
      <c r="R40" s="28">
        <v>1.1885484999999999E-3</v>
      </c>
    </row>
    <row r="41" spans="1:18" ht="12" x14ac:dyDescent="0.2">
      <c r="A41" s="12" t="s">
        <v>2642</v>
      </c>
      <c r="B41" s="10" t="str">
        <f>VLOOKUP(A41,[2]racine_v11e!$B$4:$C$672,2,FALSE)</f>
        <v>Epilepsie, âge supérieur à 17 ans</v>
      </c>
      <c r="C41" s="26">
        <v>64203</v>
      </c>
      <c r="D41" s="27">
        <v>123138072.14</v>
      </c>
      <c r="E41" s="26">
        <v>65589</v>
      </c>
      <c r="F41" s="27">
        <v>128287089.39</v>
      </c>
      <c r="G41" s="26">
        <v>64177</v>
      </c>
      <c r="H41" s="27">
        <v>127588690.44</v>
      </c>
      <c r="I41" s="28">
        <v>4.1814989900000002E-2</v>
      </c>
      <c r="J41" s="28">
        <v>2.15877763E-2</v>
      </c>
      <c r="K41" s="28">
        <v>1.9799780400000001E-2</v>
      </c>
      <c r="L41" s="28">
        <v>-5.4440310000000002E-3</v>
      </c>
      <c r="M41" s="28">
        <v>-2.1527999999999999E-2</v>
      </c>
      <c r="N41" s="28">
        <v>1.6437842599999999E-2</v>
      </c>
      <c r="O41" s="28">
        <v>-1.9409467999999999E-2</v>
      </c>
      <c r="P41" s="28">
        <v>-1.3417469999999999E-3</v>
      </c>
      <c r="Q41" s="28">
        <v>5.8283457999999998E-3</v>
      </c>
      <c r="R41" s="28">
        <v>4.7084131999999999E-3</v>
      </c>
    </row>
    <row r="42" spans="1:18" ht="12" x14ac:dyDescent="0.2">
      <c r="A42" s="12" t="s">
        <v>2643</v>
      </c>
      <c r="B42" s="10" t="str">
        <f>VLOOKUP(A42,[2]racine_v11e!$B$4:$C$672,2,FALSE)</f>
        <v>Tumeurs malignes du système nerveux</v>
      </c>
      <c r="C42" s="26">
        <v>13051</v>
      </c>
      <c r="D42" s="27">
        <v>64483388.840999998</v>
      </c>
      <c r="E42" s="26">
        <v>12932</v>
      </c>
      <c r="F42" s="27">
        <v>65440274.744000003</v>
      </c>
      <c r="G42" s="26">
        <v>13323</v>
      </c>
      <c r="H42" s="27">
        <v>69997179.919</v>
      </c>
      <c r="I42" s="28">
        <v>1.4839262000000001E-2</v>
      </c>
      <c r="J42" s="28">
        <v>-9.1180749999999998E-3</v>
      </c>
      <c r="K42" s="28">
        <v>2.4177792199999999E-2</v>
      </c>
      <c r="L42" s="28">
        <v>6.9634566699999997E-2</v>
      </c>
      <c r="M42" s="28">
        <v>3.02350758E-2</v>
      </c>
      <c r="N42" s="28">
        <v>3.8243204699999998E-2</v>
      </c>
      <c r="O42" s="28">
        <v>5.3747181999999998E-3</v>
      </c>
      <c r="P42" s="28">
        <v>8.7546116999999996E-3</v>
      </c>
      <c r="Q42" s="28">
        <v>1.2099514E-3</v>
      </c>
      <c r="R42" s="28">
        <v>2.5831102000000001E-3</v>
      </c>
    </row>
    <row r="43" spans="1:18" ht="12" x14ac:dyDescent="0.2">
      <c r="A43" s="12" t="s">
        <v>2644</v>
      </c>
      <c r="B43" s="10" t="str">
        <f>VLOOKUP(A43,[2]racine_v11e!$B$4:$C$672,2,FALSE)</f>
        <v>Autres tumeurs du système nerveux</v>
      </c>
      <c r="C43" s="26">
        <v>4519</v>
      </c>
      <c r="D43" s="27">
        <v>13329805.574999999</v>
      </c>
      <c r="E43" s="26">
        <v>4458</v>
      </c>
      <c r="F43" s="27">
        <v>13563082.65</v>
      </c>
      <c r="G43" s="26">
        <v>4550</v>
      </c>
      <c r="H43" s="27">
        <v>13960923.549000001</v>
      </c>
      <c r="I43" s="28">
        <v>1.7500410899999999E-2</v>
      </c>
      <c r="J43" s="28">
        <v>-1.3498562E-2</v>
      </c>
      <c r="K43" s="28">
        <v>3.1423139699999998E-2</v>
      </c>
      <c r="L43" s="28">
        <v>2.9332631000000001E-2</v>
      </c>
      <c r="M43" s="28">
        <v>2.0637057E-2</v>
      </c>
      <c r="N43" s="28">
        <v>8.5197513999999992E-3</v>
      </c>
      <c r="O43" s="28">
        <v>1.2646395999999999E-3</v>
      </c>
      <c r="P43" s="28">
        <v>7.6432189999999997E-4</v>
      </c>
      <c r="Q43" s="28">
        <v>4.1321620000000001E-4</v>
      </c>
      <c r="R43" s="28">
        <v>5.152008E-4</v>
      </c>
    </row>
    <row r="44" spans="1:18" ht="12" x14ac:dyDescent="0.2">
      <c r="A44" s="12" t="s">
        <v>2645</v>
      </c>
      <c r="B44" s="10" t="str">
        <f>VLOOKUP(A44,[2]racine_v11e!$B$4:$C$672,2,FALSE)</f>
        <v>Hydrocéphalies</v>
      </c>
      <c r="C44" s="26">
        <v>3428</v>
      </c>
      <c r="D44" s="27">
        <v>7866782.8121999996</v>
      </c>
      <c r="E44" s="26">
        <v>3621</v>
      </c>
      <c r="F44" s="27">
        <v>8400650.2427999992</v>
      </c>
      <c r="G44" s="26">
        <v>3502</v>
      </c>
      <c r="H44" s="27">
        <v>8205155.2587000001</v>
      </c>
      <c r="I44" s="28">
        <v>6.7863501899999998E-2</v>
      </c>
      <c r="J44" s="28">
        <v>5.6301050200000001E-2</v>
      </c>
      <c r="K44" s="28">
        <v>1.09461708E-2</v>
      </c>
      <c r="L44" s="28">
        <v>-2.3271410999999999E-2</v>
      </c>
      <c r="M44" s="28">
        <v>-3.286385E-2</v>
      </c>
      <c r="N44" s="28">
        <v>9.9183954999999997E-3</v>
      </c>
      <c r="O44" s="28">
        <v>-1.6357839999999999E-3</v>
      </c>
      <c r="P44" s="28">
        <v>-3.7557999999999998E-4</v>
      </c>
      <c r="Q44" s="28">
        <v>3.1804020000000003E-4</v>
      </c>
      <c r="R44" s="28">
        <v>3.0279530000000001E-4</v>
      </c>
    </row>
    <row r="45" spans="1:18" ht="12" x14ac:dyDescent="0.2">
      <c r="A45" s="12" t="s">
        <v>2646</v>
      </c>
      <c r="B45" s="10" t="str">
        <f>VLOOKUP(A45,[2]racine_v11e!$B$4:$C$672,2,FALSE)</f>
        <v>Anévrysmes cérébraux</v>
      </c>
      <c r="C45" s="26">
        <v>1473</v>
      </c>
      <c r="D45" s="27">
        <v>4012719.5658999998</v>
      </c>
      <c r="E45" s="26">
        <v>1578</v>
      </c>
      <c r="F45" s="27">
        <v>4260819.1185999997</v>
      </c>
      <c r="G45" s="26">
        <v>1609</v>
      </c>
      <c r="H45" s="27">
        <v>4398778.5033999998</v>
      </c>
      <c r="I45" s="28">
        <v>6.1828280999999999E-2</v>
      </c>
      <c r="J45" s="28">
        <v>7.1283095699999993E-2</v>
      </c>
      <c r="K45" s="28">
        <v>-8.8256919999999996E-3</v>
      </c>
      <c r="L45" s="28">
        <v>3.2378606300000001E-2</v>
      </c>
      <c r="M45" s="28">
        <v>1.96451204E-2</v>
      </c>
      <c r="N45" s="28">
        <v>1.2488154600000001E-2</v>
      </c>
      <c r="O45" s="28">
        <v>4.261286E-4</v>
      </c>
      <c r="P45" s="28">
        <v>2.6504410000000001E-4</v>
      </c>
      <c r="Q45" s="28">
        <v>1.4612410000000001E-4</v>
      </c>
      <c r="R45" s="28">
        <v>1.623284E-4</v>
      </c>
    </row>
    <row r="46" spans="1:18" ht="22.5" x14ac:dyDescent="0.2">
      <c r="A46" s="12" t="s">
        <v>2647</v>
      </c>
      <c r="B46" s="10" t="str">
        <f>VLOOKUP(A46,[2]racine_v11e!$B$4:$C$672,2,FALSE)</f>
        <v>Accidents vasculaires intracérébraux non transitoires</v>
      </c>
      <c r="C46" s="26">
        <v>88104</v>
      </c>
      <c r="D46" s="27">
        <v>431813912.18000001</v>
      </c>
      <c r="E46" s="26">
        <v>93893</v>
      </c>
      <c r="F46" s="27">
        <v>464047770.99000001</v>
      </c>
      <c r="G46" s="26">
        <v>98840</v>
      </c>
      <c r="H46" s="27">
        <v>493636458.36000001</v>
      </c>
      <c r="I46" s="28">
        <v>7.4647568999999997E-2</v>
      </c>
      <c r="J46" s="28">
        <v>6.5706437800000003E-2</v>
      </c>
      <c r="K46" s="28">
        <v>8.3898632000000001E-3</v>
      </c>
      <c r="L46" s="28">
        <v>6.3762158200000002E-2</v>
      </c>
      <c r="M46" s="28">
        <v>5.2687633800000001E-2</v>
      </c>
      <c r="N46" s="28">
        <v>1.05202379E-2</v>
      </c>
      <c r="O46" s="28">
        <v>6.8001869500000006E-2</v>
      </c>
      <c r="P46" s="28">
        <v>5.6845042300000002E-2</v>
      </c>
      <c r="Q46" s="28">
        <v>8.9763263999999999E-3</v>
      </c>
      <c r="R46" s="28">
        <v>1.8216696099999999E-2</v>
      </c>
    </row>
    <row r="47" spans="1:18" ht="22.5" x14ac:dyDescent="0.2">
      <c r="A47" s="12" t="s">
        <v>2648</v>
      </c>
      <c r="B47" s="10" t="str">
        <f>VLOOKUP(A47,[2]racine_v11e!$B$4:$C$672,2,FALSE)</f>
        <v>Autres accidents vasculaires cérébraux non transitoires</v>
      </c>
      <c r="C47" s="26">
        <v>15453</v>
      </c>
      <c r="D47" s="27">
        <v>59540877.325999998</v>
      </c>
      <c r="E47" s="26">
        <v>14532</v>
      </c>
      <c r="F47" s="27">
        <v>55684229.395999998</v>
      </c>
      <c r="G47" s="26">
        <v>13694</v>
      </c>
      <c r="H47" s="27">
        <v>50997918.934</v>
      </c>
      <c r="I47" s="28">
        <v>-6.4773111999999994E-2</v>
      </c>
      <c r="J47" s="28">
        <v>-5.9600078000000001E-2</v>
      </c>
      <c r="K47" s="28">
        <v>-5.5008879999999998E-3</v>
      </c>
      <c r="L47" s="28">
        <v>-8.4158665999999993E-2</v>
      </c>
      <c r="M47" s="28">
        <v>-5.7665841000000002E-2</v>
      </c>
      <c r="N47" s="28">
        <v>-2.8114045000000001E-2</v>
      </c>
      <c r="O47" s="28">
        <v>-1.1519217E-2</v>
      </c>
      <c r="P47" s="28">
        <v>-9.003222E-3</v>
      </c>
      <c r="Q47" s="28">
        <v>1.2436444E-3</v>
      </c>
      <c r="R47" s="28">
        <v>1.8819793000000001E-3</v>
      </c>
    </row>
    <row r="48" spans="1:18" ht="22.5" x14ac:dyDescent="0.2">
      <c r="A48" s="12" t="s">
        <v>2649</v>
      </c>
      <c r="B48" s="10" t="str">
        <f>VLOOKUP(A48,[2]racine_v11e!$B$4:$C$672,2,FALSE)</f>
        <v>Explorations et surveillance pour affections du système nerveux</v>
      </c>
      <c r="C48" s="26">
        <v>39420</v>
      </c>
      <c r="D48" s="27">
        <v>30608254.350000001</v>
      </c>
      <c r="E48" s="26">
        <v>45711</v>
      </c>
      <c r="F48" s="27">
        <v>35491019.850000001</v>
      </c>
      <c r="G48" s="26">
        <v>53265</v>
      </c>
      <c r="H48" s="27">
        <v>41346620.549999997</v>
      </c>
      <c r="I48" s="28">
        <v>0.1595244683</v>
      </c>
      <c r="J48" s="28">
        <v>0.1595890411</v>
      </c>
      <c r="K48" s="28">
        <v>-5.5686000000000002E-5</v>
      </c>
      <c r="L48" s="28">
        <v>0.16498823430000001</v>
      </c>
      <c r="M48" s="28">
        <v>0.16525562769999999</v>
      </c>
      <c r="N48" s="28">
        <v>-2.2947199999999999E-4</v>
      </c>
      <c r="O48" s="28">
        <v>0.1038379062</v>
      </c>
      <c r="P48" s="28">
        <v>1.1249632900000001E-2</v>
      </c>
      <c r="Q48" s="28">
        <v>4.8373536000000002E-3</v>
      </c>
      <c r="R48" s="28">
        <v>1.5258168E-3</v>
      </c>
    </row>
    <row r="49" spans="1:18" ht="12" x14ac:dyDescent="0.2">
      <c r="A49" s="12" t="s">
        <v>2650</v>
      </c>
      <c r="B49" s="10" t="str">
        <f>VLOOKUP(A49,[2]racine_v11e!$B$4:$C$672,2,FALSE)</f>
        <v>Troubles du sommeil</v>
      </c>
      <c r="C49" s="26">
        <v>1739</v>
      </c>
      <c r="D49" s="27">
        <v>1561613.088</v>
      </c>
      <c r="E49" s="26">
        <v>1413</v>
      </c>
      <c r="F49" s="27">
        <v>1337787.5673</v>
      </c>
      <c r="G49" s="26">
        <v>958</v>
      </c>
      <c r="H49" s="27">
        <v>1122549.8859000001</v>
      </c>
      <c r="I49" s="28">
        <v>-0.14332969100000001</v>
      </c>
      <c r="J49" s="28">
        <v>-0.18746405999999999</v>
      </c>
      <c r="K49" s="28">
        <v>5.4316821000000001E-2</v>
      </c>
      <c r="L49" s="28">
        <v>-0.16089077700000001</v>
      </c>
      <c r="M49" s="28">
        <v>-0.32200990800000001</v>
      </c>
      <c r="N49" s="28">
        <v>0.23764230880000001</v>
      </c>
      <c r="O49" s="28">
        <v>-6.2544669999999997E-3</v>
      </c>
      <c r="P49" s="28">
        <v>-4.13509E-4</v>
      </c>
      <c r="Q49" s="28">
        <v>8.7002400000000006E-5</v>
      </c>
      <c r="R49" s="28">
        <v>4.1425499999999998E-5</v>
      </c>
    </row>
    <row r="50" spans="1:18" ht="22.5" x14ac:dyDescent="0.2">
      <c r="A50" s="12" t="s">
        <v>2651</v>
      </c>
      <c r="B50" s="10" t="str">
        <f>VLOOKUP(A50,[2]racine_v11e!$B$4:$C$672,2,FALSE)</f>
        <v>Anomalies de la démarche d'origine neurologique</v>
      </c>
      <c r="C50" s="26">
        <v>37246</v>
      </c>
      <c r="D50" s="27">
        <v>103267850.77</v>
      </c>
      <c r="E50" s="26">
        <v>39110</v>
      </c>
      <c r="F50" s="27">
        <v>105800060.83</v>
      </c>
      <c r="G50" s="26">
        <v>39873</v>
      </c>
      <c r="H50" s="27">
        <v>108596622.13</v>
      </c>
      <c r="I50" s="28">
        <v>2.45207975E-2</v>
      </c>
      <c r="J50" s="28">
        <v>5.0045642500000001E-2</v>
      </c>
      <c r="K50" s="28">
        <v>-2.4308320000000001E-2</v>
      </c>
      <c r="L50" s="28">
        <v>2.6432511299999999E-2</v>
      </c>
      <c r="M50" s="28">
        <v>1.9509077E-2</v>
      </c>
      <c r="N50" s="28">
        <v>6.7909492000000002E-3</v>
      </c>
      <c r="O50" s="28">
        <v>1.04882608E-2</v>
      </c>
      <c r="P50" s="28">
        <v>5.3726833000000002E-3</v>
      </c>
      <c r="Q50" s="28">
        <v>3.6211358E-3</v>
      </c>
      <c r="R50" s="28">
        <v>4.0075477E-3</v>
      </c>
    </row>
    <row r="51" spans="1:18" ht="22.5" x14ac:dyDescent="0.2">
      <c r="A51" s="12" t="s">
        <v>2652</v>
      </c>
      <c r="B51" s="10" t="str">
        <f>VLOOKUP(A51,[2]racine_v11e!$B$4:$C$672,2,FALSE)</f>
        <v>Symptômes et autres recours aux soins de la CMD 01</v>
      </c>
      <c r="C51" s="26">
        <v>12390</v>
      </c>
      <c r="D51" s="27">
        <v>18256340.679000001</v>
      </c>
      <c r="E51" s="26">
        <v>13162</v>
      </c>
      <c r="F51" s="27">
        <v>19336409.805</v>
      </c>
      <c r="G51" s="26">
        <v>14800</v>
      </c>
      <c r="H51" s="27">
        <v>21362113.493999999</v>
      </c>
      <c r="I51" s="28">
        <v>5.9161315200000002E-2</v>
      </c>
      <c r="J51" s="28">
        <v>6.23083132E-2</v>
      </c>
      <c r="K51" s="28">
        <v>-2.9624149999999999E-3</v>
      </c>
      <c r="L51" s="28">
        <v>0.1047611066</v>
      </c>
      <c r="M51" s="28">
        <v>0.1244491719</v>
      </c>
      <c r="N51" s="28">
        <v>-1.7509074999999999E-2</v>
      </c>
      <c r="O51" s="28">
        <v>2.2516082900000001E-2</v>
      </c>
      <c r="P51" s="28">
        <v>3.8917309999999998E-3</v>
      </c>
      <c r="Q51" s="28">
        <v>1.3440876999999999E-3</v>
      </c>
      <c r="R51" s="28">
        <v>7.8832740000000004E-4</v>
      </c>
    </row>
    <row r="52" spans="1:18" ht="33.75" x14ac:dyDescent="0.2">
      <c r="A52" s="12" t="s">
        <v>2653</v>
      </c>
      <c r="B52" s="10" t="str">
        <f>VLOOKUP(A52,[2]racine_v11e!$B$4:$C$672,2,FALSE)</f>
        <v>Accidents vasculaires cérébraux non transitoires avec décès : séjours de moins de 2 jours</v>
      </c>
      <c r="C52" s="26">
        <v>3994</v>
      </c>
      <c r="D52" s="27">
        <v>2779945.3997999998</v>
      </c>
      <c r="E52" s="26">
        <v>3908</v>
      </c>
      <c r="F52" s="27">
        <v>2717061.5474999999</v>
      </c>
      <c r="G52" s="26">
        <v>3853</v>
      </c>
      <c r="H52" s="27">
        <v>2683248.0057000001</v>
      </c>
      <c r="I52" s="28">
        <v>-2.2620535000000001E-2</v>
      </c>
      <c r="J52" s="28">
        <v>-2.1532297999999998E-2</v>
      </c>
      <c r="K52" s="28">
        <v>-1.112184E-3</v>
      </c>
      <c r="L52" s="28">
        <v>-1.2444894E-2</v>
      </c>
      <c r="M52" s="28">
        <v>-1.4073695000000001E-2</v>
      </c>
      <c r="N52" s="28">
        <v>1.6520519E-3</v>
      </c>
      <c r="O52" s="28">
        <v>-7.5603499999999995E-4</v>
      </c>
      <c r="P52" s="28">
        <v>-6.4962000000000006E-5</v>
      </c>
      <c r="Q52" s="28">
        <v>3.4991690000000001E-4</v>
      </c>
      <c r="R52" s="28">
        <v>9.9020100000000004E-5</v>
      </c>
    </row>
    <row r="53" spans="1:18" ht="22.5" x14ac:dyDescent="0.2">
      <c r="A53" s="12" t="s">
        <v>2654</v>
      </c>
      <c r="B53" s="10" t="str">
        <f>VLOOKUP(A53,[2]racine_v11e!$B$4:$C$672,2,FALSE)</f>
        <v>Autres affections de la CMD 01 avec décès : séjours de moins de 2 jours</v>
      </c>
      <c r="C53" s="26">
        <v>3117</v>
      </c>
      <c r="D53" s="27">
        <v>2059041.8</v>
      </c>
      <c r="E53" s="26">
        <v>3092</v>
      </c>
      <c r="F53" s="27">
        <v>2041608.1464</v>
      </c>
      <c r="G53" s="26">
        <v>3018</v>
      </c>
      <c r="H53" s="27">
        <v>1992808.2061999999</v>
      </c>
      <c r="I53" s="28">
        <v>-8.4668769999999994E-3</v>
      </c>
      <c r="J53" s="28">
        <v>-8.0205329999999998E-3</v>
      </c>
      <c r="K53" s="28">
        <v>-4.4995300000000001E-4</v>
      </c>
      <c r="L53" s="28">
        <v>-2.3902697000000001E-2</v>
      </c>
      <c r="M53" s="28">
        <v>-2.3932729999999999E-2</v>
      </c>
      <c r="N53" s="28">
        <v>3.0769399999999997E-5</v>
      </c>
      <c r="O53" s="28">
        <v>-1.0172099999999999E-3</v>
      </c>
      <c r="P53" s="28">
        <v>-9.3752999999999995E-5</v>
      </c>
      <c r="Q53" s="28">
        <v>2.740849E-4</v>
      </c>
      <c r="R53" s="28">
        <v>7.3540699999999999E-5</v>
      </c>
    </row>
    <row r="54" spans="1:18" ht="33.75" x14ac:dyDescent="0.2">
      <c r="A54" s="12" t="s">
        <v>2655</v>
      </c>
      <c r="B54" s="10" t="str">
        <f>VLOOKUP(A54,[2]racine_v11e!$B$4:$C$672,2,FALSE)</f>
        <v>Autres affections neurologiques concernant majoritairement la petite enfance</v>
      </c>
      <c r="C54" s="26">
        <v>512</v>
      </c>
      <c r="D54" s="27">
        <v>938139.40500000003</v>
      </c>
      <c r="E54" s="26">
        <v>545</v>
      </c>
      <c r="F54" s="27">
        <v>956099.51820000005</v>
      </c>
      <c r="G54" s="26">
        <v>517</v>
      </c>
      <c r="H54" s="27">
        <v>903535.09950000001</v>
      </c>
      <c r="I54" s="28">
        <v>1.9144397E-2</v>
      </c>
      <c r="J54" s="28">
        <v>6.4453125E-2</v>
      </c>
      <c r="K54" s="28">
        <v>-4.2565263999999998E-2</v>
      </c>
      <c r="L54" s="28">
        <v>-5.4977977999999997E-2</v>
      </c>
      <c r="M54" s="28">
        <v>-5.1376146999999997E-2</v>
      </c>
      <c r="N54" s="28">
        <v>-3.796902E-3</v>
      </c>
      <c r="O54" s="28">
        <v>-3.8488999999999998E-4</v>
      </c>
      <c r="P54" s="28">
        <v>-1.00985E-4</v>
      </c>
      <c r="Q54" s="28">
        <v>4.6952300000000001E-5</v>
      </c>
      <c r="R54" s="28">
        <v>3.3343200000000003E-5</v>
      </c>
    </row>
    <row r="55" spans="1:18" ht="22.5" x14ac:dyDescent="0.2">
      <c r="A55" s="12" t="s">
        <v>2656</v>
      </c>
      <c r="B55" s="10" t="str">
        <f>VLOOKUP(A55,[2]racine_v11e!$B$4:$C$672,2,FALSE)</f>
        <v>Troubles de la régulation thermique du nouveau-né et du nourrisson</v>
      </c>
      <c r="C55" s="26">
        <v>799</v>
      </c>
      <c r="D55" s="27">
        <v>1160136.9768000001</v>
      </c>
      <c r="E55" s="26">
        <v>982</v>
      </c>
      <c r="F55" s="27">
        <v>1441719.0304</v>
      </c>
      <c r="G55" s="26">
        <v>897</v>
      </c>
      <c r="H55" s="27">
        <v>1312210.7420000001</v>
      </c>
      <c r="I55" s="28">
        <v>0.24271448910000001</v>
      </c>
      <c r="J55" s="28">
        <v>0.22903629540000001</v>
      </c>
      <c r="K55" s="28">
        <v>1.11292024E-2</v>
      </c>
      <c r="L55" s="28">
        <v>-8.9829075999999994E-2</v>
      </c>
      <c r="M55" s="28">
        <v>-8.6558045E-2</v>
      </c>
      <c r="N55" s="28">
        <v>-3.580995E-3</v>
      </c>
      <c r="O55" s="28">
        <v>-1.1684169999999999E-3</v>
      </c>
      <c r="P55" s="28">
        <v>-2.4880799999999999E-4</v>
      </c>
      <c r="Q55" s="28">
        <v>8.1462600000000002E-5</v>
      </c>
      <c r="R55" s="28">
        <v>4.8424599999999997E-5</v>
      </c>
    </row>
    <row r="56" spans="1:18" ht="12" x14ac:dyDescent="0.2">
      <c r="A56" s="12" t="s">
        <v>2657</v>
      </c>
      <c r="B56" s="10" t="str">
        <f>VLOOKUP(A56,[2]racine_v11e!$B$4:$C$672,2,FALSE)</f>
        <v>Interventions sur la rétine</v>
      </c>
      <c r="C56" s="26">
        <v>19254</v>
      </c>
      <c r="D56" s="27">
        <v>53632116.358999997</v>
      </c>
      <c r="E56" s="26">
        <v>19639</v>
      </c>
      <c r="F56" s="27">
        <v>54484210.213</v>
      </c>
      <c r="G56" s="26">
        <v>19838</v>
      </c>
      <c r="H56" s="27">
        <v>54687760.505000003</v>
      </c>
      <c r="I56" s="28">
        <v>1.58877537E-2</v>
      </c>
      <c r="J56" s="28">
        <v>1.9995845000000002E-2</v>
      </c>
      <c r="K56" s="28">
        <v>-4.0275570000000002E-3</v>
      </c>
      <c r="L56" s="28">
        <v>3.7359501000000001E-3</v>
      </c>
      <c r="M56" s="28">
        <v>1.01328988E-2</v>
      </c>
      <c r="N56" s="28">
        <v>-6.3327790000000002E-3</v>
      </c>
      <c r="O56" s="28">
        <v>2.7354704E-3</v>
      </c>
      <c r="P56" s="28">
        <v>3.9105569999999998E-4</v>
      </c>
      <c r="Q56" s="28">
        <v>1.8016225000000001E-3</v>
      </c>
      <c r="R56" s="28">
        <v>2.0181457000000001E-3</v>
      </c>
    </row>
    <row r="57" spans="1:18" ht="12" x14ac:dyDescent="0.2">
      <c r="A57" s="12" t="s">
        <v>2658</v>
      </c>
      <c r="B57" s="10" t="str">
        <f>VLOOKUP(A57,[2]racine_v11e!$B$4:$C$672,2,FALSE)</f>
        <v>Interventions sur l'orbite</v>
      </c>
      <c r="C57" s="26">
        <v>4112</v>
      </c>
      <c r="D57" s="27">
        <v>12044064.806</v>
      </c>
      <c r="E57" s="26">
        <v>4197</v>
      </c>
      <c r="F57" s="27">
        <v>12167354.335000001</v>
      </c>
      <c r="G57" s="26">
        <v>4121</v>
      </c>
      <c r="H57" s="27">
        <v>12112656.511</v>
      </c>
      <c r="I57" s="28">
        <v>1.0236538099999999E-2</v>
      </c>
      <c r="J57" s="28">
        <v>2.06712062E-2</v>
      </c>
      <c r="K57" s="28">
        <v>-1.0223339E-2</v>
      </c>
      <c r="L57" s="28">
        <v>-4.4954569999999996E-3</v>
      </c>
      <c r="M57" s="28">
        <v>-1.8108173000000002E-2</v>
      </c>
      <c r="N57" s="28">
        <v>1.38637624E-2</v>
      </c>
      <c r="O57" s="28">
        <v>-1.044702E-3</v>
      </c>
      <c r="P57" s="28">
        <v>-1.05084E-4</v>
      </c>
      <c r="Q57" s="28">
        <v>3.7425579999999999E-4</v>
      </c>
      <c r="R57" s="28">
        <v>4.4699410000000002E-4</v>
      </c>
    </row>
    <row r="58" spans="1:18" ht="22.5" x14ac:dyDescent="0.2">
      <c r="A58" s="12" t="s">
        <v>2659</v>
      </c>
      <c r="B58" s="10" t="str">
        <f>VLOOKUP(A58,[2]racine_v11e!$B$4:$C$672,2,FALSE)</f>
        <v>Interventions sur le cristallin avec ou sans vitrectomie</v>
      </c>
      <c r="C58" s="26">
        <v>167309</v>
      </c>
      <c r="D58" s="27">
        <v>237591122.38</v>
      </c>
      <c r="E58" s="26">
        <v>177784</v>
      </c>
      <c r="F58" s="27">
        <v>252254526.25</v>
      </c>
      <c r="G58" s="26">
        <v>188142</v>
      </c>
      <c r="H58" s="27">
        <v>266695346.25999999</v>
      </c>
      <c r="I58" s="28">
        <v>6.1716968699999999E-2</v>
      </c>
      <c r="J58" s="28">
        <v>6.2608706E-2</v>
      </c>
      <c r="K58" s="28">
        <v>-8.3919599999999995E-4</v>
      </c>
      <c r="L58" s="28">
        <v>5.7247020400000001E-2</v>
      </c>
      <c r="M58" s="28">
        <v>5.8261710799999998E-2</v>
      </c>
      <c r="N58" s="28">
        <v>-9.58828E-4</v>
      </c>
      <c r="O58" s="28">
        <v>0.14238192120000001</v>
      </c>
      <c r="P58" s="28">
        <v>2.77433404E-2</v>
      </c>
      <c r="Q58" s="28">
        <v>1.7086442800000001E-2</v>
      </c>
      <c r="R58" s="28">
        <v>9.8418745000000002E-3</v>
      </c>
    </row>
    <row r="59" spans="1:18" ht="12" x14ac:dyDescent="0.2">
      <c r="A59" s="12" t="s">
        <v>2660</v>
      </c>
      <c r="B59" s="10" t="str">
        <f>VLOOKUP(A59,[2]racine_v11e!$B$4:$C$672,2,FALSE)</f>
        <v>Interventions primaires sur l'iris</v>
      </c>
      <c r="C59" s="26">
        <v>951</v>
      </c>
      <c r="D59" s="27">
        <v>1408599.2098999999</v>
      </c>
      <c r="E59" s="26">
        <v>968</v>
      </c>
      <c r="F59" s="27">
        <v>1435505.2115</v>
      </c>
      <c r="G59" s="26">
        <v>996</v>
      </c>
      <c r="H59" s="27">
        <v>1491500.8045999999</v>
      </c>
      <c r="I59" s="28">
        <v>1.91012471E-2</v>
      </c>
      <c r="J59" s="28">
        <v>1.7875920100000001E-2</v>
      </c>
      <c r="K59" s="28">
        <v>1.2038079E-3</v>
      </c>
      <c r="L59" s="28">
        <v>3.9007586099999998E-2</v>
      </c>
      <c r="M59" s="28">
        <v>2.89256198E-2</v>
      </c>
      <c r="N59" s="28">
        <v>9.7985374999999993E-3</v>
      </c>
      <c r="O59" s="28">
        <v>3.8489029999999998E-4</v>
      </c>
      <c r="P59" s="28">
        <v>1.075773E-4</v>
      </c>
      <c r="Q59" s="28">
        <v>9.0453500000000004E-5</v>
      </c>
      <c r="R59" s="28">
        <v>5.5040899999999997E-5</v>
      </c>
    </row>
    <row r="60" spans="1:18" ht="22.5" x14ac:dyDescent="0.2">
      <c r="A60" s="12" t="s">
        <v>2661</v>
      </c>
      <c r="B60" s="10" t="str">
        <f>VLOOKUP(A60,[2]racine_v11e!$B$4:$C$672,2,FALSE)</f>
        <v>Autres interventions extraoculaires, âge inférieur à 18 ans</v>
      </c>
      <c r="C60" s="26">
        <v>4387</v>
      </c>
      <c r="D60" s="27">
        <v>5989280.6931999996</v>
      </c>
      <c r="E60" s="26">
        <v>4259</v>
      </c>
      <c r="F60" s="27">
        <v>5750153.7017000001</v>
      </c>
      <c r="G60" s="26">
        <v>4318</v>
      </c>
      <c r="H60" s="27">
        <v>5799809.7368000001</v>
      </c>
      <c r="I60" s="28">
        <v>-3.9925827999999997E-2</v>
      </c>
      <c r="J60" s="28">
        <v>-2.9177114000000001E-2</v>
      </c>
      <c r="K60" s="28">
        <v>-1.1071756E-2</v>
      </c>
      <c r="L60" s="28">
        <v>8.6356013999999998E-3</v>
      </c>
      <c r="M60" s="28">
        <v>1.38530171E-2</v>
      </c>
      <c r="N60" s="28">
        <v>-5.146126E-3</v>
      </c>
      <c r="O60" s="28">
        <v>8.1101890000000003E-4</v>
      </c>
      <c r="P60" s="28">
        <v>9.5397900000000004E-5</v>
      </c>
      <c r="Q60" s="28">
        <v>3.9214669999999998E-4</v>
      </c>
      <c r="R60" s="28">
        <v>2.140307E-4</v>
      </c>
    </row>
    <row r="61" spans="1:18" ht="22.5" x14ac:dyDescent="0.2">
      <c r="A61" s="12" t="s">
        <v>2662</v>
      </c>
      <c r="B61" s="10" t="str">
        <f>VLOOKUP(A61,[2]racine_v11e!$B$4:$C$672,2,FALSE)</f>
        <v>Autres interventions extraoculaires, âge supérieur à 17 ans</v>
      </c>
      <c r="C61" s="26">
        <v>23444</v>
      </c>
      <c r="D61" s="27">
        <v>34683869.674000002</v>
      </c>
      <c r="E61" s="26">
        <v>24070</v>
      </c>
      <c r="F61" s="27">
        <v>35139518.239</v>
      </c>
      <c r="G61" s="26">
        <v>23922</v>
      </c>
      <c r="H61" s="27">
        <v>34805330.990999997</v>
      </c>
      <c r="I61" s="28">
        <v>1.3137189400000001E-2</v>
      </c>
      <c r="J61" s="28">
        <v>2.6701928E-2</v>
      </c>
      <c r="K61" s="28">
        <v>-1.3211954E-2</v>
      </c>
      <c r="L61" s="28">
        <v>-9.5102969999999992E-3</v>
      </c>
      <c r="M61" s="28">
        <v>-6.148733E-3</v>
      </c>
      <c r="N61" s="28">
        <v>-3.382361E-3</v>
      </c>
      <c r="O61" s="28">
        <v>-2.0344199999999999E-3</v>
      </c>
      <c r="P61" s="28">
        <v>-6.4203199999999995E-4</v>
      </c>
      <c r="Q61" s="28">
        <v>2.172518E-3</v>
      </c>
      <c r="R61" s="28">
        <v>1.2844232000000001E-3</v>
      </c>
    </row>
    <row r="62" spans="1:18" ht="12" x14ac:dyDescent="0.2">
      <c r="A62" s="12" t="s">
        <v>2663</v>
      </c>
      <c r="B62" s="10" t="str">
        <f>VLOOKUP(A62,[2]racine_v11e!$B$4:$C$672,2,FALSE)</f>
        <v>Allogreffes de cornée</v>
      </c>
      <c r="C62" s="26">
        <v>5030</v>
      </c>
      <c r="D62" s="27">
        <v>18854332.190000001</v>
      </c>
      <c r="E62" s="26">
        <v>5369</v>
      </c>
      <c r="F62" s="27">
        <v>20043501.594000001</v>
      </c>
      <c r="G62" s="26">
        <v>5661</v>
      </c>
      <c r="H62" s="27">
        <v>21057128.631999999</v>
      </c>
      <c r="I62" s="28">
        <v>6.3071414699999995E-2</v>
      </c>
      <c r="J62" s="28">
        <v>6.7395626200000003E-2</v>
      </c>
      <c r="K62" s="28">
        <v>-4.0511799999999997E-3</v>
      </c>
      <c r="L62" s="28">
        <v>5.0571355200000001E-2</v>
      </c>
      <c r="M62" s="28">
        <v>5.4386291699999999E-2</v>
      </c>
      <c r="N62" s="28">
        <v>-3.6181579999999998E-3</v>
      </c>
      <c r="O62" s="28">
        <v>4.0138561000000001E-3</v>
      </c>
      <c r="P62" s="28">
        <v>1.9473547999999999E-3</v>
      </c>
      <c r="Q62" s="28">
        <v>5.1411359999999995E-4</v>
      </c>
      <c r="R62" s="28">
        <v>7.7707250000000002E-4</v>
      </c>
    </row>
    <row r="63" spans="1:18" ht="22.5" x14ac:dyDescent="0.2">
      <c r="A63" s="12" t="s">
        <v>2664</v>
      </c>
      <c r="B63" s="10" t="str">
        <f>VLOOKUP(A63,[2]racine_v11e!$B$4:$C$672,2,FALSE)</f>
        <v>Autres interventions intraoculaires pour affections sévères</v>
      </c>
      <c r="C63" s="26">
        <v>3073</v>
      </c>
      <c r="D63" s="27">
        <v>9576460.5464999992</v>
      </c>
      <c r="E63" s="26">
        <v>2937</v>
      </c>
      <c r="F63" s="27">
        <v>9058325.9519999996</v>
      </c>
      <c r="G63" s="26">
        <v>2619</v>
      </c>
      <c r="H63" s="27">
        <v>7908739.2198000001</v>
      </c>
      <c r="I63" s="28">
        <v>-5.4105021000000003E-2</v>
      </c>
      <c r="J63" s="28">
        <v>-4.4256427000000001E-2</v>
      </c>
      <c r="K63" s="28">
        <v>-1.030464E-2</v>
      </c>
      <c r="L63" s="28">
        <v>-0.126909402</v>
      </c>
      <c r="M63" s="28">
        <v>-0.108273749</v>
      </c>
      <c r="N63" s="28">
        <v>-2.0898402E-2</v>
      </c>
      <c r="O63" s="28">
        <v>-4.3712539999999998E-3</v>
      </c>
      <c r="P63" s="28">
        <v>-2.2085569999999999E-3</v>
      </c>
      <c r="Q63" s="28">
        <v>2.3784899999999999E-4</v>
      </c>
      <c r="R63" s="28">
        <v>2.9185669999999997E-4</v>
      </c>
    </row>
    <row r="64" spans="1:18" ht="22.5" x14ac:dyDescent="0.2">
      <c r="A64" s="12" t="s">
        <v>2665</v>
      </c>
      <c r="B64" s="10" t="str">
        <f>VLOOKUP(A64,[2]racine_v11e!$B$4:$C$672,2,FALSE)</f>
        <v>Autres interventions intraoculaires en dehors des affections sévères</v>
      </c>
      <c r="C64" s="26">
        <v>12390</v>
      </c>
      <c r="D64" s="27">
        <v>16631811.289000001</v>
      </c>
      <c r="E64" s="26">
        <v>10785</v>
      </c>
      <c r="F64" s="27">
        <v>14483750.823999999</v>
      </c>
      <c r="G64" s="26">
        <v>10329</v>
      </c>
      <c r="H64" s="27">
        <v>14077811.649</v>
      </c>
      <c r="I64" s="28">
        <v>-0.12915372999999999</v>
      </c>
      <c r="J64" s="28">
        <v>-0.12953995200000001</v>
      </c>
      <c r="K64" s="28">
        <v>4.4369819999999998E-4</v>
      </c>
      <c r="L64" s="28">
        <v>-2.8027212999999999E-2</v>
      </c>
      <c r="M64" s="28">
        <v>-4.2280946E-2</v>
      </c>
      <c r="N64" s="28">
        <v>1.48829997E-2</v>
      </c>
      <c r="O64" s="28">
        <v>-6.2682140000000003E-3</v>
      </c>
      <c r="P64" s="28">
        <v>-7.7988000000000005E-4</v>
      </c>
      <c r="Q64" s="28">
        <v>9.3804610000000003E-4</v>
      </c>
      <c r="R64" s="28">
        <v>5.1951429999999999E-4</v>
      </c>
    </row>
    <row r="65" spans="1:18" ht="22.5" x14ac:dyDescent="0.2">
      <c r="A65" s="12" t="s">
        <v>2666</v>
      </c>
      <c r="B65" s="10" t="str">
        <f>VLOOKUP(A65,[2]racine_v11e!$B$4:$C$672,2,FALSE)</f>
        <v>Interventions sur le cristallin avec trabéculectomie</v>
      </c>
      <c r="C65" s="26">
        <v>1953</v>
      </c>
      <c r="D65" s="27">
        <v>4042300.7472999999</v>
      </c>
      <c r="E65" s="26">
        <v>1954</v>
      </c>
      <c r="F65" s="27">
        <v>4046189.6968999999</v>
      </c>
      <c r="G65" s="26">
        <v>1979</v>
      </c>
      <c r="H65" s="27">
        <v>4030254.1963999998</v>
      </c>
      <c r="I65" s="28">
        <v>9.6206340000000001E-4</v>
      </c>
      <c r="J65" s="28">
        <v>5.1203279999999999E-4</v>
      </c>
      <c r="K65" s="28">
        <v>4.4980029999999998E-4</v>
      </c>
      <c r="L65" s="28">
        <v>-3.9383969999999997E-3</v>
      </c>
      <c r="M65" s="28">
        <v>1.27942682E-2</v>
      </c>
      <c r="N65" s="28">
        <v>-1.6521286999999999E-2</v>
      </c>
      <c r="O65" s="28">
        <v>3.4365209999999999E-4</v>
      </c>
      <c r="P65" s="28">
        <v>-3.0614999999999997E-5</v>
      </c>
      <c r="Q65" s="28">
        <v>1.797263E-4</v>
      </c>
      <c r="R65" s="28">
        <v>1.4872870000000001E-4</v>
      </c>
    </row>
    <row r="66" spans="1:18" ht="22.5" x14ac:dyDescent="0.2">
      <c r="A66" s="12" t="s">
        <v>2667</v>
      </c>
      <c r="B66" s="10" t="str">
        <f>VLOOKUP(A66,[2]racine_v11e!$B$4:$C$672,2,FALSE)</f>
        <v>Interventions sur les muscles oculomoteurs, âge inférieur à 18 ans</v>
      </c>
      <c r="C66" s="26">
        <v>3149</v>
      </c>
      <c r="D66" s="27">
        <v>4418583.43</v>
      </c>
      <c r="E66" s="26">
        <v>2991</v>
      </c>
      <c r="F66" s="27">
        <v>4204418.5790999997</v>
      </c>
      <c r="G66" s="26">
        <v>2969</v>
      </c>
      <c r="H66" s="27">
        <v>4177398.06</v>
      </c>
      <c r="I66" s="28">
        <v>-4.8469119999999997E-2</v>
      </c>
      <c r="J66" s="28">
        <v>-5.0174659000000003E-2</v>
      </c>
      <c r="K66" s="28">
        <v>1.7956338000000001E-3</v>
      </c>
      <c r="L66" s="28">
        <v>-6.426696E-3</v>
      </c>
      <c r="M66" s="28">
        <v>-7.3553999999999998E-3</v>
      </c>
      <c r="N66" s="28">
        <v>9.3558539999999998E-4</v>
      </c>
      <c r="O66" s="28">
        <v>-3.0241399999999998E-4</v>
      </c>
      <c r="P66" s="28">
        <v>-5.1910999999999998E-5</v>
      </c>
      <c r="Q66" s="28">
        <v>2.6963490000000002E-4</v>
      </c>
      <c r="R66" s="28">
        <v>1.541588E-4</v>
      </c>
    </row>
    <row r="67" spans="1:18" ht="12" x14ac:dyDescent="0.2">
      <c r="A67" s="12" t="s">
        <v>2668</v>
      </c>
      <c r="B67" s="10" t="str">
        <f>VLOOKUP(A67,[2]racine_v11e!$B$4:$C$672,2,FALSE)</f>
        <v>Hyphéma</v>
      </c>
      <c r="C67" s="26">
        <v>1744</v>
      </c>
      <c r="D67" s="27">
        <v>2788748.7250999999</v>
      </c>
      <c r="E67" s="26">
        <v>1860</v>
      </c>
      <c r="F67" s="27">
        <v>3292743.2365000001</v>
      </c>
      <c r="G67" s="26">
        <v>1857</v>
      </c>
      <c r="H67" s="27">
        <v>3292577.1864</v>
      </c>
      <c r="I67" s="28">
        <v>0.1807242463</v>
      </c>
      <c r="J67" s="28">
        <v>6.6513761500000004E-2</v>
      </c>
      <c r="K67" s="28">
        <v>0.1070876804</v>
      </c>
      <c r="L67" s="28">
        <v>-5.0429000000000001E-5</v>
      </c>
      <c r="M67" s="28">
        <v>-1.6129029999999999E-3</v>
      </c>
      <c r="N67" s="28">
        <v>1.5649983000000001E-3</v>
      </c>
      <c r="O67" s="28">
        <v>-4.1238000000000001E-5</v>
      </c>
      <c r="P67" s="28">
        <v>-3.190113E-7</v>
      </c>
      <c r="Q67" s="28">
        <v>1.6864669999999999E-4</v>
      </c>
      <c r="R67" s="28">
        <v>1.215062E-4</v>
      </c>
    </row>
    <row r="68" spans="1:18" ht="12" x14ac:dyDescent="0.2">
      <c r="A68" s="12" t="s">
        <v>2669</v>
      </c>
      <c r="B68" s="10" t="str">
        <f>VLOOKUP(A68,[2]racine_v11e!$B$4:$C$672,2,FALSE)</f>
        <v>Infections oculaires aiguës sévères</v>
      </c>
      <c r="C68" s="26">
        <v>2716</v>
      </c>
      <c r="D68" s="27">
        <v>7983379.2575000003</v>
      </c>
      <c r="E68" s="26">
        <v>2993</v>
      </c>
      <c r="F68" s="27">
        <v>8748484.7386000007</v>
      </c>
      <c r="G68" s="26">
        <v>3097</v>
      </c>
      <c r="H68" s="27">
        <v>9166639.4962000009</v>
      </c>
      <c r="I68" s="28">
        <v>9.5837296000000002E-2</v>
      </c>
      <c r="J68" s="28">
        <v>0.10198821800000001</v>
      </c>
      <c r="K68" s="28">
        <v>-5.5816590000000001E-3</v>
      </c>
      <c r="L68" s="28">
        <v>4.7797392399999999E-2</v>
      </c>
      <c r="M68" s="28">
        <v>3.4747744699999999E-2</v>
      </c>
      <c r="N68" s="28">
        <v>1.2611428900000001E-2</v>
      </c>
      <c r="O68" s="28">
        <v>1.4295925999999999E-3</v>
      </c>
      <c r="P68" s="28">
        <v>8.0334839999999998E-4</v>
      </c>
      <c r="Q68" s="28">
        <v>2.8125939999999999E-4</v>
      </c>
      <c r="R68" s="28">
        <v>3.3827709999999998E-4</v>
      </c>
    </row>
    <row r="69" spans="1:18" ht="22.5" x14ac:dyDescent="0.2">
      <c r="A69" s="12" t="s">
        <v>2670</v>
      </c>
      <c r="B69" s="10" t="str">
        <f>VLOOKUP(A69,[2]racine_v11e!$B$4:$C$672,2,FALSE)</f>
        <v>Affections oculaires d'origine neurologique</v>
      </c>
      <c r="C69" s="26">
        <v>7757</v>
      </c>
      <c r="D69" s="27">
        <v>12120011.005999999</v>
      </c>
      <c r="E69" s="26">
        <v>7752</v>
      </c>
      <c r="F69" s="27">
        <v>12395500.147</v>
      </c>
      <c r="G69" s="26">
        <v>8016</v>
      </c>
      <c r="H69" s="27">
        <v>12606135.65</v>
      </c>
      <c r="I69" s="28">
        <v>2.27301065E-2</v>
      </c>
      <c r="J69" s="28">
        <v>-6.4457900000000005E-4</v>
      </c>
      <c r="K69" s="28">
        <v>2.3389762200000001E-2</v>
      </c>
      <c r="L69" s="28">
        <v>1.6992900700000001E-2</v>
      </c>
      <c r="M69" s="28">
        <v>3.4055727600000002E-2</v>
      </c>
      <c r="N69" s="28">
        <v>-1.6500877000000001E-2</v>
      </c>
      <c r="O69" s="28">
        <v>3.6289656999999999E-3</v>
      </c>
      <c r="P69" s="28">
        <v>4.0466759999999998E-4</v>
      </c>
      <c r="Q69" s="28">
        <v>7.2798700000000004E-4</v>
      </c>
      <c r="R69" s="28">
        <v>4.65205E-4</v>
      </c>
    </row>
    <row r="70" spans="1:18" ht="22.5" x14ac:dyDescent="0.2">
      <c r="A70" s="12" t="s">
        <v>2671</v>
      </c>
      <c r="B70" s="10" t="str">
        <f>VLOOKUP(A70,[2]racine_v11e!$B$4:$C$672,2,FALSE)</f>
        <v>Autres affections oculaires, âge inférieur à 18 ans</v>
      </c>
      <c r="C70" s="26">
        <v>4079</v>
      </c>
      <c r="D70" s="27">
        <v>3758648.1529999999</v>
      </c>
      <c r="E70" s="26">
        <v>4090</v>
      </c>
      <c r="F70" s="27">
        <v>3728835.04</v>
      </c>
      <c r="G70" s="26">
        <v>3803</v>
      </c>
      <c r="H70" s="27">
        <v>3566285.8004000001</v>
      </c>
      <c r="I70" s="28">
        <v>-7.9318710000000001E-3</v>
      </c>
      <c r="J70" s="28">
        <v>2.6967394000000002E-3</v>
      </c>
      <c r="K70" s="28">
        <v>-1.0600025000000001E-2</v>
      </c>
      <c r="L70" s="28">
        <v>-4.3592499E-2</v>
      </c>
      <c r="M70" s="28">
        <v>-7.0171149000000002E-2</v>
      </c>
      <c r="N70" s="28">
        <v>2.85844536E-2</v>
      </c>
      <c r="O70" s="28">
        <v>-3.9451260000000002E-3</v>
      </c>
      <c r="P70" s="28">
        <v>-3.12286E-4</v>
      </c>
      <c r="Q70" s="28">
        <v>3.4537609999999997E-4</v>
      </c>
      <c r="R70" s="28">
        <v>1.316069E-4</v>
      </c>
    </row>
    <row r="71" spans="1:18" ht="22.5" x14ac:dyDescent="0.2">
      <c r="A71" s="12" t="s">
        <v>2672</v>
      </c>
      <c r="B71" s="10" t="str">
        <f>VLOOKUP(A71,[2]racine_v11e!$B$4:$C$672,2,FALSE)</f>
        <v>Autres affections oculaires d'origine diabétique, âge supérieur à 17 ans</v>
      </c>
      <c r="C71" s="26">
        <v>6850</v>
      </c>
      <c r="D71" s="27">
        <v>15571874.032</v>
      </c>
      <c r="E71" s="26">
        <v>6475</v>
      </c>
      <c r="F71" s="27">
        <v>15453651.891000001</v>
      </c>
      <c r="G71" s="26">
        <v>6429</v>
      </c>
      <c r="H71" s="27">
        <v>15800858.392999999</v>
      </c>
      <c r="I71" s="28">
        <v>-7.5920299999999996E-3</v>
      </c>
      <c r="J71" s="28">
        <v>-5.4744526000000002E-2</v>
      </c>
      <c r="K71" s="28">
        <v>4.9883334600000002E-2</v>
      </c>
      <c r="L71" s="28">
        <v>2.2467602199999999E-2</v>
      </c>
      <c r="M71" s="28">
        <v>-7.1042470000000002E-3</v>
      </c>
      <c r="N71" s="28">
        <v>2.9783438200000002E-2</v>
      </c>
      <c r="O71" s="28">
        <v>-6.3232000000000002E-4</v>
      </c>
      <c r="P71" s="28">
        <v>6.6704440000000002E-4</v>
      </c>
      <c r="Q71" s="28">
        <v>5.8386080000000001E-4</v>
      </c>
      <c r="R71" s="28">
        <v>5.8310000000000002E-4</v>
      </c>
    </row>
    <row r="72" spans="1:18" ht="22.5" x14ac:dyDescent="0.2">
      <c r="A72" s="12" t="s">
        <v>2673</v>
      </c>
      <c r="B72" s="10" t="str">
        <f>VLOOKUP(A72,[2]racine_v11e!$B$4:$C$672,2,FALSE)</f>
        <v>Autres affections oculaires d'origine non diabétique, âge supérieur à 17 ans</v>
      </c>
      <c r="C72" s="26">
        <v>15472</v>
      </c>
      <c r="D72" s="27">
        <v>18808741.771000002</v>
      </c>
      <c r="E72" s="26">
        <v>14788</v>
      </c>
      <c r="F72" s="27">
        <v>18359730.789000001</v>
      </c>
      <c r="G72" s="26">
        <v>15229</v>
      </c>
      <c r="H72" s="27">
        <v>19115994.022999998</v>
      </c>
      <c r="I72" s="28">
        <v>-2.3872462000000001E-2</v>
      </c>
      <c r="J72" s="28">
        <v>-4.4208892999999999E-2</v>
      </c>
      <c r="K72" s="28">
        <v>2.1277066599999998E-2</v>
      </c>
      <c r="L72" s="28">
        <v>4.1191411999999997E-2</v>
      </c>
      <c r="M72" s="28">
        <v>2.9821476900000001E-2</v>
      </c>
      <c r="N72" s="28">
        <v>1.1040685499999999E-2</v>
      </c>
      <c r="O72" s="28">
        <v>6.0620222999999999E-3</v>
      </c>
      <c r="P72" s="28">
        <v>1.4529139E-3</v>
      </c>
      <c r="Q72" s="28">
        <v>1.3830481E-3</v>
      </c>
      <c r="R72" s="28">
        <v>7.0543869999999999E-4</v>
      </c>
    </row>
    <row r="73" spans="1:18" ht="22.5" x14ac:dyDescent="0.2">
      <c r="A73" s="12" t="s">
        <v>2674</v>
      </c>
      <c r="B73" s="10" t="str">
        <f>VLOOKUP(A73,[2]racine_v11e!$B$4:$C$672,2,FALSE)</f>
        <v>Explorations et surveillance pour affections de l'oeil</v>
      </c>
      <c r="C73" s="26">
        <v>5970</v>
      </c>
      <c r="D73" s="27">
        <v>3925502.2415</v>
      </c>
      <c r="E73" s="26">
        <v>5913</v>
      </c>
      <c r="F73" s="27">
        <v>3885602.4221000001</v>
      </c>
      <c r="G73" s="26">
        <v>6266</v>
      </c>
      <c r="H73" s="27">
        <v>4150389.2178000002</v>
      </c>
      <c r="I73" s="28">
        <v>-1.0164258000000001E-2</v>
      </c>
      <c r="J73" s="28">
        <v>-9.5477389999999995E-3</v>
      </c>
      <c r="K73" s="28">
        <v>-6.2246299999999997E-4</v>
      </c>
      <c r="L73" s="28">
        <v>6.8145622500000003E-2</v>
      </c>
      <c r="M73" s="28">
        <v>5.9698968400000003E-2</v>
      </c>
      <c r="N73" s="28">
        <v>7.9708052000000001E-3</v>
      </c>
      <c r="O73" s="28">
        <v>4.8523671000000003E-3</v>
      </c>
      <c r="P73" s="28">
        <v>5.0870169999999999E-4</v>
      </c>
      <c r="Q73" s="28">
        <v>5.690577E-4</v>
      </c>
      <c r="R73" s="28">
        <v>1.5316209999999999E-4</v>
      </c>
    </row>
    <row r="74" spans="1:18" ht="22.5" x14ac:dyDescent="0.2">
      <c r="A74" s="12" t="s">
        <v>2675</v>
      </c>
      <c r="B74" s="10" t="str">
        <f>VLOOKUP(A74,[2]racine_v11e!$B$4:$C$672,2,FALSE)</f>
        <v>Symptômes et autres recours aux soins de la CMD 02</v>
      </c>
      <c r="C74" s="26">
        <v>858</v>
      </c>
      <c r="D74" s="27">
        <v>1682699.5059</v>
      </c>
      <c r="E74" s="26">
        <v>952</v>
      </c>
      <c r="F74" s="27">
        <v>1888204.0478999999</v>
      </c>
      <c r="G74" s="26">
        <v>1003</v>
      </c>
      <c r="H74" s="27">
        <v>2005425.8492000001</v>
      </c>
      <c r="I74" s="28">
        <v>0.1221278911</v>
      </c>
      <c r="J74" s="28">
        <v>0.10955710959999999</v>
      </c>
      <c r="K74" s="28">
        <v>1.13295489E-2</v>
      </c>
      <c r="L74" s="28">
        <v>6.2081109000000002E-2</v>
      </c>
      <c r="M74" s="28">
        <v>5.3571428599999998E-2</v>
      </c>
      <c r="N74" s="28">
        <v>8.0769848000000009E-3</v>
      </c>
      <c r="O74" s="28">
        <v>7.0105020000000001E-4</v>
      </c>
      <c r="P74" s="28">
        <v>2.2520360000000001E-4</v>
      </c>
      <c r="Q74" s="28">
        <v>9.1089199999999995E-5</v>
      </c>
      <c r="R74" s="28">
        <v>7.4006399999999997E-5</v>
      </c>
    </row>
    <row r="75" spans="1:18" ht="12" x14ac:dyDescent="0.2">
      <c r="A75" s="12" t="s">
        <v>2676</v>
      </c>
      <c r="B75" s="10" t="str">
        <f>VLOOKUP(A75,[2]racine_v11e!$B$4:$C$672,2,FALSE)</f>
        <v>Réparations de fissures labiale et palatine</v>
      </c>
      <c r="C75" s="26">
        <v>1917</v>
      </c>
      <c r="D75" s="27">
        <v>7264669.7769999998</v>
      </c>
      <c r="E75" s="26">
        <v>1899</v>
      </c>
      <c r="F75" s="27">
        <v>7304366.0839</v>
      </c>
      <c r="G75" s="26">
        <v>1886</v>
      </c>
      <c r="H75" s="27">
        <v>7314602.7602000004</v>
      </c>
      <c r="I75" s="28">
        <v>5.4642961E-3</v>
      </c>
      <c r="J75" s="28">
        <v>-9.3896710000000005E-3</v>
      </c>
      <c r="K75" s="28">
        <v>1.49947634E-2</v>
      </c>
      <c r="L75" s="28">
        <v>1.4014462000000001E-3</v>
      </c>
      <c r="M75" s="28">
        <v>-6.8457079999999998E-3</v>
      </c>
      <c r="N75" s="28">
        <v>8.3040013000000006E-3</v>
      </c>
      <c r="O75" s="28">
        <v>-1.7869899999999999E-4</v>
      </c>
      <c r="P75" s="28">
        <v>1.9666399999999999E-5</v>
      </c>
      <c r="Q75" s="28">
        <v>1.712804E-4</v>
      </c>
      <c r="R75" s="28">
        <v>2.6993120000000002E-4</v>
      </c>
    </row>
    <row r="76" spans="1:18" ht="22.5" x14ac:dyDescent="0.2">
      <c r="A76" s="12" t="s">
        <v>2677</v>
      </c>
      <c r="B76" s="10" t="str">
        <f>VLOOKUP(A76,[2]racine_v11e!$B$4:$C$672,2,FALSE)</f>
        <v>Interventions sur les sinus et l'apophyse mastoïde, âge inférieur à 18 ans</v>
      </c>
      <c r="C76" s="26">
        <v>695</v>
      </c>
      <c r="D76" s="27">
        <v>2485445.6121</v>
      </c>
      <c r="E76" s="26">
        <v>684</v>
      </c>
      <c r="F76" s="27">
        <v>2459960.0348999999</v>
      </c>
      <c r="G76" s="26">
        <v>681</v>
      </c>
      <c r="H76" s="27">
        <v>2549637.4791999999</v>
      </c>
      <c r="I76" s="28">
        <v>-1.0253926999999999E-2</v>
      </c>
      <c r="J76" s="28">
        <v>-1.5827338E-2</v>
      </c>
      <c r="K76" s="28">
        <v>5.6630422999999997E-3</v>
      </c>
      <c r="L76" s="28">
        <v>3.6454837900000002E-2</v>
      </c>
      <c r="M76" s="28">
        <v>-4.3859650000000003E-3</v>
      </c>
      <c r="N76" s="28">
        <v>4.10207182E-2</v>
      </c>
      <c r="O76" s="28">
        <v>-4.1238000000000001E-5</v>
      </c>
      <c r="P76" s="28">
        <v>1.7228609999999999E-4</v>
      </c>
      <c r="Q76" s="28">
        <v>6.1846200000000004E-5</v>
      </c>
      <c r="R76" s="28">
        <v>9.4089400000000001E-5</v>
      </c>
    </row>
    <row r="77" spans="1:18" ht="22.5" x14ac:dyDescent="0.2">
      <c r="A77" s="12" t="s">
        <v>2678</v>
      </c>
      <c r="B77" s="10" t="str">
        <f>VLOOKUP(A77,[2]racine_v11e!$B$4:$C$672,2,FALSE)</f>
        <v>Interventions sur les sinus et l'apophyse mastoïde, âge supérieur à 17 ans</v>
      </c>
      <c r="C77" s="26">
        <v>12298</v>
      </c>
      <c r="D77" s="27">
        <v>26444659.723000001</v>
      </c>
      <c r="E77" s="26">
        <v>12588</v>
      </c>
      <c r="F77" s="27">
        <v>27339024.719000001</v>
      </c>
      <c r="G77" s="26">
        <v>12538</v>
      </c>
      <c r="H77" s="27">
        <v>26563732.23</v>
      </c>
      <c r="I77" s="28">
        <v>3.3820249699999999E-2</v>
      </c>
      <c r="J77" s="28">
        <v>2.35810701E-2</v>
      </c>
      <c r="K77" s="28">
        <v>1.00032913E-2</v>
      </c>
      <c r="L77" s="28">
        <v>-2.8358455000000001E-2</v>
      </c>
      <c r="M77" s="28">
        <v>-3.9720370000000003E-3</v>
      </c>
      <c r="N77" s="28">
        <v>-2.4483668E-2</v>
      </c>
      <c r="O77" s="28">
        <v>-6.8730400000000002E-4</v>
      </c>
      <c r="P77" s="28">
        <v>-1.4894719999999999E-3</v>
      </c>
      <c r="Q77" s="28">
        <v>1.1386603E-3</v>
      </c>
      <c r="R77" s="28">
        <v>9.8028299999999998E-4</v>
      </c>
    </row>
    <row r="78" spans="1:18" ht="12" x14ac:dyDescent="0.2">
      <c r="A78" s="12" t="s">
        <v>2679</v>
      </c>
      <c r="B78" s="10" t="str">
        <f>VLOOKUP(A78,[2]racine_v11e!$B$4:$C$672,2,FALSE)</f>
        <v>Rhinoplasties</v>
      </c>
      <c r="C78" s="26">
        <v>10756</v>
      </c>
      <c r="D78" s="27">
        <v>18026561.647</v>
      </c>
      <c r="E78" s="26">
        <v>10995</v>
      </c>
      <c r="F78" s="27">
        <v>18397469.171999998</v>
      </c>
      <c r="G78" s="26">
        <v>11076</v>
      </c>
      <c r="H78" s="27">
        <v>18473819.93</v>
      </c>
      <c r="I78" s="28">
        <v>2.0575611300000001E-2</v>
      </c>
      <c r="J78" s="28">
        <v>2.2220156200000001E-2</v>
      </c>
      <c r="K78" s="28">
        <v>-1.6087969999999999E-3</v>
      </c>
      <c r="L78" s="28">
        <v>4.1500685000000004E-3</v>
      </c>
      <c r="M78" s="28">
        <v>7.3669850000000004E-3</v>
      </c>
      <c r="N78" s="28">
        <v>-3.1933909999999999E-3</v>
      </c>
      <c r="O78" s="28">
        <v>1.1134326999999999E-3</v>
      </c>
      <c r="P78" s="28">
        <v>1.4668320000000001E-4</v>
      </c>
      <c r="Q78" s="28">
        <v>1.0058862E-3</v>
      </c>
      <c r="R78" s="28">
        <v>6.8174049999999997E-4</v>
      </c>
    </row>
    <row r="79" spans="1:18" ht="22.5" x14ac:dyDescent="0.2">
      <c r="A79" s="12" t="s">
        <v>2680</v>
      </c>
      <c r="B79" s="10" t="str">
        <f>VLOOKUP(A79,[2]racine_v11e!$B$4:$C$672,2,FALSE)</f>
        <v>Amygdalectomies et/ou adénoïdectomies isolées, âge inférieur à 18 ans</v>
      </c>
      <c r="C79" s="26">
        <v>14224</v>
      </c>
      <c r="D79" s="27">
        <v>11283709.282</v>
      </c>
      <c r="E79" s="26">
        <v>13574</v>
      </c>
      <c r="F79" s="27">
        <v>10649230.949999999</v>
      </c>
      <c r="G79" s="26">
        <v>12635</v>
      </c>
      <c r="H79" s="27">
        <v>10023182.494000001</v>
      </c>
      <c r="I79" s="28">
        <v>-5.6229589000000003E-2</v>
      </c>
      <c r="J79" s="28">
        <v>-4.5697412999999999E-2</v>
      </c>
      <c r="K79" s="28">
        <v>-1.1036516E-2</v>
      </c>
      <c r="L79" s="28">
        <v>-5.8788137999999997E-2</v>
      </c>
      <c r="M79" s="28">
        <v>-6.9176367000000002E-2</v>
      </c>
      <c r="N79" s="28">
        <v>1.1160254600000001E-2</v>
      </c>
      <c r="O79" s="28">
        <v>-1.2907571E-2</v>
      </c>
      <c r="P79" s="28">
        <v>-1.2027489999999999E-3</v>
      </c>
      <c r="Q79" s="28">
        <v>1.1474695000000001E-3</v>
      </c>
      <c r="R79" s="28">
        <v>3.6988610000000002E-4</v>
      </c>
    </row>
    <row r="80" spans="1:18" ht="22.5" x14ac:dyDescent="0.2">
      <c r="A80" s="12" t="s">
        <v>2681</v>
      </c>
      <c r="B80" s="10" t="str">
        <f>VLOOKUP(A80,[2]racine_v11e!$B$4:$C$672,2,FALSE)</f>
        <v>Amygdalectomies et/ou adénoïdectomies isolées, âge supérieur à 17 ans</v>
      </c>
      <c r="C80" s="26">
        <v>4371</v>
      </c>
      <c r="D80" s="27">
        <v>5341434.4069999997</v>
      </c>
      <c r="E80" s="26">
        <v>4323</v>
      </c>
      <c r="F80" s="27">
        <v>5282865.1660000002</v>
      </c>
      <c r="G80" s="26">
        <v>4188</v>
      </c>
      <c r="H80" s="27">
        <v>5155961.0696</v>
      </c>
      <c r="I80" s="28">
        <v>-1.0965077E-2</v>
      </c>
      <c r="J80" s="28">
        <v>-1.0981469000000001E-2</v>
      </c>
      <c r="K80" s="28">
        <v>1.65735E-5</v>
      </c>
      <c r="L80" s="28">
        <v>-2.4021831E-2</v>
      </c>
      <c r="M80" s="28">
        <v>-3.1228314E-2</v>
      </c>
      <c r="N80" s="28">
        <v>7.4387829000000004E-3</v>
      </c>
      <c r="O80" s="28">
        <v>-1.8557210000000001E-3</v>
      </c>
      <c r="P80" s="28">
        <v>-2.4380499999999999E-4</v>
      </c>
      <c r="Q80" s="28">
        <v>3.8034050000000002E-4</v>
      </c>
      <c r="R80" s="28">
        <v>1.902707E-4</v>
      </c>
    </row>
    <row r="81" spans="1:18" ht="56.25" x14ac:dyDescent="0.2">
      <c r="A81" s="12" t="s">
        <v>2682</v>
      </c>
      <c r="B81" s="10" t="str">
        <f>VLOOKUP(A81,[2]racine_v11e!$B$4:$C$672,2,FALSE)</f>
        <v>Interventions sur les amygdales et les végétations adénoïdes autres que les amygdalectomies et/ou les adénoïdectomies isolées, âge inférieur à 18 ans</v>
      </c>
      <c r="C81" s="26">
        <v>3088</v>
      </c>
      <c r="D81" s="27">
        <v>4050865.3143000002</v>
      </c>
      <c r="E81" s="26">
        <v>2889</v>
      </c>
      <c r="F81" s="27">
        <v>3781581.13</v>
      </c>
      <c r="G81" s="26">
        <v>2815</v>
      </c>
      <c r="H81" s="27">
        <v>3815508.8805999998</v>
      </c>
      <c r="I81" s="28">
        <v>-6.6475719000000003E-2</v>
      </c>
      <c r="J81" s="28">
        <v>-6.4443004999999998E-2</v>
      </c>
      <c r="K81" s="28">
        <v>-2.1727309999999998E-3</v>
      </c>
      <c r="L81" s="28">
        <v>8.9718426E-3</v>
      </c>
      <c r="M81" s="28">
        <v>-2.5614399E-2</v>
      </c>
      <c r="N81" s="28">
        <v>3.5495436300000002E-2</v>
      </c>
      <c r="O81" s="28">
        <v>-1.0172099999999999E-3</v>
      </c>
      <c r="P81" s="28">
        <v>6.5181100000000005E-5</v>
      </c>
      <c r="Q81" s="28">
        <v>2.5564910000000003E-4</v>
      </c>
      <c r="R81" s="28">
        <v>1.4080399999999999E-4</v>
      </c>
    </row>
    <row r="82" spans="1:18" ht="56.25" x14ac:dyDescent="0.2">
      <c r="A82" s="12" t="s">
        <v>2683</v>
      </c>
      <c r="B82" s="10" t="str">
        <f>VLOOKUP(A82,[2]racine_v11e!$B$4:$C$672,2,FALSE)</f>
        <v>Interventions sur les amygdales et les végétations adénoïdes autres que les amygdalectomies et/ou les adénoïdectomies isolées, âge supérieur à 17 ans</v>
      </c>
      <c r="C82" s="26">
        <v>1801</v>
      </c>
      <c r="D82" s="27">
        <v>4013269.9476999999</v>
      </c>
      <c r="E82" s="26">
        <v>1778</v>
      </c>
      <c r="F82" s="27">
        <v>3973678.0488999998</v>
      </c>
      <c r="G82" s="26">
        <v>1995</v>
      </c>
      <c r="H82" s="27">
        <v>5067690.4603000004</v>
      </c>
      <c r="I82" s="28">
        <v>-9.8652470000000006E-3</v>
      </c>
      <c r="J82" s="28">
        <v>-1.2770683E-2</v>
      </c>
      <c r="K82" s="28">
        <v>2.9430204999999999E-3</v>
      </c>
      <c r="L82" s="28">
        <v>0.27531480860000002</v>
      </c>
      <c r="M82" s="28">
        <v>0.12204724409999999</v>
      </c>
      <c r="N82" s="28">
        <v>0.13659635570000001</v>
      </c>
      <c r="O82" s="28">
        <v>2.9828999000000001E-3</v>
      </c>
      <c r="P82" s="28">
        <v>2.1017891000000002E-3</v>
      </c>
      <c r="Q82" s="28">
        <v>1.8117940000000001E-4</v>
      </c>
      <c r="R82" s="28">
        <v>1.870133E-4</v>
      </c>
    </row>
    <row r="83" spans="1:18" ht="22.5" x14ac:dyDescent="0.2">
      <c r="A83" s="12" t="s">
        <v>2684</v>
      </c>
      <c r="B83" s="10" t="str">
        <f>VLOOKUP(A83,[2]racine_v11e!$B$4:$C$672,2,FALSE)</f>
        <v>Drains transtympaniques, âge inférieur à 18 ans</v>
      </c>
      <c r="C83" s="26">
        <v>8423</v>
      </c>
      <c r="D83" s="27">
        <v>5420853.7931000004</v>
      </c>
      <c r="E83" s="26">
        <v>8778</v>
      </c>
      <c r="F83" s="27">
        <v>5669636.3108000001</v>
      </c>
      <c r="G83" s="26">
        <v>8495</v>
      </c>
      <c r="H83" s="27">
        <v>5516827.2970000003</v>
      </c>
      <c r="I83" s="28">
        <v>4.5893604099999999E-2</v>
      </c>
      <c r="J83" s="28">
        <v>4.2146503600000003E-2</v>
      </c>
      <c r="K83" s="28">
        <v>3.5955601999999999E-3</v>
      </c>
      <c r="L83" s="28">
        <v>-2.6952172E-2</v>
      </c>
      <c r="M83" s="28">
        <v>-3.2239690000000001E-2</v>
      </c>
      <c r="N83" s="28">
        <v>5.4636648999999999E-3</v>
      </c>
      <c r="O83" s="28">
        <v>-3.8901410000000002E-3</v>
      </c>
      <c r="P83" s="28">
        <v>-2.9357299999999999E-4</v>
      </c>
      <c r="Q83" s="28">
        <v>7.7148820000000004E-4</v>
      </c>
      <c r="R83" s="28">
        <v>2.035878E-4</v>
      </c>
    </row>
    <row r="84" spans="1:18" ht="22.5" x14ac:dyDescent="0.2">
      <c r="A84" s="12" t="s">
        <v>2685</v>
      </c>
      <c r="B84" s="10" t="str">
        <f>VLOOKUP(A84,[2]racine_v11e!$B$4:$C$672,2,FALSE)</f>
        <v>Drains transtympaniques, âge supérieur à 17 ans</v>
      </c>
      <c r="C84" s="26">
        <v>1917</v>
      </c>
      <c r="D84" s="27">
        <v>1404313.3825999999</v>
      </c>
      <c r="E84" s="26">
        <v>1944</v>
      </c>
      <c r="F84" s="27">
        <v>1465969.7361000001</v>
      </c>
      <c r="G84" s="26">
        <v>2066</v>
      </c>
      <c r="H84" s="27">
        <v>1518373.7542999999</v>
      </c>
      <c r="I84" s="28">
        <v>4.3904981799999999E-2</v>
      </c>
      <c r="J84" s="28">
        <v>1.4084507E-2</v>
      </c>
      <c r="K84" s="28">
        <v>2.9406301499999999E-2</v>
      </c>
      <c r="L84" s="28">
        <v>3.5746998699999998E-2</v>
      </c>
      <c r="M84" s="28">
        <v>6.2757201600000007E-2</v>
      </c>
      <c r="N84" s="28">
        <v>-2.5415215000000001E-2</v>
      </c>
      <c r="O84" s="28">
        <v>1.677022E-3</v>
      </c>
      <c r="P84" s="28">
        <v>1.0067730000000001E-4</v>
      </c>
      <c r="Q84" s="28">
        <v>1.876274E-4</v>
      </c>
      <c r="R84" s="28">
        <v>5.6032600000000003E-5</v>
      </c>
    </row>
    <row r="85" spans="1:18" ht="22.5" x14ac:dyDescent="0.2">
      <c r="A85" s="12" t="s">
        <v>2686</v>
      </c>
      <c r="B85" s="10" t="str">
        <f>VLOOKUP(A85,[2]racine_v11e!$B$4:$C$672,2,FALSE)</f>
        <v>Autres interventions chirurgicales portant sur les oreilles, le nez, la gorge ou le cou</v>
      </c>
      <c r="C85" s="26">
        <v>14254</v>
      </c>
      <c r="D85" s="27">
        <v>42104075.028999999</v>
      </c>
      <c r="E85" s="26">
        <v>14200</v>
      </c>
      <c r="F85" s="27">
        <v>41759893.847999997</v>
      </c>
      <c r="G85" s="26">
        <v>14447</v>
      </c>
      <c r="H85" s="27">
        <v>41449271.615000002</v>
      </c>
      <c r="I85" s="28">
        <v>-8.1745340000000007E-3</v>
      </c>
      <c r="J85" s="28">
        <v>-3.7884099999999999E-3</v>
      </c>
      <c r="K85" s="28">
        <v>-4.4028030000000003E-3</v>
      </c>
      <c r="L85" s="28">
        <v>-7.4382909999999997E-3</v>
      </c>
      <c r="M85" s="28">
        <v>1.7394366200000001E-2</v>
      </c>
      <c r="N85" s="28">
        <v>-2.4408094000000002E-2</v>
      </c>
      <c r="O85" s="28">
        <v>3.3952823E-3</v>
      </c>
      <c r="P85" s="28">
        <v>-5.9676E-4</v>
      </c>
      <c r="Q85" s="28">
        <v>1.3120294000000001E-3</v>
      </c>
      <c r="R85" s="28">
        <v>1.5296050000000001E-3</v>
      </c>
    </row>
    <row r="86" spans="1:18" ht="12" x14ac:dyDescent="0.2">
      <c r="A86" s="12" t="s">
        <v>2687</v>
      </c>
      <c r="B86" s="10" t="str">
        <f>VLOOKUP(A86,[2]racine_v11e!$B$4:$C$672,2,FALSE)</f>
        <v>Interventions sur la bouche</v>
      </c>
      <c r="C86" s="26">
        <v>6074</v>
      </c>
      <c r="D86" s="27">
        <v>9570110.7381999996</v>
      </c>
      <c r="E86" s="26">
        <v>6008</v>
      </c>
      <c r="F86" s="27">
        <v>9428045.4615000002</v>
      </c>
      <c r="G86" s="26">
        <v>5957</v>
      </c>
      <c r="H86" s="27">
        <v>9328614.5832000002</v>
      </c>
      <c r="I86" s="28">
        <v>-1.4844685E-2</v>
      </c>
      <c r="J86" s="28">
        <v>-1.0865985999999999E-2</v>
      </c>
      <c r="K86" s="28">
        <v>-4.0224060000000001E-3</v>
      </c>
      <c r="L86" s="28">
        <v>-1.0546287999999999E-2</v>
      </c>
      <c r="M86" s="28">
        <v>-8.4886820000000009E-3</v>
      </c>
      <c r="N86" s="28">
        <v>-2.0752219999999998E-3</v>
      </c>
      <c r="O86" s="28">
        <v>-7.0105000000000005E-4</v>
      </c>
      <c r="P86" s="28">
        <v>-1.9102400000000001E-4</v>
      </c>
      <c r="Q86" s="28">
        <v>5.4099529999999995E-4</v>
      </c>
      <c r="R86" s="28">
        <v>3.4425439999999997E-4</v>
      </c>
    </row>
    <row r="87" spans="1:18" ht="12" x14ac:dyDescent="0.2">
      <c r="A87" s="12" t="s">
        <v>2688</v>
      </c>
      <c r="B87" s="10" t="str">
        <f>VLOOKUP(A87,[2]racine_v11e!$B$4:$C$672,2,FALSE)</f>
        <v>Pose d'implants cochléaires</v>
      </c>
      <c r="C87" s="26">
        <v>1138</v>
      </c>
      <c r="D87" s="27">
        <v>6314838.8437000001</v>
      </c>
      <c r="E87" s="26">
        <v>1262</v>
      </c>
      <c r="F87" s="27">
        <v>6937562.4314000001</v>
      </c>
      <c r="G87" s="26">
        <v>1404</v>
      </c>
      <c r="H87" s="27">
        <v>7517349.1546999998</v>
      </c>
      <c r="I87" s="28">
        <v>9.8612744200000005E-2</v>
      </c>
      <c r="J87" s="28">
        <v>0.10896309310000001</v>
      </c>
      <c r="K87" s="28">
        <v>-9.3333570000000005E-3</v>
      </c>
      <c r="L87" s="28">
        <v>8.3572108899999997E-2</v>
      </c>
      <c r="M87" s="28">
        <v>0.1125198098</v>
      </c>
      <c r="N87" s="28">
        <v>-2.6019942000000001E-2</v>
      </c>
      <c r="O87" s="28">
        <v>1.9519437000000001E-3</v>
      </c>
      <c r="P87" s="28">
        <v>1.1138717E-3</v>
      </c>
      <c r="Q87" s="28">
        <v>1.2750669999999999E-4</v>
      </c>
      <c r="R87" s="28">
        <v>2.7741320000000002E-4</v>
      </c>
    </row>
    <row r="88" spans="1:18" ht="12" x14ac:dyDescent="0.2">
      <c r="A88" s="12" t="s">
        <v>2689</v>
      </c>
      <c r="B88" s="10" t="str">
        <f>VLOOKUP(A88,[2]racine_v11e!$B$4:$C$672,2,FALSE)</f>
        <v>Ostéotomies de la face</v>
      </c>
      <c r="C88" s="26">
        <v>3046</v>
      </c>
      <c r="D88" s="27">
        <v>13238835.071</v>
      </c>
      <c r="E88" s="26">
        <v>3248</v>
      </c>
      <c r="F88" s="27">
        <v>14374484.925000001</v>
      </c>
      <c r="G88" s="26">
        <v>3192</v>
      </c>
      <c r="H88" s="27">
        <v>14068647.717</v>
      </c>
      <c r="I88" s="28">
        <v>8.5781705700000002E-2</v>
      </c>
      <c r="J88" s="28">
        <v>6.6316480600000005E-2</v>
      </c>
      <c r="K88" s="28">
        <v>1.8254641499999998E-2</v>
      </c>
      <c r="L88" s="28">
        <v>-2.1276394000000001E-2</v>
      </c>
      <c r="M88" s="28">
        <v>-1.7241379000000001E-2</v>
      </c>
      <c r="N88" s="28">
        <v>-4.1058049999999997E-3</v>
      </c>
      <c r="O88" s="28">
        <v>-7.6978099999999998E-4</v>
      </c>
      <c r="P88" s="28">
        <v>-5.8756699999999999E-4</v>
      </c>
      <c r="Q88" s="28">
        <v>2.8988700000000001E-4</v>
      </c>
      <c r="R88" s="28">
        <v>5.1917619999999995E-4</v>
      </c>
    </row>
    <row r="89" spans="1:18" ht="22.5" x14ac:dyDescent="0.2">
      <c r="A89" s="12" t="s">
        <v>2690</v>
      </c>
      <c r="B89" s="10" t="str">
        <f>VLOOKUP(A89,[2]racine_v11e!$B$4:$C$672,2,FALSE)</f>
        <v>Interventions de reconstruction de l'oreille moyenne</v>
      </c>
      <c r="C89" s="26">
        <v>12903</v>
      </c>
      <c r="D89" s="27">
        <v>27325425.085000001</v>
      </c>
      <c r="E89" s="26">
        <v>13200</v>
      </c>
      <c r="F89" s="27">
        <v>27786379.98</v>
      </c>
      <c r="G89" s="26">
        <v>13057</v>
      </c>
      <c r="H89" s="27">
        <v>27094383.728</v>
      </c>
      <c r="I89" s="28">
        <v>1.6869084100000001E-2</v>
      </c>
      <c r="J89" s="28">
        <v>2.30179028E-2</v>
      </c>
      <c r="K89" s="28">
        <v>-6.0104700000000004E-3</v>
      </c>
      <c r="L89" s="28">
        <v>-2.4904152999999998E-2</v>
      </c>
      <c r="M89" s="28">
        <v>-1.0833333000000001E-2</v>
      </c>
      <c r="N89" s="28">
        <v>-1.4224923E-2</v>
      </c>
      <c r="O89" s="28">
        <v>-1.96569E-3</v>
      </c>
      <c r="P89" s="28">
        <v>-1.329446E-3</v>
      </c>
      <c r="Q89" s="28">
        <v>1.1857942000000001E-3</v>
      </c>
      <c r="R89" s="28">
        <v>9.9986569999999998E-4</v>
      </c>
    </row>
    <row r="90" spans="1:18" ht="12" x14ac:dyDescent="0.2">
      <c r="A90" s="12" t="s">
        <v>2691</v>
      </c>
      <c r="B90" s="10" t="str">
        <f>VLOOKUP(A90,[2]racine_v11e!$B$4:$C$672,2,FALSE)</f>
        <v>Interventions pour oreilles décollées</v>
      </c>
      <c r="C90" s="26">
        <v>4704</v>
      </c>
      <c r="D90" s="27">
        <v>6921577.7379999999</v>
      </c>
      <c r="E90" s="26">
        <v>4912</v>
      </c>
      <c r="F90" s="27">
        <v>7238622.5398000004</v>
      </c>
      <c r="G90" s="26">
        <v>4960</v>
      </c>
      <c r="H90" s="27">
        <v>7305389.4515000004</v>
      </c>
      <c r="I90" s="28">
        <v>4.5805279300000001E-2</v>
      </c>
      <c r="J90" s="28">
        <v>4.42176871E-2</v>
      </c>
      <c r="K90" s="28">
        <v>1.5203651999999999E-3</v>
      </c>
      <c r="L90" s="28">
        <v>9.2237039999999992E-3</v>
      </c>
      <c r="M90" s="28">
        <v>9.7719869999999993E-3</v>
      </c>
      <c r="N90" s="28">
        <v>-5.4297700000000004E-4</v>
      </c>
      <c r="O90" s="28">
        <v>6.5981199999999996E-4</v>
      </c>
      <c r="P90" s="28">
        <v>1.282709E-4</v>
      </c>
      <c r="Q90" s="28">
        <v>4.5045099999999999E-4</v>
      </c>
      <c r="R90" s="28">
        <v>2.6959119999999997E-4</v>
      </c>
    </row>
    <row r="91" spans="1:18" ht="12" x14ac:dyDescent="0.2">
      <c r="A91" s="12" t="s">
        <v>2692</v>
      </c>
      <c r="B91" s="10" t="str">
        <f>VLOOKUP(A91,[2]racine_v11e!$B$4:$C$672,2,FALSE)</f>
        <v>Interventions sur les glandes salivaires</v>
      </c>
      <c r="C91" s="26">
        <v>4293</v>
      </c>
      <c r="D91" s="27">
        <v>13080373.884</v>
      </c>
      <c r="E91" s="26">
        <v>4295</v>
      </c>
      <c r="F91" s="27">
        <v>13046623.268999999</v>
      </c>
      <c r="G91" s="26">
        <v>4356</v>
      </c>
      <c r="H91" s="27">
        <v>13221592.106000001</v>
      </c>
      <c r="I91" s="28">
        <v>-2.5802479999999998E-3</v>
      </c>
      <c r="J91" s="28">
        <v>4.6587469999999999E-4</v>
      </c>
      <c r="K91" s="28">
        <v>-3.044705E-3</v>
      </c>
      <c r="L91" s="28">
        <v>1.3411043900000001E-2</v>
      </c>
      <c r="M91" s="28">
        <v>1.42025611E-2</v>
      </c>
      <c r="N91" s="28">
        <v>-7.8043299999999997E-4</v>
      </c>
      <c r="O91" s="28">
        <v>8.3851100000000001E-4</v>
      </c>
      <c r="P91" s="28">
        <v>3.3614570000000001E-4</v>
      </c>
      <c r="Q91" s="28">
        <v>3.955977E-4</v>
      </c>
      <c r="R91" s="28">
        <v>4.879172E-4</v>
      </c>
    </row>
    <row r="92" spans="1:18" ht="12" x14ac:dyDescent="0.2">
      <c r="A92" s="12" t="s">
        <v>2693</v>
      </c>
      <c r="B92" s="10" t="str">
        <f>VLOOKUP(A92,[2]racine_v11e!$B$4:$C$672,2,FALSE)</f>
        <v>Interventions majeures sur la tête et le cou</v>
      </c>
      <c r="C92" s="26">
        <v>3575</v>
      </c>
      <c r="D92" s="27">
        <v>65926300.068000004</v>
      </c>
      <c r="E92" s="26">
        <v>3590</v>
      </c>
      <c r="F92" s="27">
        <v>67684989.048999995</v>
      </c>
      <c r="G92" s="26">
        <v>3500</v>
      </c>
      <c r="H92" s="27">
        <v>65517801.261</v>
      </c>
      <c r="I92" s="28">
        <v>2.6676591600000001E-2</v>
      </c>
      <c r="J92" s="28">
        <v>4.1958042000000001E-3</v>
      </c>
      <c r="K92" s="28">
        <v>2.23868565E-2</v>
      </c>
      <c r="L92" s="28">
        <v>-3.2018735999999999E-2</v>
      </c>
      <c r="M92" s="28">
        <v>-2.5069638000000002E-2</v>
      </c>
      <c r="N92" s="28">
        <v>-7.1277889999999998E-3</v>
      </c>
      <c r="O92" s="28">
        <v>-1.2371470000000001E-3</v>
      </c>
      <c r="P92" s="28">
        <v>-4.1635470000000001E-3</v>
      </c>
      <c r="Q92" s="28">
        <v>3.1785860000000001E-4</v>
      </c>
      <c r="R92" s="28">
        <v>2.4178073999999998E-3</v>
      </c>
    </row>
    <row r="93" spans="1:18" ht="12" x14ac:dyDescent="0.2">
      <c r="A93" s="12" t="s">
        <v>2694</v>
      </c>
      <c r="B93" s="10" t="str">
        <f>VLOOKUP(A93,[2]racine_v11e!$B$4:$C$672,2,FALSE)</f>
        <v>Autres interventions sur la tête et le cou</v>
      </c>
      <c r="C93" s="26">
        <v>2835</v>
      </c>
      <c r="D93" s="27">
        <v>24910747.140000001</v>
      </c>
      <c r="E93" s="26">
        <v>2944</v>
      </c>
      <c r="F93" s="27">
        <v>25714709.896000002</v>
      </c>
      <c r="G93" s="26">
        <v>2989</v>
      </c>
      <c r="H93" s="27">
        <v>26337525.655999999</v>
      </c>
      <c r="I93" s="28">
        <v>3.2273731200000003E-2</v>
      </c>
      <c r="J93" s="28">
        <v>3.8447971800000001E-2</v>
      </c>
      <c r="K93" s="28">
        <v>-5.9456429999999996E-3</v>
      </c>
      <c r="L93" s="28">
        <v>2.4220213399999999E-2</v>
      </c>
      <c r="M93" s="28">
        <v>1.52853261E-2</v>
      </c>
      <c r="N93" s="28">
        <v>8.8003707000000007E-3</v>
      </c>
      <c r="O93" s="28">
        <v>6.185737E-4</v>
      </c>
      <c r="P93" s="28">
        <v>1.196538E-3</v>
      </c>
      <c r="Q93" s="28">
        <v>2.7145119999999999E-4</v>
      </c>
      <c r="R93" s="28">
        <v>9.7193530000000005E-4</v>
      </c>
    </row>
    <row r="94" spans="1:18" ht="22.5" x14ac:dyDescent="0.2">
      <c r="A94" s="12" t="s">
        <v>2695</v>
      </c>
      <c r="B94" s="10" t="str">
        <f>VLOOKUP(A94,[2]racine_v11e!$B$4:$C$672,2,FALSE)</f>
        <v>Interventions sur les amygdales, en ambulatoire</v>
      </c>
      <c r="C94" s="26">
        <v>3890</v>
      </c>
      <c r="D94" s="27">
        <v>2922492.7256</v>
      </c>
      <c r="E94" s="26">
        <v>3900</v>
      </c>
      <c r="F94" s="27">
        <v>2925982.4103999999</v>
      </c>
      <c r="G94" s="26">
        <v>4126</v>
      </c>
      <c r="H94" s="27">
        <v>3102433.2947999998</v>
      </c>
      <c r="I94" s="28">
        <v>1.1940782E-3</v>
      </c>
      <c r="J94" s="28">
        <v>2.5706941000000001E-3</v>
      </c>
      <c r="K94" s="28">
        <v>-1.3730859999999999E-3</v>
      </c>
      <c r="L94" s="28">
        <v>6.0304834299999999E-2</v>
      </c>
      <c r="M94" s="28">
        <v>5.7948717900000002E-2</v>
      </c>
      <c r="N94" s="28">
        <v>2.2270609999999998E-3</v>
      </c>
      <c r="O94" s="28">
        <v>3.1066145999999999E-3</v>
      </c>
      <c r="P94" s="28">
        <v>3.38993E-4</v>
      </c>
      <c r="Q94" s="28">
        <v>3.7470990000000002E-4</v>
      </c>
      <c r="R94" s="28">
        <v>1.144893E-4</v>
      </c>
    </row>
    <row r="95" spans="1:18" ht="22.5" x14ac:dyDescent="0.2">
      <c r="A95" s="12" t="s">
        <v>2696</v>
      </c>
      <c r="B95" s="10" t="str">
        <f>VLOOKUP(A95,[2]racine_v11e!$B$4:$C$672,2,FALSE)</f>
        <v>Interventions sur les végétations adénoïdes, en ambulatoire</v>
      </c>
      <c r="C95" s="26">
        <v>22447</v>
      </c>
      <c r="D95" s="27">
        <v>11450892.319</v>
      </c>
      <c r="E95" s="26">
        <v>21734</v>
      </c>
      <c r="F95" s="27">
        <v>11084344.927999999</v>
      </c>
      <c r="G95" s="26">
        <v>20255</v>
      </c>
      <c r="H95" s="27">
        <v>10327786.152000001</v>
      </c>
      <c r="I95" s="28">
        <v>-3.2010377999999999E-2</v>
      </c>
      <c r="J95" s="28">
        <v>-3.1763710000000001E-2</v>
      </c>
      <c r="K95" s="28">
        <v>-2.5475999999999998E-4</v>
      </c>
      <c r="L95" s="28">
        <v>-6.8254711999999995E-2</v>
      </c>
      <c r="M95" s="28">
        <v>-6.8050059999999996E-2</v>
      </c>
      <c r="N95" s="28">
        <v>-2.1959599999999999E-4</v>
      </c>
      <c r="O95" s="28">
        <v>-2.0330456E-2</v>
      </c>
      <c r="P95" s="28">
        <v>-1.4534820000000001E-3</v>
      </c>
      <c r="Q95" s="28">
        <v>1.839493E-3</v>
      </c>
      <c r="R95" s="28">
        <v>3.811269E-4</v>
      </c>
    </row>
    <row r="96" spans="1:18" ht="22.5" x14ac:dyDescent="0.2">
      <c r="A96" s="12" t="s">
        <v>2697</v>
      </c>
      <c r="B96" s="10" t="str">
        <f>VLOOKUP(A96,[2]racine_v11e!$B$4:$C$672,2,FALSE)</f>
        <v>Autres interventions sur l'oreille, le nez ou la gorge pour tumeurs malignes</v>
      </c>
      <c r="C96" s="26">
        <v>1518</v>
      </c>
      <c r="D96" s="27">
        <v>10414570.066</v>
      </c>
      <c r="E96" s="26">
        <v>1484</v>
      </c>
      <c r="F96" s="27">
        <v>10023035.012</v>
      </c>
      <c r="G96" s="26">
        <v>1411</v>
      </c>
      <c r="H96" s="27">
        <v>9177767.7636999991</v>
      </c>
      <c r="I96" s="28">
        <v>-3.7594931999999998E-2</v>
      </c>
      <c r="J96" s="28">
        <v>-2.2397891999999999E-2</v>
      </c>
      <c r="K96" s="28">
        <v>-1.554522E-2</v>
      </c>
      <c r="L96" s="28">
        <v>-8.4332464999999995E-2</v>
      </c>
      <c r="M96" s="28">
        <v>-4.9191375000000002E-2</v>
      </c>
      <c r="N96" s="28">
        <v>-3.6959161999999997E-2</v>
      </c>
      <c r="O96" s="28">
        <v>-1.0034639999999999E-3</v>
      </c>
      <c r="P96" s="28">
        <v>-1.623906E-3</v>
      </c>
      <c r="Q96" s="28">
        <v>1.2814240000000001E-4</v>
      </c>
      <c r="R96" s="28">
        <v>3.3868770000000003E-4</v>
      </c>
    </row>
    <row r="97" spans="1:18" ht="12" x14ac:dyDescent="0.2">
      <c r="A97" s="12" t="s">
        <v>2698</v>
      </c>
      <c r="B97" s="10" t="str">
        <f>VLOOKUP(A97,[2]racine_v11e!$B$4:$C$672,2,FALSE)</f>
        <v>Interventions sur l'oreille externe</v>
      </c>
      <c r="C97" s="26">
        <v>941</v>
      </c>
      <c r="D97" s="27">
        <v>1746205.0818</v>
      </c>
      <c r="E97" s="26">
        <v>863</v>
      </c>
      <c r="F97" s="27">
        <v>1535579.0035000001</v>
      </c>
      <c r="G97" s="26">
        <v>825</v>
      </c>
      <c r="H97" s="27">
        <v>1619670.0212999999</v>
      </c>
      <c r="I97" s="28">
        <v>-0.120619325</v>
      </c>
      <c r="J97" s="28">
        <v>-8.2890541999999998E-2</v>
      </c>
      <c r="K97" s="28">
        <v>-4.1138801000000003E-2</v>
      </c>
      <c r="L97" s="28">
        <v>5.4761765800000001E-2</v>
      </c>
      <c r="M97" s="28">
        <v>-4.4032445000000003E-2</v>
      </c>
      <c r="N97" s="28">
        <v>0.10334473199999999</v>
      </c>
      <c r="O97" s="28">
        <v>-5.22351E-4</v>
      </c>
      <c r="P97" s="28">
        <v>1.615535E-4</v>
      </c>
      <c r="Q97" s="28">
        <v>7.4923800000000003E-5</v>
      </c>
      <c r="R97" s="28">
        <v>5.97708E-5</v>
      </c>
    </row>
    <row r="98" spans="1:18" ht="33.75" x14ac:dyDescent="0.2">
      <c r="A98" s="12" t="s">
        <v>2699</v>
      </c>
      <c r="B98" s="10" t="str">
        <f>VLOOKUP(A98,[2]racine_v11e!$B$4:$C$672,2,FALSE)</f>
        <v>Affections de la bouche et des dents avec certaines extractions, réparations et prothèses dentaires</v>
      </c>
      <c r="C98" s="26">
        <v>61035</v>
      </c>
      <c r="D98" s="27">
        <v>62681425.100000001</v>
      </c>
      <c r="E98" s="26">
        <v>63913</v>
      </c>
      <c r="F98" s="27">
        <v>65523269.465999998</v>
      </c>
      <c r="G98" s="26">
        <v>65644</v>
      </c>
      <c r="H98" s="27">
        <v>67295014.936000004</v>
      </c>
      <c r="I98" s="28">
        <v>4.5337902899999998E-2</v>
      </c>
      <c r="J98" s="28">
        <v>4.7153272699999998E-2</v>
      </c>
      <c r="K98" s="28">
        <v>-1.733624E-3</v>
      </c>
      <c r="L98" s="28">
        <v>2.7039943E-2</v>
      </c>
      <c r="M98" s="28">
        <v>2.7083691900000002E-2</v>
      </c>
      <c r="N98" s="28">
        <v>-4.2595000000000001E-5</v>
      </c>
      <c r="O98" s="28">
        <v>2.37944686E-2</v>
      </c>
      <c r="P98" s="28">
        <v>3.4038329000000002E-3</v>
      </c>
      <c r="Q98" s="28">
        <v>5.9615739999999999E-3</v>
      </c>
      <c r="R98" s="28">
        <v>2.4833920000000001E-3</v>
      </c>
    </row>
    <row r="99" spans="1:18" ht="22.5" x14ac:dyDescent="0.2">
      <c r="A99" s="12" t="s">
        <v>2700</v>
      </c>
      <c r="B99" s="10" t="str">
        <f>VLOOKUP(A99,[2]racine_v11e!$B$4:$C$672,2,FALSE)</f>
        <v>Séjours comprenant une endoscopie oto-rhino-laryngologique, en ambulatoire</v>
      </c>
      <c r="C99" s="26">
        <v>6196</v>
      </c>
      <c r="D99" s="27">
        <v>4289523.0842000004</v>
      </c>
      <c r="E99" s="26">
        <v>6611</v>
      </c>
      <c r="F99" s="27">
        <v>4575688.1777999997</v>
      </c>
      <c r="G99" s="26">
        <v>7303</v>
      </c>
      <c r="H99" s="27">
        <v>5059275.5384</v>
      </c>
      <c r="I99" s="28">
        <v>6.6712566400000006E-2</v>
      </c>
      <c r="J99" s="28">
        <v>6.6978695899999996E-2</v>
      </c>
      <c r="K99" s="28">
        <v>-2.4942299999999997E-4</v>
      </c>
      <c r="L99" s="28">
        <v>0.1056862578</v>
      </c>
      <c r="M99" s="28">
        <v>0.1046740281</v>
      </c>
      <c r="N99" s="28">
        <v>9.1631530000000001E-4</v>
      </c>
      <c r="O99" s="28">
        <v>9.5122890000000002E-3</v>
      </c>
      <c r="P99" s="28">
        <v>9.2905590000000001E-4</v>
      </c>
      <c r="Q99" s="28">
        <v>6.6323459999999995E-4</v>
      </c>
      <c r="R99" s="28">
        <v>1.8670279999999999E-4</v>
      </c>
    </row>
    <row r="100" spans="1:18" ht="22.5" x14ac:dyDescent="0.2">
      <c r="A100" s="12" t="s">
        <v>2701</v>
      </c>
      <c r="B100" s="10" t="str">
        <f>VLOOKUP(A100,[2]racine_v11e!$B$4:$C$672,2,FALSE)</f>
        <v>Séjours comprenant certains actes non opératoires de la CMD 03, en ambulatoire</v>
      </c>
      <c r="C100" s="26">
        <v>2858</v>
      </c>
      <c r="D100" s="27">
        <v>1492210.6703999999</v>
      </c>
      <c r="E100" s="26">
        <v>2807</v>
      </c>
      <c r="F100" s="27">
        <v>1464157.3404000001</v>
      </c>
      <c r="G100" s="26">
        <v>2797</v>
      </c>
      <c r="H100" s="27">
        <v>1455993.564</v>
      </c>
      <c r="I100" s="28">
        <v>-1.8799844999999999E-2</v>
      </c>
      <c r="J100" s="28">
        <v>-1.7844647000000002E-2</v>
      </c>
      <c r="K100" s="28">
        <v>-9.7255400000000004E-4</v>
      </c>
      <c r="L100" s="28">
        <v>-5.5757510000000003E-3</v>
      </c>
      <c r="M100" s="28">
        <v>-3.5625219999999998E-3</v>
      </c>
      <c r="N100" s="28">
        <v>-2.0204260000000001E-3</v>
      </c>
      <c r="O100" s="28">
        <v>-1.3746099999999999E-4</v>
      </c>
      <c r="P100" s="28">
        <v>-1.5684000000000001E-5</v>
      </c>
      <c r="Q100" s="28">
        <v>2.5401440000000003E-4</v>
      </c>
      <c r="R100" s="28">
        <v>5.3730599999999997E-5</v>
      </c>
    </row>
    <row r="101" spans="1:18" ht="12" x14ac:dyDescent="0.2">
      <c r="A101" s="12" t="s">
        <v>2702</v>
      </c>
      <c r="B101" s="10" t="str">
        <f>VLOOKUP(A101,[2]racine_v11e!$B$4:$C$672,2,FALSE)</f>
        <v>Traumatismes et déformations du nez</v>
      </c>
      <c r="C101" s="26">
        <v>9258</v>
      </c>
      <c r="D101" s="27">
        <v>6350163.5664999997</v>
      </c>
      <c r="E101" s="26">
        <v>8575</v>
      </c>
      <c r="F101" s="27">
        <v>5948796.0334000001</v>
      </c>
      <c r="G101" s="26">
        <v>8602</v>
      </c>
      <c r="H101" s="27">
        <v>5814828.6211999999</v>
      </c>
      <c r="I101" s="28">
        <v>-6.3205857000000004E-2</v>
      </c>
      <c r="J101" s="28">
        <v>-7.3774033000000003E-2</v>
      </c>
      <c r="K101" s="28">
        <v>1.14099326E-2</v>
      </c>
      <c r="L101" s="28">
        <v>-2.2520088000000001E-2</v>
      </c>
      <c r="M101" s="28">
        <v>3.1486880000000002E-3</v>
      </c>
      <c r="N101" s="28">
        <v>-2.5588207000000002E-2</v>
      </c>
      <c r="O101" s="28">
        <v>3.7114420000000002E-4</v>
      </c>
      <c r="P101" s="28">
        <v>-2.5737500000000001E-4</v>
      </c>
      <c r="Q101" s="28">
        <v>7.8120559999999997E-4</v>
      </c>
      <c r="R101" s="28">
        <v>2.1458499999999999E-4</v>
      </c>
    </row>
    <row r="102" spans="1:18" ht="33.75" x14ac:dyDescent="0.2">
      <c r="A102" s="12" t="s">
        <v>2703</v>
      </c>
      <c r="B102" s="10" t="str">
        <f>VLOOKUP(A102,[2]racine_v11e!$B$4:$C$672,2,FALSE)</f>
        <v>Otites moyennes et autres infections des voies aériennes supérieures, âge inférieur à 18 ans</v>
      </c>
      <c r="C102" s="26">
        <v>32210</v>
      </c>
      <c r="D102" s="27">
        <v>33511578.203000002</v>
      </c>
      <c r="E102" s="26">
        <v>29499</v>
      </c>
      <c r="F102" s="27">
        <v>31356557.537</v>
      </c>
      <c r="G102" s="26">
        <v>32881</v>
      </c>
      <c r="H102" s="27">
        <v>34628277.189000003</v>
      </c>
      <c r="I102" s="28">
        <v>-6.4306749999999996E-2</v>
      </c>
      <c r="J102" s="28">
        <v>-8.4166407999999998E-2</v>
      </c>
      <c r="K102" s="28">
        <v>2.1684789199999999E-2</v>
      </c>
      <c r="L102" s="28">
        <v>0.1043392486</v>
      </c>
      <c r="M102" s="28">
        <v>0.1146479542</v>
      </c>
      <c r="N102" s="28">
        <v>-9.2483960000000007E-3</v>
      </c>
      <c r="O102" s="28">
        <v>4.6489250599999997E-2</v>
      </c>
      <c r="P102" s="28">
        <v>6.2855454999999998E-3</v>
      </c>
      <c r="Q102" s="28">
        <v>2.9861452E-3</v>
      </c>
      <c r="R102" s="28">
        <v>1.2778894000000001E-3</v>
      </c>
    </row>
    <row r="103" spans="1:18" ht="33.75" x14ac:dyDescent="0.2">
      <c r="A103" s="12" t="s">
        <v>2704</v>
      </c>
      <c r="B103" s="10" t="str">
        <f>VLOOKUP(A103,[2]racine_v11e!$B$4:$C$672,2,FALSE)</f>
        <v>Otites moyennes et autres infections des voies aériennes supérieures, âge supérieur à 17 ans</v>
      </c>
      <c r="C103" s="26">
        <v>10411</v>
      </c>
      <c r="D103" s="27">
        <v>13720271.784</v>
      </c>
      <c r="E103" s="26">
        <v>10457</v>
      </c>
      <c r="F103" s="27">
        <v>13870196.622</v>
      </c>
      <c r="G103" s="26">
        <v>10556</v>
      </c>
      <c r="H103" s="27">
        <v>14367514.887</v>
      </c>
      <c r="I103" s="28">
        <v>1.09272498E-2</v>
      </c>
      <c r="J103" s="28">
        <v>4.4184035999999998E-3</v>
      </c>
      <c r="K103" s="28">
        <v>6.4802139999999998E-3</v>
      </c>
      <c r="L103" s="28">
        <v>3.5855170499999998E-2</v>
      </c>
      <c r="M103" s="28">
        <v>9.4673424999999999E-3</v>
      </c>
      <c r="N103" s="28">
        <v>2.61403485E-2</v>
      </c>
      <c r="O103" s="28">
        <v>1.3608622000000001E-3</v>
      </c>
      <c r="P103" s="28">
        <v>9.5543530000000002E-4</v>
      </c>
      <c r="Q103" s="28">
        <v>9.5866150000000004E-4</v>
      </c>
      <c r="R103" s="28">
        <v>5.3020529999999995E-4</v>
      </c>
    </row>
    <row r="104" spans="1:18" ht="12" x14ac:dyDescent="0.2">
      <c r="A104" s="12" t="s">
        <v>2705</v>
      </c>
      <c r="B104" s="10" t="str">
        <f>VLOOKUP(A104,[2]racine_v11e!$B$4:$C$672,2,FALSE)</f>
        <v>Troubles de l'équilibre</v>
      </c>
      <c r="C104" s="26">
        <v>30001</v>
      </c>
      <c r="D104" s="27">
        <v>41558973.697999999</v>
      </c>
      <c r="E104" s="26">
        <v>30194</v>
      </c>
      <c r="F104" s="27">
        <v>41587028.469999999</v>
      </c>
      <c r="G104" s="26">
        <v>30841</v>
      </c>
      <c r="H104" s="27">
        <v>42328783.079999998</v>
      </c>
      <c r="I104" s="28">
        <v>6.7505929999999998E-4</v>
      </c>
      <c r="J104" s="28">
        <v>6.4331188999999997E-3</v>
      </c>
      <c r="K104" s="28">
        <v>-5.7212540000000003E-3</v>
      </c>
      <c r="L104" s="28">
        <v>1.78362013E-2</v>
      </c>
      <c r="M104" s="28">
        <v>2.14280983E-2</v>
      </c>
      <c r="N104" s="28">
        <v>-3.5165439999999999E-3</v>
      </c>
      <c r="O104" s="28">
        <v>8.8937153000000005E-3</v>
      </c>
      <c r="P104" s="28">
        <v>1.4250402999999999E-3</v>
      </c>
      <c r="Q104" s="28">
        <v>2.800879E-3</v>
      </c>
      <c r="R104" s="28">
        <v>1.5620616E-3</v>
      </c>
    </row>
    <row r="105" spans="1:18" ht="12" x14ac:dyDescent="0.2">
      <c r="A105" s="12" t="s">
        <v>2706</v>
      </c>
      <c r="B105" s="10" t="str">
        <f>VLOOKUP(A105,[2]racine_v11e!$B$4:$C$672,2,FALSE)</f>
        <v>Epistaxis</v>
      </c>
      <c r="C105" s="26">
        <v>10639</v>
      </c>
      <c r="D105" s="27">
        <v>13706942.713</v>
      </c>
      <c r="E105" s="26">
        <v>10796</v>
      </c>
      <c r="F105" s="27">
        <v>13994739.655999999</v>
      </c>
      <c r="G105" s="26">
        <v>10509</v>
      </c>
      <c r="H105" s="27">
        <v>13475294.577</v>
      </c>
      <c r="I105" s="28">
        <v>2.0996435800000001E-2</v>
      </c>
      <c r="J105" s="28">
        <v>1.4757025999999999E-2</v>
      </c>
      <c r="K105" s="28">
        <v>6.1486735999999997E-3</v>
      </c>
      <c r="L105" s="28">
        <v>-3.7117166E-2</v>
      </c>
      <c r="M105" s="28">
        <v>-2.658392E-2</v>
      </c>
      <c r="N105" s="28">
        <v>-1.0820909E-2</v>
      </c>
      <c r="O105" s="28">
        <v>-3.9451260000000002E-3</v>
      </c>
      <c r="P105" s="28">
        <v>-9.9794500000000008E-4</v>
      </c>
      <c r="Q105" s="28">
        <v>9.5439310000000003E-4</v>
      </c>
      <c r="R105" s="28">
        <v>4.9727959999999998E-4</v>
      </c>
    </row>
    <row r="106" spans="1:18" ht="22.5" x14ac:dyDescent="0.2">
      <c r="A106" s="12" t="s">
        <v>2707</v>
      </c>
      <c r="B106" s="10" t="str">
        <f>VLOOKUP(A106,[2]racine_v11e!$B$4:$C$672,2,FALSE)</f>
        <v>Tumeurs malignes des oreilles, du nez, de la gorge ou de la bouche</v>
      </c>
      <c r="C106" s="26">
        <v>17549</v>
      </c>
      <c r="D106" s="27">
        <v>53799206.013999999</v>
      </c>
      <c r="E106" s="26">
        <v>16067</v>
      </c>
      <c r="F106" s="27">
        <v>49627549.192000002</v>
      </c>
      <c r="G106" s="26">
        <v>15553</v>
      </c>
      <c r="H106" s="27">
        <v>49566670.498000003</v>
      </c>
      <c r="I106" s="28">
        <v>-7.7541234000000001E-2</v>
      </c>
      <c r="J106" s="28">
        <v>-8.4449256E-2</v>
      </c>
      <c r="K106" s="28">
        <v>7.5452096999999996E-3</v>
      </c>
      <c r="L106" s="28">
        <v>-1.226712E-3</v>
      </c>
      <c r="M106" s="28">
        <v>-3.1991037999999999E-2</v>
      </c>
      <c r="N106" s="28">
        <v>3.1781034100000001E-2</v>
      </c>
      <c r="O106" s="28">
        <v>-7.0654860000000002E-3</v>
      </c>
      <c r="P106" s="28">
        <v>-1.16959E-4</v>
      </c>
      <c r="Q106" s="28">
        <v>1.4124726999999999E-3</v>
      </c>
      <c r="R106" s="28">
        <v>1.8291618E-3</v>
      </c>
    </row>
    <row r="107" spans="1:18" ht="33.75" x14ac:dyDescent="0.2">
      <c r="A107" s="12" t="s">
        <v>2708</v>
      </c>
      <c r="B107" s="10" t="str">
        <f>VLOOKUP(A107,[2]racine_v11e!$B$4:$C$672,2,FALSE)</f>
        <v>Autres diagnostics portant sur les oreilles, le nez, la gorge ou la bouche, âge inférieur à 18 ans</v>
      </c>
      <c r="C107" s="26">
        <v>3547</v>
      </c>
      <c r="D107" s="27">
        <v>4650951.2511</v>
      </c>
      <c r="E107" s="26">
        <v>3267</v>
      </c>
      <c r="F107" s="27">
        <v>4400316.9781999998</v>
      </c>
      <c r="G107" s="26">
        <v>3342</v>
      </c>
      <c r="H107" s="27">
        <v>4764576.3222000003</v>
      </c>
      <c r="I107" s="28">
        <v>-5.3888819999999997E-2</v>
      </c>
      <c r="J107" s="28">
        <v>-7.8939948999999995E-2</v>
      </c>
      <c r="K107" s="28">
        <v>2.7198150300000001E-2</v>
      </c>
      <c r="L107" s="28">
        <v>8.2780250999999999E-2</v>
      </c>
      <c r="M107" s="28">
        <v>2.29568411E-2</v>
      </c>
      <c r="N107" s="28">
        <v>5.8480873699999998E-2</v>
      </c>
      <c r="O107" s="28">
        <v>1.0309562E-3</v>
      </c>
      <c r="P107" s="28">
        <v>6.9980590000000005E-4</v>
      </c>
      <c r="Q107" s="28">
        <v>3.0350949999999999E-4</v>
      </c>
      <c r="R107" s="28">
        <v>1.7582740000000001E-4</v>
      </c>
    </row>
    <row r="108" spans="1:18" ht="33.75" x14ac:dyDescent="0.2">
      <c r="A108" s="12" t="s">
        <v>2709</v>
      </c>
      <c r="B108" s="10" t="str">
        <f>VLOOKUP(A108,[2]racine_v11e!$B$4:$C$672,2,FALSE)</f>
        <v>Autres diagnostics portant sur les oreilles, le nez, la gorge ou la bouche, âge supérieur à 17 ans</v>
      </c>
      <c r="C108" s="26">
        <v>10924</v>
      </c>
      <c r="D108" s="27">
        <v>22011285.971999999</v>
      </c>
      <c r="E108" s="26">
        <v>10917</v>
      </c>
      <c r="F108" s="27">
        <v>22516769.423999999</v>
      </c>
      <c r="G108" s="26">
        <v>10979</v>
      </c>
      <c r="H108" s="27">
        <v>23240149.734999999</v>
      </c>
      <c r="I108" s="28">
        <v>2.2964739599999999E-2</v>
      </c>
      <c r="J108" s="28">
        <v>-6.4079100000000004E-4</v>
      </c>
      <c r="K108" s="28">
        <v>2.3620666500000002E-2</v>
      </c>
      <c r="L108" s="28">
        <v>3.2126292100000002E-2</v>
      </c>
      <c r="M108" s="28">
        <v>5.6792159000000004E-3</v>
      </c>
      <c r="N108" s="28">
        <v>2.62977257E-2</v>
      </c>
      <c r="O108" s="28">
        <v>8.5225709999999996E-4</v>
      </c>
      <c r="P108" s="28">
        <v>1.3897401E-3</v>
      </c>
      <c r="Q108" s="28">
        <v>9.9707700000000008E-4</v>
      </c>
      <c r="R108" s="28">
        <v>8.5763270000000001E-4</v>
      </c>
    </row>
    <row r="109" spans="1:18" ht="45" x14ac:dyDescent="0.2">
      <c r="A109" s="12" t="s">
        <v>2710</v>
      </c>
      <c r="B109" s="10" t="str">
        <f>VLOOKUP(A109,[2]racine_v11e!$B$4:$C$672,2,FALSE)</f>
        <v>Affections de la bouche et des dents sans certaines extractions, réparations ou prothèses dentaires, âge inférieur à 18 ans</v>
      </c>
      <c r="C109" s="26">
        <v>11537</v>
      </c>
      <c r="D109" s="27">
        <v>14132571.302999999</v>
      </c>
      <c r="E109" s="26">
        <v>11773</v>
      </c>
      <c r="F109" s="27">
        <v>14563699.452</v>
      </c>
      <c r="G109" s="26">
        <v>11876</v>
      </c>
      <c r="H109" s="27">
        <v>14617743.071</v>
      </c>
      <c r="I109" s="28">
        <v>3.0505995000000001E-2</v>
      </c>
      <c r="J109" s="28">
        <v>2.0455924399999999E-2</v>
      </c>
      <c r="K109" s="28">
        <v>9.8486081999999992E-3</v>
      </c>
      <c r="L109" s="28">
        <v>3.7108441000000001E-3</v>
      </c>
      <c r="M109" s="28">
        <v>8.7488320999999994E-3</v>
      </c>
      <c r="N109" s="28">
        <v>-4.9942939999999998E-3</v>
      </c>
      <c r="O109" s="28">
        <v>1.4158465000000001E-3</v>
      </c>
      <c r="P109" s="28">
        <v>1.0382719999999999E-4</v>
      </c>
      <c r="Q109" s="28">
        <v>1.0785396000000001E-3</v>
      </c>
      <c r="R109" s="28">
        <v>5.3943950000000002E-4</v>
      </c>
    </row>
    <row r="110" spans="1:18" ht="45" x14ac:dyDescent="0.2">
      <c r="A110" s="12" t="s">
        <v>2711</v>
      </c>
      <c r="B110" s="10" t="str">
        <f>VLOOKUP(A110,[2]racine_v11e!$B$4:$C$672,2,FALSE)</f>
        <v>Affections de la bouche et des dents sans certaines extractions, réparations ou prothèses dentaires, âge supérieur à 17 ans</v>
      </c>
      <c r="C110" s="26">
        <v>18909</v>
      </c>
      <c r="D110" s="27">
        <v>24584681.684</v>
      </c>
      <c r="E110" s="26">
        <v>19314</v>
      </c>
      <c r="F110" s="27">
        <v>26013584.539000001</v>
      </c>
      <c r="G110" s="26">
        <v>19068</v>
      </c>
      <c r="H110" s="27">
        <v>26358796.633000001</v>
      </c>
      <c r="I110" s="28">
        <v>5.8121673999999998E-2</v>
      </c>
      <c r="J110" s="28">
        <v>2.1418372200000001E-2</v>
      </c>
      <c r="K110" s="28">
        <v>3.5933661300000003E-2</v>
      </c>
      <c r="L110" s="28">
        <v>1.32704546E-2</v>
      </c>
      <c r="M110" s="28">
        <v>-1.2736875E-2</v>
      </c>
      <c r="N110" s="28">
        <v>2.63428551E-2</v>
      </c>
      <c r="O110" s="28">
        <v>-3.3815360000000001E-3</v>
      </c>
      <c r="P110" s="28">
        <v>6.6321279999999999E-4</v>
      </c>
      <c r="Q110" s="28">
        <v>1.7316936000000001E-3</v>
      </c>
      <c r="R110" s="28">
        <v>9.7272030000000005E-4</v>
      </c>
    </row>
    <row r="111" spans="1:18" ht="33.75" x14ac:dyDescent="0.2">
      <c r="A111" s="12" t="s">
        <v>2712</v>
      </c>
      <c r="B111" s="10" t="str">
        <f>VLOOKUP(A111,[2]racine_v11e!$B$4:$C$672,2,FALSE)</f>
        <v>Infections aigües sévères des voies aériennes supérieures, âge inférieur à 18 ans</v>
      </c>
      <c r="C111" s="26">
        <v>2393</v>
      </c>
      <c r="D111" s="27">
        <v>5497056.1167000001</v>
      </c>
      <c r="E111" s="26">
        <v>2329</v>
      </c>
      <c r="F111" s="27">
        <v>5269634.7823000001</v>
      </c>
      <c r="G111" s="26">
        <v>2372</v>
      </c>
      <c r="H111" s="27">
        <v>5485602.0448000003</v>
      </c>
      <c r="I111" s="28">
        <v>-4.1371478000000003E-2</v>
      </c>
      <c r="J111" s="28">
        <v>-2.6744672000000001E-2</v>
      </c>
      <c r="K111" s="28">
        <v>-1.5028745E-2</v>
      </c>
      <c r="L111" s="28">
        <v>4.0983345400000003E-2</v>
      </c>
      <c r="M111" s="28">
        <v>1.8462859599999999E-2</v>
      </c>
      <c r="N111" s="28">
        <v>2.21122308E-2</v>
      </c>
      <c r="O111" s="28">
        <v>5.9108149999999998E-4</v>
      </c>
      <c r="P111" s="28">
        <v>4.1491089999999998E-4</v>
      </c>
      <c r="Q111" s="28">
        <v>2.1541729999999999E-4</v>
      </c>
      <c r="R111" s="28">
        <v>2.024355E-4</v>
      </c>
    </row>
    <row r="112" spans="1:18" ht="33.75" x14ac:dyDescent="0.2">
      <c r="A112" s="12" t="s">
        <v>2713</v>
      </c>
      <c r="B112" s="10" t="str">
        <f>VLOOKUP(A112,[2]racine_v11e!$B$4:$C$672,2,FALSE)</f>
        <v>Infections aigües sévères des voies aériennes supérieures, âge supérieur à 17 ans</v>
      </c>
      <c r="C112" s="26">
        <v>4826</v>
      </c>
      <c r="D112" s="27">
        <v>7841536.3190000001</v>
      </c>
      <c r="E112" s="26">
        <v>4918</v>
      </c>
      <c r="F112" s="27">
        <v>8177589.6720000003</v>
      </c>
      <c r="G112" s="26">
        <v>5165</v>
      </c>
      <c r="H112" s="27">
        <v>8499108.6391000003</v>
      </c>
      <c r="I112" s="28">
        <v>4.2855550200000002E-2</v>
      </c>
      <c r="J112" s="28">
        <v>1.9063406500000001E-2</v>
      </c>
      <c r="K112" s="28">
        <v>2.33470689E-2</v>
      </c>
      <c r="L112" s="28">
        <v>3.9317082400000002E-2</v>
      </c>
      <c r="M112" s="28">
        <v>5.0223668200000002E-2</v>
      </c>
      <c r="N112" s="28">
        <v>-1.0385012000000001E-2</v>
      </c>
      <c r="O112" s="28">
        <v>3.3952823E-3</v>
      </c>
      <c r="P112" s="28">
        <v>6.1769419999999997E-4</v>
      </c>
      <c r="Q112" s="28">
        <v>4.6906850000000001E-4</v>
      </c>
      <c r="R112" s="28">
        <v>3.1364309999999999E-4</v>
      </c>
    </row>
    <row r="113" spans="1:18" ht="22.5" x14ac:dyDescent="0.2">
      <c r="A113" s="12" t="s">
        <v>2714</v>
      </c>
      <c r="B113" s="10" t="str">
        <f>VLOOKUP(A113,[2]racine_v11e!$B$4:$C$672,2,FALSE)</f>
        <v>Explorations et surveillance pour affections ORL</v>
      </c>
      <c r="C113" s="26">
        <v>2304</v>
      </c>
      <c r="D113" s="27">
        <v>2233791.9065999999</v>
      </c>
      <c r="E113" s="26">
        <v>2466</v>
      </c>
      <c r="F113" s="27">
        <v>2392155.2645999999</v>
      </c>
      <c r="G113" s="26">
        <v>2180</v>
      </c>
      <c r="H113" s="27">
        <v>2114296.3598000002</v>
      </c>
      <c r="I113" s="28">
        <v>7.0894409399999997E-2</v>
      </c>
      <c r="J113" s="28">
        <v>7.03125E-2</v>
      </c>
      <c r="K113" s="28">
        <v>5.4368180000000002E-4</v>
      </c>
      <c r="L113" s="28">
        <v>-0.11615420999999999</v>
      </c>
      <c r="M113" s="28">
        <v>-0.115977291</v>
      </c>
      <c r="N113" s="28">
        <v>-2.0012900000000001E-4</v>
      </c>
      <c r="O113" s="28">
        <v>-3.9313799999999999E-3</v>
      </c>
      <c r="P113" s="28">
        <v>-5.33816E-4</v>
      </c>
      <c r="Q113" s="28">
        <v>1.9798050000000001E-4</v>
      </c>
      <c r="R113" s="28">
        <v>7.8023999999999997E-5</v>
      </c>
    </row>
    <row r="114" spans="1:18" ht="22.5" x14ac:dyDescent="0.2">
      <c r="A114" s="12" t="s">
        <v>2715</v>
      </c>
      <c r="B114" s="10" t="str">
        <f>VLOOKUP(A114,[2]racine_v11e!$B$4:$C$672,2,FALSE)</f>
        <v>Symptômes et autres recours aux soins de la CMD 03</v>
      </c>
      <c r="C114" s="26">
        <v>6319</v>
      </c>
      <c r="D114" s="27">
        <v>8126756.6243000003</v>
      </c>
      <c r="E114" s="26">
        <v>5717</v>
      </c>
      <c r="F114" s="27">
        <v>7665402.3525999999</v>
      </c>
      <c r="G114" s="26">
        <v>5387</v>
      </c>
      <c r="H114" s="27">
        <v>7209971.8028999995</v>
      </c>
      <c r="I114" s="28">
        <v>-5.6769791E-2</v>
      </c>
      <c r="J114" s="28">
        <v>-9.5268239000000005E-2</v>
      </c>
      <c r="K114" s="28">
        <v>4.2552333999999997E-2</v>
      </c>
      <c r="L114" s="28">
        <v>-5.9413782999999998E-2</v>
      </c>
      <c r="M114" s="28">
        <v>-5.7722582000000001E-2</v>
      </c>
      <c r="N114" s="28">
        <v>-1.7948020000000001E-3</v>
      </c>
      <c r="O114" s="28">
        <v>-4.5362070000000004E-3</v>
      </c>
      <c r="P114" s="28">
        <v>-8.7496199999999996E-4</v>
      </c>
      <c r="Q114" s="28">
        <v>4.8922980000000004E-4</v>
      </c>
      <c r="R114" s="28">
        <v>2.6606999999999998E-4</v>
      </c>
    </row>
    <row r="115" spans="1:18" ht="12" x14ac:dyDescent="0.2">
      <c r="A115" s="12" t="s">
        <v>2716</v>
      </c>
      <c r="B115" s="10" t="str">
        <f>VLOOKUP(A115,[2]racine_v11e!$B$4:$C$672,2,FALSE)</f>
        <v>Interventions majeures sur le thorax</v>
      </c>
      <c r="C115" s="26">
        <v>13193</v>
      </c>
      <c r="D115" s="27">
        <v>141689923.38</v>
      </c>
      <c r="E115" s="26">
        <v>13553</v>
      </c>
      <c r="F115" s="27">
        <v>146108215.30000001</v>
      </c>
      <c r="G115" s="26">
        <v>13925</v>
      </c>
      <c r="H115" s="27">
        <v>150116984.31999999</v>
      </c>
      <c r="I115" s="28">
        <v>3.1182823799999999E-2</v>
      </c>
      <c r="J115" s="28">
        <v>2.7287197799999999E-2</v>
      </c>
      <c r="K115" s="28">
        <v>3.7921489999999999E-3</v>
      </c>
      <c r="L115" s="28">
        <v>2.7436985800000001E-2</v>
      </c>
      <c r="M115" s="28">
        <v>2.7447797499999999E-2</v>
      </c>
      <c r="N115" s="28">
        <v>-1.0523000000000001E-5</v>
      </c>
      <c r="O115" s="28">
        <v>5.1135425999999998E-3</v>
      </c>
      <c r="P115" s="28">
        <v>7.7015462999999998E-3</v>
      </c>
      <c r="Q115" s="28">
        <v>1.2646230999999999E-3</v>
      </c>
      <c r="R115" s="28">
        <v>5.5397761999999998E-3</v>
      </c>
    </row>
    <row r="116" spans="1:18" ht="22.5" x14ac:dyDescent="0.2">
      <c r="A116" s="12" t="s">
        <v>2717</v>
      </c>
      <c r="B116" s="10" t="str">
        <f>VLOOKUP(A116,[2]racine_v11e!$B$4:$C$672,2,FALSE)</f>
        <v>Autres interventions chirurgicales sur le système respiratoire</v>
      </c>
      <c r="C116" s="26">
        <v>2763</v>
      </c>
      <c r="D116" s="27">
        <v>21703922.528999999</v>
      </c>
      <c r="E116" s="26">
        <v>2715</v>
      </c>
      <c r="F116" s="27">
        <v>21168289.381000001</v>
      </c>
      <c r="G116" s="26">
        <v>2735</v>
      </c>
      <c r="H116" s="27">
        <v>21222840.964000002</v>
      </c>
      <c r="I116" s="28">
        <v>-2.4679093999999999E-2</v>
      </c>
      <c r="J116" s="28">
        <v>-1.7372420999999999E-2</v>
      </c>
      <c r="K116" s="28">
        <v>-7.4358519999999997E-3</v>
      </c>
      <c r="L116" s="28">
        <v>2.5770425E-3</v>
      </c>
      <c r="M116" s="28">
        <v>7.3664825000000003E-3</v>
      </c>
      <c r="N116" s="28">
        <v>-4.7544170000000004E-3</v>
      </c>
      <c r="O116" s="28">
        <v>2.7492160000000001E-4</v>
      </c>
      <c r="P116" s="28">
        <v>1.048031E-4</v>
      </c>
      <c r="Q116" s="28">
        <v>2.4838380000000003E-4</v>
      </c>
      <c r="R116" s="28">
        <v>7.8318780000000002E-4</v>
      </c>
    </row>
    <row r="117" spans="1:18" ht="12" x14ac:dyDescent="0.2">
      <c r="A117" s="12" t="s">
        <v>2718</v>
      </c>
      <c r="B117" s="10" t="str">
        <f>VLOOKUP(A117,[2]racine_v11e!$B$4:$C$672,2,FALSE)</f>
        <v>Interventions sous thoracoscopie</v>
      </c>
      <c r="C117" s="26">
        <v>6657</v>
      </c>
      <c r="D117" s="27">
        <v>44676956.902000003</v>
      </c>
      <c r="E117" s="26">
        <v>6718</v>
      </c>
      <c r="F117" s="27">
        <v>45833852.197999999</v>
      </c>
      <c r="G117" s="26">
        <v>7072</v>
      </c>
      <c r="H117" s="27">
        <v>47882539.997000001</v>
      </c>
      <c r="I117" s="28">
        <v>2.5894675400000001E-2</v>
      </c>
      <c r="J117" s="28">
        <v>9.1632867999999999E-3</v>
      </c>
      <c r="K117" s="28">
        <v>1.65794662E-2</v>
      </c>
      <c r="L117" s="28">
        <v>4.4698136899999998E-2</v>
      </c>
      <c r="M117" s="28">
        <v>5.2694254199999999E-2</v>
      </c>
      <c r="N117" s="28">
        <v>-7.5958589999999999E-3</v>
      </c>
      <c r="O117" s="28">
        <v>4.8661132000000001E-3</v>
      </c>
      <c r="P117" s="28">
        <v>3.9358874999999996E-3</v>
      </c>
      <c r="Q117" s="28">
        <v>6.4225600000000001E-4</v>
      </c>
      <c r="R117" s="28">
        <v>1.7670123E-3</v>
      </c>
    </row>
    <row r="118" spans="1:18" ht="22.5" x14ac:dyDescent="0.2">
      <c r="A118" s="12" t="s">
        <v>2719</v>
      </c>
      <c r="B118" s="10" t="str">
        <f>VLOOKUP(A118,[2]racine_v11e!$B$4:$C$672,2,FALSE)</f>
        <v>Séjours comprenant une endoscopie bronchique, en ambulatoire</v>
      </c>
      <c r="C118" s="26">
        <v>14302</v>
      </c>
      <c r="D118" s="27">
        <v>10401047.856000001</v>
      </c>
      <c r="E118" s="26">
        <v>14294</v>
      </c>
      <c r="F118" s="27">
        <v>10395113.601</v>
      </c>
      <c r="G118" s="26">
        <v>13879</v>
      </c>
      <c r="H118" s="27">
        <v>10095487.328</v>
      </c>
      <c r="I118" s="28">
        <v>-5.7054399999999998E-4</v>
      </c>
      <c r="J118" s="28">
        <v>-5.5936199999999999E-4</v>
      </c>
      <c r="K118" s="28">
        <v>-1.1188E-5</v>
      </c>
      <c r="L118" s="28">
        <v>-2.8823761E-2</v>
      </c>
      <c r="M118" s="28">
        <v>-2.9033160999999998E-2</v>
      </c>
      <c r="N118" s="28">
        <v>2.156607E-4</v>
      </c>
      <c r="O118" s="28">
        <v>-5.7046240000000002E-3</v>
      </c>
      <c r="P118" s="28">
        <v>-5.75634E-4</v>
      </c>
      <c r="Q118" s="28">
        <v>1.2604455E-3</v>
      </c>
      <c r="R118" s="28">
        <v>3.7255440000000001E-4</v>
      </c>
    </row>
    <row r="119" spans="1:18" ht="22.5" x14ac:dyDescent="0.2">
      <c r="A119" s="12" t="s">
        <v>2720</v>
      </c>
      <c r="B119" s="10" t="str">
        <f>VLOOKUP(A119,[2]racine_v11e!$B$4:$C$672,2,FALSE)</f>
        <v>Bronchites et asthme, âge inférieur à 18 ans</v>
      </c>
      <c r="C119" s="26">
        <v>41127</v>
      </c>
      <c r="D119" s="27">
        <v>54537669.520999998</v>
      </c>
      <c r="E119" s="26">
        <v>44916</v>
      </c>
      <c r="F119" s="27">
        <v>61131733.431000002</v>
      </c>
      <c r="G119" s="26">
        <v>42438</v>
      </c>
      <c r="H119" s="27">
        <v>57756553.461999997</v>
      </c>
      <c r="I119" s="28">
        <v>0.1209084284</v>
      </c>
      <c r="J119" s="28">
        <v>9.2129258199999994E-2</v>
      </c>
      <c r="K119" s="28">
        <v>2.6351432300000002E-2</v>
      </c>
      <c r="L119" s="28">
        <v>-5.5211586E-2</v>
      </c>
      <c r="M119" s="28">
        <v>-5.5169650000000001E-2</v>
      </c>
      <c r="N119" s="28">
        <v>-4.4385000000000003E-5</v>
      </c>
      <c r="O119" s="28">
        <v>-3.4062792000000001E-2</v>
      </c>
      <c r="P119" s="28">
        <v>-6.4843110000000004E-3</v>
      </c>
      <c r="Q119" s="28">
        <v>3.8540808E-3</v>
      </c>
      <c r="R119" s="28">
        <v>2.1313935999999999E-3</v>
      </c>
    </row>
    <row r="120" spans="1:18" ht="22.5" x14ac:dyDescent="0.2">
      <c r="A120" s="12" t="s">
        <v>2721</v>
      </c>
      <c r="B120" s="10" t="str">
        <f>VLOOKUP(A120,[2]racine_v11e!$B$4:$C$672,2,FALSE)</f>
        <v>Bronchites et asthme, âge supérieur à 17 ans</v>
      </c>
      <c r="C120" s="26">
        <v>43991</v>
      </c>
      <c r="D120" s="27">
        <v>100422733.44</v>
      </c>
      <c r="E120" s="26">
        <v>50623</v>
      </c>
      <c r="F120" s="27">
        <v>117265884.17</v>
      </c>
      <c r="G120" s="26">
        <v>51087</v>
      </c>
      <c r="H120" s="27">
        <v>120107456.02</v>
      </c>
      <c r="I120" s="28">
        <v>0.16772248819999999</v>
      </c>
      <c r="J120" s="28">
        <v>0.1507581096</v>
      </c>
      <c r="K120" s="28">
        <v>1.47419153E-2</v>
      </c>
      <c r="L120" s="28">
        <v>2.4231871700000001E-2</v>
      </c>
      <c r="M120" s="28">
        <v>9.1657942000000006E-3</v>
      </c>
      <c r="N120" s="28">
        <v>1.49292391E-2</v>
      </c>
      <c r="O120" s="28">
        <v>6.3781821999999997E-3</v>
      </c>
      <c r="P120" s="28">
        <v>5.4591563999999999E-3</v>
      </c>
      <c r="Q120" s="28">
        <v>4.6395547000000004E-3</v>
      </c>
      <c r="R120" s="28">
        <v>4.4323326999999996E-3</v>
      </c>
    </row>
    <row r="121" spans="1:18" ht="22.5" x14ac:dyDescent="0.2">
      <c r="A121" s="12" t="s">
        <v>2722</v>
      </c>
      <c r="B121" s="10" t="str">
        <f>VLOOKUP(A121,[2]racine_v11e!$B$4:$C$672,2,FALSE)</f>
        <v>Pneumonies et pleurésies banales, âge inférieur à 18 ans</v>
      </c>
      <c r="C121" s="26">
        <v>20378</v>
      </c>
      <c r="D121" s="27">
        <v>41113423.100000001</v>
      </c>
      <c r="E121" s="26">
        <v>16368</v>
      </c>
      <c r="F121" s="27">
        <v>34238462.435999997</v>
      </c>
      <c r="G121" s="26">
        <v>13429</v>
      </c>
      <c r="H121" s="27">
        <v>29673726.079999998</v>
      </c>
      <c r="I121" s="28">
        <v>-0.16721936900000001</v>
      </c>
      <c r="J121" s="28">
        <v>-0.19678084200000001</v>
      </c>
      <c r="K121" s="28">
        <v>3.6803745200000001E-2</v>
      </c>
      <c r="L121" s="28">
        <v>-0.133321885</v>
      </c>
      <c r="M121" s="28">
        <v>-0.179557674</v>
      </c>
      <c r="N121" s="28">
        <v>5.63547088E-2</v>
      </c>
      <c r="O121" s="28">
        <v>-4.0399735999999999E-2</v>
      </c>
      <c r="P121" s="28">
        <v>-8.7696570000000001E-3</v>
      </c>
      <c r="Q121" s="28">
        <v>1.219578E-3</v>
      </c>
      <c r="R121" s="28">
        <v>1.0950513E-3</v>
      </c>
    </row>
    <row r="122" spans="1:18" ht="22.5" x14ac:dyDescent="0.2">
      <c r="A122" s="12" t="s">
        <v>2723</v>
      </c>
      <c r="B122" s="10" t="str">
        <f>VLOOKUP(A122,[2]racine_v11e!$B$4:$C$672,2,FALSE)</f>
        <v>Pneumonies et pleurésies banales, âge supérieur à 17 ans</v>
      </c>
      <c r="C122" s="26">
        <v>128521</v>
      </c>
      <c r="D122" s="27">
        <v>420341047.55000001</v>
      </c>
      <c r="E122" s="26">
        <v>137715</v>
      </c>
      <c r="F122" s="27">
        <v>460403260.08999997</v>
      </c>
      <c r="G122" s="26">
        <v>134926</v>
      </c>
      <c r="H122" s="27">
        <v>459863852.41000003</v>
      </c>
      <c r="I122" s="28">
        <v>9.5308827900000004E-2</v>
      </c>
      <c r="J122" s="28">
        <v>7.1536947300000001E-2</v>
      </c>
      <c r="K122" s="28">
        <v>2.2184844499999998E-2</v>
      </c>
      <c r="L122" s="28">
        <v>-1.171598E-3</v>
      </c>
      <c r="M122" s="28">
        <v>-2.0251970000000001E-2</v>
      </c>
      <c r="N122" s="28">
        <v>1.9474773899999999E-2</v>
      </c>
      <c r="O122" s="28">
        <v>-3.8337824E-2</v>
      </c>
      <c r="P122" s="28">
        <v>-1.0362959999999999E-3</v>
      </c>
      <c r="Q122" s="28">
        <v>1.22535393E-2</v>
      </c>
      <c r="R122" s="28">
        <v>1.69703836E-2</v>
      </c>
    </row>
    <row r="123" spans="1:18" ht="22.5" x14ac:dyDescent="0.2">
      <c r="A123" s="12" t="s">
        <v>2724</v>
      </c>
      <c r="B123" s="10" t="str">
        <f>VLOOKUP(A123,[2]racine_v11e!$B$4:$C$672,2,FALSE)</f>
        <v>Infections et inflammations respiratoires, âge inférieur à 18 ans</v>
      </c>
      <c r="C123" s="26">
        <v>2436</v>
      </c>
      <c r="D123" s="27">
        <v>9876472.5888</v>
      </c>
      <c r="E123" s="26">
        <v>2474</v>
      </c>
      <c r="F123" s="27">
        <v>10777558.537</v>
      </c>
      <c r="G123" s="26">
        <v>2704</v>
      </c>
      <c r="H123" s="27">
        <v>11755828.708000001</v>
      </c>
      <c r="I123" s="28">
        <v>9.1235604600000006E-2</v>
      </c>
      <c r="J123" s="28">
        <v>1.5599343200000001E-2</v>
      </c>
      <c r="K123" s="28">
        <v>7.4474507999999995E-2</v>
      </c>
      <c r="L123" s="28">
        <v>9.0769181899999996E-2</v>
      </c>
      <c r="M123" s="28">
        <v>9.2966855299999998E-2</v>
      </c>
      <c r="N123" s="28">
        <v>-2.0107409999999999E-3</v>
      </c>
      <c r="O123" s="28">
        <v>3.1615989000000001E-3</v>
      </c>
      <c r="P123" s="28">
        <v>1.8794281000000001E-3</v>
      </c>
      <c r="Q123" s="28">
        <v>2.455685E-4</v>
      </c>
      <c r="R123" s="28">
        <v>4.3382609999999998E-4</v>
      </c>
    </row>
    <row r="124" spans="1:18" ht="22.5" x14ac:dyDescent="0.2">
      <c r="A124" s="12" t="s">
        <v>2725</v>
      </c>
      <c r="B124" s="10" t="str">
        <f>VLOOKUP(A124,[2]racine_v11e!$B$4:$C$672,2,FALSE)</f>
        <v>Infections et inflammations respiratoires, âge supérieur à 17 ans</v>
      </c>
      <c r="C124" s="26">
        <v>32287</v>
      </c>
      <c r="D124" s="27">
        <v>174781346.88999999</v>
      </c>
      <c r="E124" s="26">
        <v>34467</v>
      </c>
      <c r="F124" s="27">
        <v>193372679.24000001</v>
      </c>
      <c r="G124" s="26">
        <v>36947</v>
      </c>
      <c r="H124" s="27">
        <v>209911880.47999999</v>
      </c>
      <c r="I124" s="28">
        <v>0.1063690873</v>
      </c>
      <c r="J124" s="28">
        <v>6.7519435099999997E-2</v>
      </c>
      <c r="K124" s="28">
        <v>3.6392454300000002E-2</v>
      </c>
      <c r="L124" s="28">
        <v>8.5530186100000002E-2</v>
      </c>
      <c r="M124" s="28">
        <v>7.1952882499999996E-2</v>
      </c>
      <c r="N124" s="28">
        <v>1.26659519E-2</v>
      </c>
      <c r="O124" s="28">
        <v>3.4090284300000002E-2</v>
      </c>
      <c r="P124" s="28">
        <v>3.1774697599999999E-2</v>
      </c>
      <c r="Q124" s="28">
        <v>3.355406E-3</v>
      </c>
      <c r="R124" s="28">
        <v>7.7463908E-3</v>
      </c>
    </row>
    <row r="125" spans="1:18" ht="12" x14ac:dyDescent="0.2">
      <c r="A125" s="12" t="s">
        <v>2726</v>
      </c>
      <c r="B125" s="10" t="str">
        <f>VLOOKUP(A125,[2]racine_v11e!$B$4:$C$672,2,FALSE)</f>
        <v>Bronchopneumopathies chroniques</v>
      </c>
      <c r="C125" s="26">
        <v>24856</v>
      </c>
      <c r="D125" s="27">
        <v>68159722.432999998</v>
      </c>
      <c r="E125" s="26">
        <v>25029</v>
      </c>
      <c r="F125" s="27">
        <v>69088627.480000004</v>
      </c>
      <c r="G125" s="26">
        <v>23355</v>
      </c>
      <c r="H125" s="27">
        <v>64935654.020000003</v>
      </c>
      <c r="I125" s="28">
        <v>1.36283572E-2</v>
      </c>
      <c r="J125" s="28">
        <v>6.9600901E-3</v>
      </c>
      <c r="K125" s="28">
        <v>6.6221761999999997E-3</v>
      </c>
      <c r="L125" s="28">
        <v>-6.0110811E-2</v>
      </c>
      <c r="M125" s="28">
        <v>-6.6882416E-2</v>
      </c>
      <c r="N125" s="28">
        <v>7.2569684999999997E-3</v>
      </c>
      <c r="O125" s="28">
        <v>-2.3010942E-2</v>
      </c>
      <c r="P125" s="28">
        <v>-7.978588E-3</v>
      </c>
      <c r="Q125" s="28">
        <v>2.1210248999999999E-3</v>
      </c>
      <c r="R125" s="28">
        <v>2.3963244000000002E-3</v>
      </c>
    </row>
    <row r="126" spans="1:18" ht="12" x14ac:dyDescent="0.2">
      <c r="A126" s="12" t="s">
        <v>2727</v>
      </c>
      <c r="B126" s="10" t="str">
        <f>VLOOKUP(A126,[2]racine_v11e!$B$4:$C$672,2,FALSE)</f>
        <v>Tumeurs de l'appareil respiratoire</v>
      </c>
      <c r="C126" s="26">
        <v>39861</v>
      </c>
      <c r="D126" s="27">
        <v>165856670.55000001</v>
      </c>
      <c r="E126" s="26">
        <v>38216</v>
      </c>
      <c r="F126" s="27">
        <v>167363496.11000001</v>
      </c>
      <c r="G126" s="26">
        <v>37979</v>
      </c>
      <c r="H126" s="27">
        <v>171905534.55000001</v>
      </c>
      <c r="I126" s="28">
        <v>9.0851066999999997E-3</v>
      </c>
      <c r="J126" s="28">
        <v>-4.1268407999999999E-2</v>
      </c>
      <c r="K126" s="28">
        <v>5.2520971299999997E-2</v>
      </c>
      <c r="L126" s="28">
        <v>2.7138764100000001E-2</v>
      </c>
      <c r="M126" s="28">
        <v>-6.2015910000000002E-3</v>
      </c>
      <c r="N126" s="28">
        <v>3.3548408600000003E-2</v>
      </c>
      <c r="O126" s="28">
        <v>-3.2578220000000001E-3</v>
      </c>
      <c r="P126" s="28">
        <v>8.7260501000000004E-3</v>
      </c>
      <c r="Q126" s="28">
        <v>3.4491289E-3</v>
      </c>
      <c r="R126" s="28">
        <v>6.3438403000000004E-3</v>
      </c>
    </row>
    <row r="127" spans="1:18" ht="12" x14ac:dyDescent="0.2">
      <c r="A127" s="12" t="s">
        <v>2728</v>
      </c>
      <c r="B127" s="10" t="str">
        <f>VLOOKUP(A127,[2]racine_v11e!$B$4:$C$672,2,FALSE)</f>
        <v>Embolies pulmonaires</v>
      </c>
      <c r="C127" s="26">
        <v>30172</v>
      </c>
      <c r="D127" s="27">
        <v>115474023.09999999</v>
      </c>
      <c r="E127" s="26">
        <v>31985</v>
      </c>
      <c r="F127" s="27">
        <v>124039500.09999999</v>
      </c>
      <c r="G127" s="26">
        <v>31944</v>
      </c>
      <c r="H127" s="27">
        <v>123257142.25</v>
      </c>
      <c r="I127" s="28">
        <v>7.4176656999999993E-2</v>
      </c>
      <c r="J127" s="28">
        <v>6.00888241E-2</v>
      </c>
      <c r="K127" s="28">
        <v>1.32892948E-2</v>
      </c>
      <c r="L127" s="28">
        <v>-6.3073280000000001E-3</v>
      </c>
      <c r="M127" s="28">
        <v>-1.2818510000000001E-3</v>
      </c>
      <c r="N127" s="28">
        <v>-5.0319279999999997E-3</v>
      </c>
      <c r="O127" s="28">
        <v>-5.6358899999999997E-4</v>
      </c>
      <c r="P127" s="28">
        <v>-1.5030460000000001E-3</v>
      </c>
      <c r="Q127" s="28">
        <v>2.9010499E-3</v>
      </c>
      <c r="R127" s="28">
        <v>4.5485658000000003E-3</v>
      </c>
    </row>
    <row r="128" spans="1:18" ht="12" x14ac:dyDescent="0.2">
      <c r="A128" s="12" t="s">
        <v>2729</v>
      </c>
      <c r="B128" s="10" t="str">
        <f>VLOOKUP(A128,[2]racine_v11e!$B$4:$C$672,2,FALSE)</f>
        <v>Signes et symptômes respiratoires</v>
      </c>
      <c r="C128" s="26">
        <v>44986</v>
      </c>
      <c r="D128" s="27">
        <v>65064515.277000003</v>
      </c>
      <c r="E128" s="26">
        <v>44767</v>
      </c>
      <c r="F128" s="27">
        <v>64775235.539999999</v>
      </c>
      <c r="G128" s="26">
        <v>41828</v>
      </c>
      <c r="H128" s="27">
        <v>61101860.053999998</v>
      </c>
      <c r="I128" s="28">
        <v>-4.446045E-3</v>
      </c>
      <c r="J128" s="28">
        <v>-4.8681810000000001E-3</v>
      </c>
      <c r="K128" s="28">
        <v>4.2420169999999999E-4</v>
      </c>
      <c r="L128" s="28">
        <v>-5.6709566000000003E-2</v>
      </c>
      <c r="M128" s="28">
        <v>-6.5651037999999995E-2</v>
      </c>
      <c r="N128" s="28">
        <v>9.5697348000000002E-3</v>
      </c>
      <c r="O128" s="28">
        <v>-4.0399735999999999E-2</v>
      </c>
      <c r="P128" s="28">
        <v>-7.0571970000000003E-3</v>
      </c>
      <c r="Q128" s="28">
        <v>3.7986825E-3</v>
      </c>
      <c r="R128" s="28">
        <v>2.2548455999999999E-3</v>
      </c>
    </row>
    <row r="129" spans="1:18" ht="12" x14ac:dyDescent="0.2">
      <c r="A129" s="12" t="s">
        <v>2730</v>
      </c>
      <c r="B129" s="10" t="str">
        <f>VLOOKUP(A129,[2]racine_v11e!$B$4:$C$672,2,FALSE)</f>
        <v>Pneumothorax</v>
      </c>
      <c r="C129" s="26">
        <v>13846</v>
      </c>
      <c r="D129" s="27">
        <v>33475067.943</v>
      </c>
      <c r="E129" s="26">
        <v>13903</v>
      </c>
      <c r="F129" s="27">
        <v>34507820.192000002</v>
      </c>
      <c r="G129" s="26">
        <v>14273</v>
      </c>
      <c r="H129" s="27">
        <v>35545482.281000003</v>
      </c>
      <c r="I129" s="28">
        <v>3.0851386200000001E-2</v>
      </c>
      <c r="J129" s="28">
        <v>4.1167123999999999E-3</v>
      </c>
      <c r="K129" s="28">
        <v>2.6625066100000001E-2</v>
      </c>
      <c r="L129" s="28">
        <v>3.00703459E-2</v>
      </c>
      <c r="M129" s="28">
        <v>2.66129612E-2</v>
      </c>
      <c r="N129" s="28">
        <v>3.3677586E-3</v>
      </c>
      <c r="O129" s="28">
        <v>5.0860504999999997E-3</v>
      </c>
      <c r="P129" s="28">
        <v>1.9935303E-3</v>
      </c>
      <c r="Q129" s="28">
        <v>1.2962272999999999E-3</v>
      </c>
      <c r="R129" s="28">
        <v>1.3117370999999999E-3</v>
      </c>
    </row>
    <row r="130" spans="1:18" ht="22.5" x14ac:dyDescent="0.2">
      <c r="A130" s="12" t="s">
        <v>2731</v>
      </c>
      <c r="B130" s="10" t="str">
        <f>VLOOKUP(A130,[2]racine_v11e!$B$4:$C$672,2,FALSE)</f>
        <v>Oedème pulmonaire et détresse respiratoire</v>
      </c>
      <c r="C130" s="26">
        <v>60433</v>
      </c>
      <c r="D130" s="27">
        <v>319281576.85000002</v>
      </c>
      <c r="E130" s="26">
        <v>55240</v>
      </c>
      <c r="F130" s="27">
        <v>296576192.94</v>
      </c>
      <c r="G130" s="26">
        <v>49050</v>
      </c>
      <c r="H130" s="27">
        <v>270984353.38999999</v>
      </c>
      <c r="I130" s="28">
        <v>-7.1113981000000007E-2</v>
      </c>
      <c r="J130" s="28">
        <v>-8.5929873000000004E-2</v>
      </c>
      <c r="K130" s="28">
        <v>1.62087039E-2</v>
      </c>
      <c r="L130" s="28">
        <v>-8.6290943999999994E-2</v>
      </c>
      <c r="M130" s="28">
        <v>-0.112056481</v>
      </c>
      <c r="N130" s="28">
        <v>2.9017090200000002E-2</v>
      </c>
      <c r="O130" s="28">
        <v>-8.5088250000000004E-2</v>
      </c>
      <c r="P130" s="28">
        <v>-4.9166399E-2</v>
      </c>
      <c r="Q130" s="28">
        <v>4.4545610000000001E-3</v>
      </c>
      <c r="R130" s="28">
        <v>1.0000152E-2</v>
      </c>
    </row>
    <row r="131" spans="1:18" ht="12" x14ac:dyDescent="0.2">
      <c r="A131" s="12" t="s">
        <v>2732</v>
      </c>
      <c r="B131" s="10" t="str">
        <f>VLOOKUP(A131,[2]racine_v11e!$B$4:$C$672,2,FALSE)</f>
        <v>Maladies pulmonaires interstitielles</v>
      </c>
      <c r="C131" s="26">
        <v>12112</v>
      </c>
      <c r="D131" s="27">
        <v>34929001.865999997</v>
      </c>
      <c r="E131" s="26">
        <v>12765</v>
      </c>
      <c r="F131" s="27">
        <v>38257765.325000003</v>
      </c>
      <c r="G131" s="26">
        <v>13176</v>
      </c>
      <c r="H131" s="27">
        <v>40387377.270000003</v>
      </c>
      <c r="I131" s="28">
        <v>9.53008469E-2</v>
      </c>
      <c r="J131" s="28">
        <v>5.3913474199999999E-2</v>
      </c>
      <c r="K131" s="28">
        <v>3.9270180799999999E-2</v>
      </c>
      <c r="L131" s="28">
        <v>5.5664828499999999E-2</v>
      </c>
      <c r="M131" s="28">
        <v>3.2197414799999997E-2</v>
      </c>
      <c r="N131" s="28">
        <v>2.27353928E-2</v>
      </c>
      <c r="O131" s="28">
        <v>5.6496398999999996E-3</v>
      </c>
      <c r="P131" s="28">
        <v>4.0913568999999999E-3</v>
      </c>
      <c r="Q131" s="28">
        <v>1.1966012999999999E-3</v>
      </c>
      <c r="R131" s="28">
        <v>1.4904178E-3</v>
      </c>
    </row>
    <row r="132" spans="1:18" ht="22.5" x14ac:dyDescent="0.2">
      <c r="A132" s="12" t="s">
        <v>2733</v>
      </c>
      <c r="B132" s="10" t="str">
        <f>VLOOKUP(A132,[2]racine_v11e!$B$4:$C$672,2,FALSE)</f>
        <v>Autres diagnostics portant sur le système respiratoire</v>
      </c>
      <c r="C132" s="26">
        <v>5425</v>
      </c>
      <c r="D132" s="27">
        <v>12750587.945</v>
      </c>
      <c r="E132" s="26">
        <v>5488</v>
      </c>
      <c r="F132" s="27">
        <v>12586849.414000001</v>
      </c>
      <c r="G132" s="26">
        <v>5872</v>
      </c>
      <c r="H132" s="27">
        <v>14402726.640000001</v>
      </c>
      <c r="I132" s="28">
        <v>-1.2841646E-2</v>
      </c>
      <c r="J132" s="28">
        <v>1.16129032E-2</v>
      </c>
      <c r="K132" s="28">
        <v>-2.4173821000000002E-2</v>
      </c>
      <c r="L132" s="28">
        <v>0.14426781220000001</v>
      </c>
      <c r="M132" s="28">
        <v>6.9970845500000003E-2</v>
      </c>
      <c r="N132" s="28">
        <v>6.9438309399999995E-2</v>
      </c>
      <c r="O132" s="28">
        <v>5.2784955999999996E-3</v>
      </c>
      <c r="P132" s="28">
        <v>3.4886177000000001E-3</v>
      </c>
      <c r="Q132" s="28">
        <v>5.3327590000000003E-4</v>
      </c>
      <c r="R132" s="28">
        <v>5.3150470000000005E-4</v>
      </c>
    </row>
    <row r="133" spans="1:18" ht="12" x14ac:dyDescent="0.2">
      <c r="A133" s="12" t="s">
        <v>2734</v>
      </c>
      <c r="B133" s="10" t="str">
        <f>VLOOKUP(A133,[2]racine_v11e!$B$4:$C$672,2,FALSE)</f>
        <v>Traumatismes thoraciques</v>
      </c>
      <c r="C133" s="26">
        <v>11706</v>
      </c>
      <c r="D133" s="27">
        <v>26270727.164999999</v>
      </c>
      <c r="E133" s="26">
        <v>11646</v>
      </c>
      <c r="F133" s="27">
        <v>26001835.651999999</v>
      </c>
      <c r="G133" s="26">
        <v>11890</v>
      </c>
      <c r="H133" s="27">
        <v>26820153.659000002</v>
      </c>
      <c r="I133" s="28">
        <v>-1.0235404E-2</v>
      </c>
      <c r="J133" s="28">
        <v>-5.1255770000000001E-3</v>
      </c>
      <c r="K133" s="28">
        <v>-5.1361530000000001E-3</v>
      </c>
      <c r="L133" s="28">
        <v>3.1471547599999997E-2</v>
      </c>
      <c r="M133" s="28">
        <v>2.09513996E-2</v>
      </c>
      <c r="N133" s="28">
        <v>1.03042593E-2</v>
      </c>
      <c r="O133" s="28">
        <v>3.3540441000000001E-3</v>
      </c>
      <c r="P133" s="28">
        <v>1.572132E-3</v>
      </c>
      <c r="Q133" s="28">
        <v>1.079811E-3</v>
      </c>
      <c r="R133" s="28">
        <v>9.8974580000000005E-4</v>
      </c>
    </row>
    <row r="134" spans="1:18" ht="12" x14ac:dyDescent="0.2">
      <c r="A134" s="12" t="s">
        <v>2735</v>
      </c>
      <c r="B134" s="10" t="str">
        <f>VLOOKUP(A134,[2]racine_v11e!$B$4:$C$672,2,FALSE)</f>
        <v>Epanchements pleuraux</v>
      </c>
      <c r="C134" s="26">
        <v>16907</v>
      </c>
      <c r="D134" s="27">
        <v>50396042.813000001</v>
      </c>
      <c r="E134" s="26">
        <v>18108</v>
      </c>
      <c r="F134" s="27">
        <v>54542917.778999999</v>
      </c>
      <c r="G134" s="26">
        <v>19360</v>
      </c>
      <c r="H134" s="27">
        <v>57977442.004000001</v>
      </c>
      <c r="I134" s="28">
        <v>8.2285725899999995E-2</v>
      </c>
      <c r="J134" s="28">
        <v>7.10356657E-2</v>
      </c>
      <c r="K134" s="28">
        <v>1.0503908100000001E-2</v>
      </c>
      <c r="L134" s="28">
        <v>6.2969206E-2</v>
      </c>
      <c r="M134" s="28">
        <v>6.9140711300000005E-2</v>
      </c>
      <c r="N134" s="28">
        <v>-5.7723979999999998E-3</v>
      </c>
      <c r="O134" s="28">
        <v>1.72100951E-2</v>
      </c>
      <c r="P134" s="28">
        <v>6.5983216000000001E-3</v>
      </c>
      <c r="Q134" s="28">
        <v>1.7582120999999999E-3</v>
      </c>
      <c r="R134" s="28">
        <v>2.1395450000000001E-3</v>
      </c>
    </row>
    <row r="135" spans="1:18" ht="12" x14ac:dyDescent="0.2">
      <c r="A135" s="12" t="s">
        <v>2736</v>
      </c>
      <c r="B135" s="10" t="str">
        <f>VLOOKUP(A135,[2]racine_v11e!$B$4:$C$672,2,FALSE)</f>
        <v>Bronchiolites</v>
      </c>
      <c r="C135" s="26">
        <v>47985</v>
      </c>
      <c r="D135" s="27">
        <v>91609124.077000007</v>
      </c>
      <c r="E135" s="26">
        <v>47740</v>
      </c>
      <c r="F135" s="27">
        <v>92638895.603</v>
      </c>
      <c r="G135" s="26">
        <v>40097</v>
      </c>
      <c r="H135" s="27">
        <v>76714974.681999996</v>
      </c>
      <c r="I135" s="28">
        <v>1.1240927499999999E-2</v>
      </c>
      <c r="J135" s="28">
        <v>-5.1057619999999998E-3</v>
      </c>
      <c r="K135" s="28">
        <v>1.6430580399999999E-2</v>
      </c>
      <c r="L135" s="28">
        <v>-0.17189238700000001</v>
      </c>
      <c r="M135" s="28">
        <v>-0.160096355</v>
      </c>
      <c r="N135" s="28">
        <v>-1.4044506E-2</v>
      </c>
      <c r="O135" s="28">
        <v>-0.10506130800000001</v>
      </c>
      <c r="P135" s="28">
        <v>-3.0592636999999999E-2</v>
      </c>
      <c r="Q135" s="28">
        <v>3.6414787999999999E-3</v>
      </c>
      <c r="R135" s="28">
        <v>2.8310174E-3</v>
      </c>
    </row>
    <row r="136" spans="1:18" ht="12" x14ac:dyDescent="0.2">
      <c r="A136" s="12" t="s">
        <v>2737</v>
      </c>
      <c r="B136" s="10" t="str">
        <f>VLOOKUP(A136,[2]racine_v11e!$B$4:$C$672,2,FALSE)</f>
        <v>Tuberculoses</v>
      </c>
      <c r="C136" s="26">
        <v>4765</v>
      </c>
      <c r="D136" s="27">
        <v>29556545.811999999</v>
      </c>
      <c r="E136" s="26">
        <v>4617</v>
      </c>
      <c r="F136" s="27">
        <v>31274213.664000001</v>
      </c>
      <c r="G136" s="26">
        <v>4551</v>
      </c>
      <c r="H136" s="27">
        <v>33126156.513</v>
      </c>
      <c r="I136" s="28">
        <v>5.8114634300000002E-2</v>
      </c>
      <c r="J136" s="28">
        <v>-3.1059811E-2</v>
      </c>
      <c r="K136" s="28">
        <v>9.2032972199999993E-2</v>
      </c>
      <c r="L136" s="28">
        <v>5.9216288200000002E-2</v>
      </c>
      <c r="M136" s="28">
        <v>-1.4294997E-2</v>
      </c>
      <c r="N136" s="28">
        <v>7.4577368099999999E-2</v>
      </c>
      <c r="O136" s="28">
        <v>-9.0724100000000004E-4</v>
      </c>
      <c r="P136" s="28">
        <v>3.557906E-3</v>
      </c>
      <c r="Q136" s="28">
        <v>4.1330700000000002E-4</v>
      </c>
      <c r="R136" s="28">
        <v>1.2224566E-3</v>
      </c>
    </row>
    <row r="137" spans="1:18" ht="22.5" x14ac:dyDescent="0.2">
      <c r="A137" s="12" t="s">
        <v>2738</v>
      </c>
      <c r="B137" s="10" t="str">
        <f>VLOOKUP(A137,[2]racine_v11e!$B$4:$C$672,2,FALSE)</f>
        <v>Bronchopneumopathies chroniques surinfectées</v>
      </c>
      <c r="C137" s="26">
        <v>51268</v>
      </c>
      <c r="D137" s="27">
        <v>189845378.78</v>
      </c>
      <c r="E137" s="26">
        <v>59703</v>
      </c>
      <c r="F137" s="27">
        <v>226480022.49000001</v>
      </c>
      <c r="G137" s="26">
        <v>65061</v>
      </c>
      <c r="H137" s="27">
        <v>249845733.84999999</v>
      </c>
      <c r="I137" s="28">
        <v>0.19297095319999999</v>
      </c>
      <c r="J137" s="28">
        <v>0.1645275806</v>
      </c>
      <c r="K137" s="28">
        <v>2.4424816700000001E-2</v>
      </c>
      <c r="L137" s="28">
        <v>0.10316897310000001</v>
      </c>
      <c r="M137" s="28">
        <v>8.9744234000000006E-2</v>
      </c>
      <c r="N137" s="28">
        <v>1.23191651E-2</v>
      </c>
      <c r="O137" s="28">
        <v>7.3651509300000001E-2</v>
      </c>
      <c r="P137" s="28">
        <v>4.4889617200000002E-2</v>
      </c>
      <c r="Q137" s="28">
        <v>5.9086277999999999E-3</v>
      </c>
      <c r="R137" s="28">
        <v>9.2200722000000002E-3</v>
      </c>
    </row>
    <row r="138" spans="1:18" ht="12" x14ac:dyDescent="0.2">
      <c r="A138" s="12" t="s">
        <v>2739</v>
      </c>
      <c r="B138" s="10" t="str">
        <f>VLOOKUP(A138,[2]racine_v11e!$B$4:$C$672,2,FALSE)</f>
        <v>Suivis de greffe pulmonaire</v>
      </c>
      <c r="C138" s="26">
        <v>4003</v>
      </c>
      <c r="D138" s="27">
        <v>3762951.5225</v>
      </c>
      <c r="E138" s="26">
        <v>4177</v>
      </c>
      <c r="F138" s="27">
        <v>3920381.7072999999</v>
      </c>
      <c r="G138" s="26">
        <v>5402</v>
      </c>
      <c r="H138" s="27">
        <v>5037135.5043000001</v>
      </c>
      <c r="I138" s="28">
        <v>4.1836888900000001E-2</v>
      </c>
      <c r="J138" s="28">
        <v>4.3467399499999997E-2</v>
      </c>
      <c r="K138" s="28">
        <v>-1.5625890000000001E-3</v>
      </c>
      <c r="L138" s="28">
        <v>0.2848584348</v>
      </c>
      <c r="M138" s="28">
        <v>0.29327268369999998</v>
      </c>
      <c r="N138" s="28">
        <v>-6.5061679999999997E-3</v>
      </c>
      <c r="O138" s="28">
        <v>1.68389509E-2</v>
      </c>
      <c r="P138" s="28">
        <v>2.1454793000000002E-3</v>
      </c>
      <c r="Q138" s="28">
        <v>4.9059199999999998E-4</v>
      </c>
      <c r="R138" s="28">
        <v>1.8588569999999999E-4</v>
      </c>
    </row>
    <row r="139" spans="1:18" ht="22.5" x14ac:dyDescent="0.2">
      <c r="A139" s="12" t="s">
        <v>2740</v>
      </c>
      <c r="B139" s="10" t="str">
        <f>VLOOKUP(A139,[2]racine_v11e!$B$4:$C$672,2,FALSE)</f>
        <v>Explorations et surveillance pour affections de l'appareil respiratoire</v>
      </c>
      <c r="C139" s="26">
        <v>45624</v>
      </c>
      <c r="D139" s="27">
        <v>31683964.949999999</v>
      </c>
      <c r="E139" s="26">
        <v>45810</v>
      </c>
      <c r="F139" s="27">
        <v>31833310.664000001</v>
      </c>
      <c r="G139" s="26">
        <v>43703</v>
      </c>
      <c r="H139" s="27">
        <v>30451790.998</v>
      </c>
      <c r="I139" s="28">
        <v>4.7136056000000003E-3</v>
      </c>
      <c r="J139" s="28">
        <v>4.0768017000000004E-3</v>
      </c>
      <c r="K139" s="28">
        <v>6.3421829999999997E-4</v>
      </c>
      <c r="L139" s="28">
        <v>-4.3398553999999999E-2</v>
      </c>
      <c r="M139" s="28">
        <v>-4.5994324000000003E-2</v>
      </c>
      <c r="N139" s="28">
        <v>2.7209167000000001E-3</v>
      </c>
      <c r="O139" s="28">
        <v>-2.8962996000000001E-2</v>
      </c>
      <c r="P139" s="28">
        <v>-2.6541410000000001E-3</v>
      </c>
      <c r="Q139" s="28">
        <v>3.9689638999999997E-3</v>
      </c>
      <c r="R139" s="28">
        <v>1.1237643000000001E-3</v>
      </c>
    </row>
    <row r="140" spans="1:18" ht="22.5" x14ac:dyDescent="0.2">
      <c r="A140" s="12" t="s">
        <v>2741</v>
      </c>
      <c r="B140" s="10" t="str">
        <f>VLOOKUP(A140,[2]racine_v11e!$B$4:$C$672,2,FALSE)</f>
        <v>Autres symptômes et recours aux soins de la CMD 04</v>
      </c>
      <c r="C140" s="26">
        <v>6316</v>
      </c>
      <c r="D140" s="27">
        <v>10683763.217</v>
      </c>
      <c r="E140" s="26">
        <v>6800</v>
      </c>
      <c r="F140" s="27">
        <v>11453216.752</v>
      </c>
      <c r="G140" s="26">
        <v>6465</v>
      </c>
      <c r="H140" s="27">
        <v>10762656.084000001</v>
      </c>
      <c r="I140" s="28">
        <v>7.2020833800000003E-2</v>
      </c>
      <c r="J140" s="28">
        <v>7.6630778999999996E-2</v>
      </c>
      <c r="K140" s="28">
        <v>-4.2818259999999999E-3</v>
      </c>
      <c r="L140" s="28">
        <v>-6.0294036000000002E-2</v>
      </c>
      <c r="M140" s="28">
        <v>-4.9264705999999998E-2</v>
      </c>
      <c r="N140" s="28">
        <v>-1.1600843E-2</v>
      </c>
      <c r="O140" s="28">
        <v>-4.6049380000000003E-3</v>
      </c>
      <c r="P140" s="28">
        <v>-1.3266879999999999E-3</v>
      </c>
      <c r="Q140" s="28">
        <v>5.8713020000000001E-4</v>
      </c>
      <c r="R140" s="28">
        <v>3.9717490000000001E-4</v>
      </c>
    </row>
    <row r="141" spans="1:18" ht="22.5" x14ac:dyDescent="0.2">
      <c r="A141" s="12" t="s">
        <v>2742</v>
      </c>
      <c r="B141" s="10" t="str">
        <f>VLOOKUP(A141,[2]racine_v11e!$B$4:$C$672,2,FALSE)</f>
        <v>Affections de la CMD 04 avec décès : séjours de moins de 2 jours</v>
      </c>
      <c r="C141" s="26">
        <v>9538</v>
      </c>
      <c r="D141" s="27">
        <v>7855714.5999999996</v>
      </c>
      <c r="E141" s="26">
        <v>10281</v>
      </c>
      <c r="F141" s="27">
        <v>8460482.7672000006</v>
      </c>
      <c r="G141" s="26">
        <v>10158</v>
      </c>
      <c r="H141" s="27">
        <v>8366945.3339999998</v>
      </c>
      <c r="I141" s="28">
        <v>7.6984488099999998E-2</v>
      </c>
      <c r="J141" s="28">
        <v>7.7898930599999999E-2</v>
      </c>
      <c r="K141" s="28">
        <v>-8.4835599999999998E-4</v>
      </c>
      <c r="L141" s="28">
        <v>-1.1055802999999999E-2</v>
      </c>
      <c r="M141" s="28">
        <v>-1.1963817E-2</v>
      </c>
      <c r="N141" s="28">
        <v>9.1900830000000001E-4</v>
      </c>
      <c r="O141" s="28">
        <v>-1.690768E-3</v>
      </c>
      <c r="P141" s="28">
        <v>-1.7970200000000001E-4</v>
      </c>
      <c r="Q141" s="28">
        <v>9.2251639999999999E-4</v>
      </c>
      <c r="R141" s="28">
        <v>3.087659E-4</v>
      </c>
    </row>
    <row r="142" spans="1:18" ht="12" x14ac:dyDescent="0.2">
      <c r="A142" s="12" t="s">
        <v>2743</v>
      </c>
      <c r="B142" s="10" t="str">
        <f>VLOOKUP(A142,[2]racine_v11e!$B$4:$C$672,2,FALSE)</f>
        <v>Grippes</v>
      </c>
      <c r="C142" s="26">
        <v>6585</v>
      </c>
      <c r="D142" s="27">
        <v>12691614.952</v>
      </c>
      <c r="E142" s="26">
        <v>6710</v>
      </c>
      <c r="F142" s="27">
        <v>14525985.992000001</v>
      </c>
      <c r="G142" s="26">
        <v>9056</v>
      </c>
      <c r="H142" s="27">
        <v>20542331.149999999</v>
      </c>
      <c r="I142" s="28">
        <v>0.14453409179999999</v>
      </c>
      <c r="J142" s="28">
        <v>1.8982536099999999E-2</v>
      </c>
      <c r="K142" s="28">
        <v>0.1232126669</v>
      </c>
      <c r="L142" s="28">
        <v>0.41417809160000002</v>
      </c>
      <c r="M142" s="28">
        <v>0.3496274218</v>
      </c>
      <c r="N142" s="28">
        <v>4.7828510900000003E-2</v>
      </c>
      <c r="O142" s="28">
        <v>3.2248309199999999E-2</v>
      </c>
      <c r="P142" s="28">
        <v>1.15584511E-2</v>
      </c>
      <c r="Q142" s="28">
        <v>8.2243639999999999E-4</v>
      </c>
      <c r="R142" s="28">
        <v>7.5807489999999995E-4</v>
      </c>
    </row>
    <row r="143" spans="1:18" ht="22.5" x14ac:dyDescent="0.2">
      <c r="A143" s="12" t="s">
        <v>2744</v>
      </c>
      <c r="B143" s="10" t="str">
        <f>VLOOKUP(A143,[2]racine_v11e!$B$4:$C$672,2,FALSE)</f>
        <v>Fibroses kystiques avec manifestations pulmonaires</v>
      </c>
      <c r="C143" s="26">
        <v>3971</v>
      </c>
      <c r="D143" s="27">
        <v>6925461.2187999999</v>
      </c>
      <c r="E143" s="26">
        <v>3621</v>
      </c>
      <c r="F143" s="27">
        <v>7081107.6277000001</v>
      </c>
      <c r="G143" s="26">
        <v>3108</v>
      </c>
      <c r="H143" s="27">
        <v>5799053.2467</v>
      </c>
      <c r="I143" s="28">
        <v>2.24745189E-2</v>
      </c>
      <c r="J143" s="28">
        <v>-8.8139008000000005E-2</v>
      </c>
      <c r="K143" s="28">
        <v>0.12130525120000001</v>
      </c>
      <c r="L143" s="28">
        <v>-0.18105280300000001</v>
      </c>
      <c r="M143" s="28">
        <v>-0.141673571</v>
      </c>
      <c r="N143" s="28">
        <v>-4.5879085999999999E-2</v>
      </c>
      <c r="O143" s="28">
        <v>-7.0517399999999999E-3</v>
      </c>
      <c r="P143" s="28">
        <v>-2.463051E-3</v>
      </c>
      <c r="Q143" s="28">
        <v>2.8225839999999999E-4</v>
      </c>
      <c r="R143" s="28">
        <v>2.140028E-4</v>
      </c>
    </row>
    <row r="144" spans="1:18" ht="33.75" x14ac:dyDescent="0.2">
      <c r="A144" s="12" t="s">
        <v>2745</v>
      </c>
      <c r="B144" s="10" t="str">
        <f>VLOOKUP(A144,[2]racine_v11e!$B$4:$C$672,2,FALSE)</f>
        <v>Autres affections respiratoires concernant majoritairement la petite enfance</v>
      </c>
      <c r="C144" s="26">
        <v>1906</v>
      </c>
      <c r="D144" s="27">
        <v>3893993.5070000002</v>
      </c>
      <c r="E144" s="26">
        <v>2058</v>
      </c>
      <c r="F144" s="27">
        <v>4088070.4419</v>
      </c>
      <c r="G144" s="26">
        <v>1830</v>
      </c>
      <c r="H144" s="27">
        <v>3694654.4950999999</v>
      </c>
      <c r="I144" s="28">
        <v>4.9840076699999999E-2</v>
      </c>
      <c r="J144" s="28">
        <v>7.9748163699999999E-2</v>
      </c>
      <c r="K144" s="28">
        <v>-2.7699132000000001E-2</v>
      </c>
      <c r="L144" s="28">
        <v>-9.6235118999999994E-2</v>
      </c>
      <c r="M144" s="28">
        <v>-0.110787172</v>
      </c>
      <c r="N144" s="28">
        <v>1.63650953E-2</v>
      </c>
      <c r="O144" s="28">
        <v>-3.1341070000000001E-3</v>
      </c>
      <c r="P144" s="28">
        <v>-7.5582100000000005E-4</v>
      </c>
      <c r="Q144" s="28">
        <v>1.661946E-4</v>
      </c>
      <c r="R144" s="28">
        <v>1.363441E-4</v>
      </c>
    </row>
    <row r="145" spans="1:18" ht="45" x14ac:dyDescent="0.2">
      <c r="A145" s="12" t="s">
        <v>2746</v>
      </c>
      <c r="B145" s="10" t="str">
        <f>VLOOKUP(A145,[2]racine_v11e!$B$4:$C$672,2,FALSE)</f>
        <v>Chirurgie de remplacement valvulaire avec circulation extracorporelle et avec cathétérisme cardiaque ou coronarographie</v>
      </c>
      <c r="C145" s="26">
        <v>3021</v>
      </c>
      <c r="D145" s="27">
        <v>67232668.576000005</v>
      </c>
      <c r="E145" s="26">
        <v>2946</v>
      </c>
      <c r="F145" s="27">
        <v>65583009.927000001</v>
      </c>
      <c r="G145" s="26">
        <v>2983</v>
      </c>
      <c r="H145" s="27">
        <v>68425261.769999996</v>
      </c>
      <c r="I145" s="28">
        <v>-2.4536564E-2</v>
      </c>
      <c r="J145" s="28">
        <v>-2.4826216000000002E-2</v>
      </c>
      <c r="K145" s="28">
        <v>2.9702690000000002E-4</v>
      </c>
      <c r="L145" s="28">
        <v>4.3338234199999999E-2</v>
      </c>
      <c r="M145" s="28">
        <v>1.25594026E-2</v>
      </c>
      <c r="N145" s="28">
        <v>3.0397062700000001E-2</v>
      </c>
      <c r="O145" s="28">
        <v>5.0860499999999997E-4</v>
      </c>
      <c r="P145" s="28">
        <v>5.4604628000000004E-3</v>
      </c>
      <c r="Q145" s="28">
        <v>2.7090630000000001E-4</v>
      </c>
      <c r="R145" s="28">
        <v>2.5251015999999999E-3</v>
      </c>
    </row>
    <row r="146" spans="1:18" ht="45" x14ac:dyDescent="0.2">
      <c r="A146" s="12" t="s">
        <v>2747</v>
      </c>
      <c r="B146" s="10" t="str">
        <f>VLOOKUP(A146,[2]racine_v11e!$B$4:$C$672,2,FALSE)</f>
        <v>Chirurgie de remplacement valvulaire avec circulation extracorporelle, sans cathétérisme cardiaque, ni coronarographie</v>
      </c>
      <c r="C146" s="26">
        <v>10105</v>
      </c>
      <c r="D146" s="27">
        <v>177759538.40000001</v>
      </c>
      <c r="E146" s="26">
        <v>10490</v>
      </c>
      <c r="F146" s="27">
        <v>187122572.65000001</v>
      </c>
      <c r="G146" s="26">
        <v>10600</v>
      </c>
      <c r="H146" s="27">
        <v>191056901.63999999</v>
      </c>
      <c r="I146" s="28">
        <v>5.2672471700000001E-2</v>
      </c>
      <c r="J146" s="28">
        <v>3.80999505E-2</v>
      </c>
      <c r="K146" s="28">
        <v>1.4037686000000001E-2</v>
      </c>
      <c r="L146" s="28">
        <v>2.1025411000000001E-2</v>
      </c>
      <c r="M146" s="28">
        <v>1.04861773E-2</v>
      </c>
      <c r="N146" s="28">
        <v>1.04298642E-2</v>
      </c>
      <c r="O146" s="28">
        <v>1.5120691E-3</v>
      </c>
      <c r="P146" s="28">
        <v>7.5585339E-3</v>
      </c>
      <c r="Q146" s="28">
        <v>9.6265740000000004E-4</v>
      </c>
      <c r="R146" s="28">
        <v>7.0505843999999996E-3</v>
      </c>
    </row>
    <row r="147" spans="1:18" ht="33.75" x14ac:dyDescent="0.2">
      <c r="A147" s="12" t="s">
        <v>2748</v>
      </c>
      <c r="B147" s="10" t="str">
        <f>VLOOKUP(A147,[2]racine_v11e!$B$4:$C$672,2,FALSE)</f>
        <v>Pontages aortocoronariens avec cathétérisme cardiaque ou coronarographie</v>
      </c>
      <c r="C147" s="26">
        <v>2715</v>
      </c>
      <c r="D147" s="27">
        <v>42401259.446999997</v>
      </c>
      <c r="E147" s="26">
        <v>2776</v>
      </c>
      <c r="F147" s="27">
        <v>43916461.218000002</v>
      </c>
      <c r="G147" s="26">
        <v>2802</v>
      </c>
      <c r="H147" s="27">
        <v>44988865.887000002</v>
      </c>
      <c r="I147" s="28">
        <v>3.5734829400000001E-2</v>
      </c>
      <c r="J147" s="28">
        <v>2.2467771599999999E-2</v>
      </c>
      <c r="K147" s="28">
        <v>1.29755266E-2</v>
      </c>
      <c r="L147" s="28">
        <v>2.4419195899999999E-2</v>
      </c>
      <c r="M147" s="28">
        <v>9.3659942E-3</v>
      </c>
      <c r="N147" s="28">
        <v>1.49135217E-2</v>
      </c>
      <c r="O147" s="28">
        <v>3.5739810000000002E-4</v>
      </c>
      <c r="P147" s="28">
        <v>2.0602769000000001E-3</v>
      </c>
      <c r="Q147" s="28">
        <v>2.544685E-4</v>
      </c>
      <c r="R147" s="28">
        <v>1.6602267999999999E-3</v>
      </c>
    </row>
    <row r="148" spans="1:18" ht="33.75" x14ac:dyDescent="0.2">
      <c r="A148" s="12" t="s">
        <v>2749</v>
      </c>
      <c r="B148" s="10" t="str">
        <f>VLOOKUP(A148,[2]racine_v11e!$B$4:$C$672,2,FALSE)</f>
        <v>Pontages aortocoronariens sans cathétérisme cardiaque, ni coronarographie</v>
      </c>
      <c r="C148" s="26">
        <v>6958</v>
      </c>
      <c r="D148" s="27">
        <v>86214927.731000006</v>
      </c>
      <c r="E148" s="26">
        <v>7261</v>
      </c>
      <c r="F148" s="27">
        <v>91528263.531000003</v>
      </c>
      <c r="G148" s="26">
        <v>7235</v>
      </c>
      <c r="H148" s="27">
        <v>90913213.489999995</v>
      </c>
      <c r="I148" s="28">
        <v>6.1628953799999997E-2</v>
      </c>
      <c r="J148" s="28">
        <v>4.3546996300000002E-2</v>
      </c>
      <c r="K148" s="28">
        <v>1.73274013E-2</v>
      </c>
      <c r="L148" s="28">
        <v>-6.719783E-3</v>
      </c>
      <c r="M148" s="28">
        <v>-3.5807740000000001E-3</v>
      </c>
      <c r="N148" s="28">
        <v>-3.1502890000000001E-3</v>
      </c>
      <c r="O148" s="28">
        <v>-3.5739799999999998E-4</v>
      </c>
      <c r="P148" s="28">
        <v>-1.1816190000000001E-3</v>
      </c>
      <c r="Q148" s="28">
        <v>6.5705910000000002E-4</v>
      </c>
      <c r="R148" s="28">
        <v>3.3549757999999999E-3</v>
      </c>
    </row>
    <row r="149" spans="1:18" ht="45" x14ac:dyDescent="0.2">
      <c r="A149" s="12" t="s">
        <v>2750</v>
      </c>
      <c r="B149" s="10" t="str">
        <f>VLOOKUP(A149,[2]racine_v11e!$B$4:$C$672,2,FALSE)</f>
        <v>Autres interventions cardiothoraciques, âge supérieur à 1 an, ou vasculaires quel que soit l'âge, avec circulation extracorporelle</v>
      </c>
      <c r="C149" s="26">
        <v>4488</v>
      </c>
      <c r="D149" s="27">
        <v>72576909.091000006</v>
      </c>
      <c r="E149" s="26">
        <v>4659</v>
      </c>
      <c r="F149" s="27">
        <v>77562876.644999996</v>
      </c>
      <c r="G149" s="26">
        <v>4691</v>
      </c>
      <c r="H149" s="27">
        <v>77810977.675999999</v>
      </c>
      <c r="I149" s="28">
        <v>6.8699089199999994E-2</v>
      </c>
      <c r="J149" s="28">
        <v>3.8101604300000001E-2</v>
      </c>
      <c r="K149" s="28">
        <v>2.94744607E-2</v>
      </c>
      <c r="L149" s="28">
        <v>3.1987084999999999E-3</v>
      </c>
      <c r="M149" s="28">
        <v>6.8684267000000002E-3</v>
      </c>
      <c r="N149" s="28">
        <v>-3.6446849999999999E-3</v>
      </c>
      <c r="O149" s="28">
        <v>4.3987460000000003E-4</v>
      </c>
      <c r="P149" s="28">
        <v>4.766455E-4</v>
      </c>
      <c r="Q149" s="28">
        <v>4.260213E-4</v>
      </c>
      <c r="R149" s="28">
        <v>2.8714631999999999E-3</v>
      </c>
    </row>
    <row r="150" spans="1:18" ht="33.75" x14ac:dyDescent="0.2">
      <c r="A150" s="12" t="s">
        <v>2751</v>
      </c>
      <c r="B150" s="10" t="str">
        <f>VLOOKUP(A150,[2]racine_v11e!$B$4:$C$672,2,FALSE)</f>
        <v>Autres interventions cardiothoraciques, âge inférieur à 2 ans, avec circulation extracorporelle</v>
      </c>
      <c r="C150" s="26">
        <v>936</v>
      </c>
      <c r="D150" s="27">
        <v>26701872.782000002</v>
      </c>
      <c r="E150" s="26">
        <v>940</v>
      </c>
      <c r="F150" s="27">
        <v>26629620.381999999</v>
      </c>
      <c r="G150" s="26">
        <v>974</v>
      </c>
      <c r="H150" s="27">
        <v>27715037.495999999</v>
      </c>
      <c r="I150" s="28">
        <v>-2.705893E-3</v>
      </c>
      <c r="J150" s="28">
        <v>4.2735042999999997E-3</v>
      </c>
      <c r="K150" s="28">
        <v>-6.9496970000000003E-3</v>
      </c>
      <c r="L150" s="28">
        <v>4.0759766699999998E-2</v>
      </c>
      <c r="M150" s="28">
        <v>3.6170212799999997E-2</v>
      </c>
      <c r="N150" s="28">
        <v>4.4293435999999999E-3</v>
      </c>
      <c r="O150" s="28">
        <v>4.6736679999999999E-4</v>
      </c>
      <c r="P150" s="28">
        <v>2.0852761000000001E-3</v>
      </c>
      <c r="Q150" s="28">
        <v>8.84555E-5</v>
      </c>
      <c r="R150" s="28">
        <v>1.0227697E-3</v>
      </c>
    </row>
    <row r="151" spans="1:18" ht="45" x14ac:dyDescent="0.2">
      <c r="A151" s="12" t="s">
        <v>2752</v>
      </c>
      <c r="B151" s="10" t="str">
        <f>VLOOKUP(A151,[2]racine_v11e!$B$4:$C$672,2,FALSE)</f>
        <v>Autres interventions cardiothoraciques, âge supérieur à 1 an, ou vasculaires quel que soit l'âge, sans circulation extracorporelle</v>
      </c>
      <c r="C151" s="26">
        <v>2794</v>
      </c>
      <c r="D151" s="27">
        <v>26093194.681000002</v>
      </c>
      <c r="E151" s="26">
        <v>2943</v>
      </c>
      <c r="F151" s="27">
        <v>27243864.677000001</v>
      </c>
      <c r="G151" s="26">
        <v>3247</v>
      </c>
      <c r="H151" s="27">
        <v>30453702.405999999</v>
      </c>
      <c r="I151" s="28">
        <v>4.4098471299999997E-2</v>
      </c>
      <c r="J151" s="28">
        <v>5.3328561199999999E-2</v>
      </c>
      <c r="K151" s="28">
        <v>-8.7627829999999997E-3</v>
      </c>
      <c r="L151" s="28">
        <v>0.1178187371</v>
      </c>
      <c r="M151" s="28">
        <v>0.10329595649999999</v>
      </c>
      <c r="N151" s="28">
        <v>1.3163086900000001E-2</v>
      </c>
      <c r="O151" s="28">
        <v>4.1788090000000003E-3</v>
      </c>
      <c r="P151" s="28">
        <v>6.1666595999999999E-3</v>
      </c>
      <c r="Q151" s="28">
        <v>2.94882E-4</v>
      </c>
      <c r="R151" s="28">
        <v>1.1238348E-3</v>
      </c>
    </row>
    <row r="152" spans="1:18" ht="33.75" x14ac:dyDescent="0.2">
      <c r="A152" s="12" t="s">
        <v>2753</v>
      </c>
      <c r="B152" s="10" t="str">
        <f>VLOOKUP(A152,[2]racine_v11e!$B$4:$C$672,2,FALSE)</f>
        <v>Autres interventions cardiothoraciques, âge inférieur à 2 ans, sans circulation extracorporelle</v>
      </c>
      <c r="C152" s="26">
        <v>226</v>
      </c>
      <c r="D152" s="27">
        <v>3019353.0737999999</v>
      </c>
      <c r="E152" s="26">
        <v>198</v>
      </c>
      <c r="F152" s="27">
        <v>2958003.2067</v>
      </c>
      <c r="G152" s="26">
        <v>187</v>
      </c>
      <c r="H152" s="27">
        <v>2640382.6233000001</v>
      </c>
      <c r="I152" s="28">
        <v>-2.0318877999999999E-2</v>
      </c>
      <c r="J152" s="28">
        <v>-0.123893805</v>
      </c>
      <c r="K152" s="28">
        <v>0.11822188660000001</v>
      </c>
      <c r="L152" s="28">
        <v>-0.107376687</v>
      </c>
      <c r="M152" s="28">
        <v>-5.5555555999999999E-2</v>
      </c>
      <c r="N152" s="28">
        <v>-5.4869433000000002E-2</v>
      </c>
      <c r="O152" s="28">
        <v>-1.5120699999999999E-4</v>
      </c>
      <c r="P152" s="28">
        <v>-6.1020499999999995E-4</v>
      </c>
      <c r="Q152" s="28">
        <v>1.6982699999999999E-5</v>
      </c>
      <c r="R152" s="28">
        <v>9.7438199999999998E-5</v>
      </c>
    </row>
    <row r="153" spans="1:18" ht="12" x14ac:dyDescent="0.2">
      <c r="A153" s="12" t="s">
        <v>2754</v>
      </c>
      <c r="B153" s="10" t="str">
        <f>VLOOKUP(A153,[2]racine_v11e!$B$4:$C$672,2,FALSE)</f>
        <v>Chirurgie majeure de revascularisation</v>
      </c>
      <c r="C153" s="26">
        <v>14137</v>
      </c>
      <c r="D153" s="27">
        <v>143327579.09</v>
      </c>
      <c r="E153" s="26">
        <v>14101</v>
      </c>
      <c r="F153" s="27">
        <v>142432949.66</v>
      </c>
      <c r="G153" s="26">
        <v>14111</v>
      </c>
      <c r="H153" s="27">
        <v>142571328.36000001</v>
      </c>
      <c r="I153" s="28">
        <v>-6.2418509999999996E-3</v>
      </c>
      <c r="J153" s="28">
        <v>-2.5465090000000002E-3</v>
      </c>
      <c r="K153" s="28">
        <v>-3.7047759999999999E-3</v>
      </c>
      <c r="L153" s="28">
        <v>9.7153569999999996E-4</v>
      </c>
      <c r="M153" s="28">
        <v>7.0916960000000004E-4</v>
      </c>
      <c r="N153" s="28">
        <v>2.621802E-4</v>
      </c>
      <c r="O153" s="28">
        <v>1.374608E-4</v>
      </c>
      <c r="P153" s="28">
        <v>2.6584969999999999E-4</v>
      </c>
      <c r="Q153" s="28">
        <v>1.281515E-3</v>
      </c>
      <c r="R153" s="28">
        <v>5.2613184000000002E-3</v>
      </c>
    </row>
    <row r="154" spans="1:18" ht="22.5" x14ac:dyDescent="0.2">
      <c r="A154" s="12" t="s">
        <v>2755</v>
      </c>
      <c r="B154" s="10" t="str">
        <f>VLOOKUP(A154,[2]racine_v11e!$B$4:$C$672,2,FALSE)</f>
        <v>Autres interventions de chirurgie vasculaire</v>
      </c>
      <c r="C154" s="26">
        <v>6759</v>
      </c>
      <c r="D154" s="27">
        <v>54738512.898999996</v>
      </c>
      <c r="E154" s="26">
        <v>6939</v>
      </c>
      <c r="F154" s="27">
        <v>56433902.204999998</v>
      </c>
      <c r="G154" s="26">
        <v>6953</v>
      </c>
      <c r="H154" s="27">
        <v>57596071.686999999</v>
      </c>
      <c r="I154" s="28">
        <v>3.0972513100000001E-2</v>
      </c>
      <c r="J154" s="28">
        <v>2.6631158500000002E-2</v>
      </c>
      <c r="K154" s="28">
        <v>4.2287384000000003E-3</v>
      </c>
      <c r="L154" s="28">
        <v>2.0593463100000001E-2</v>
      </c>
      <c r="M154" s="28">
        <v>2.0175817999999999E-3</v>
      </c>
      <c r="N154" s="28">
        <v>1.8538478399999999E-2</v>
      </c>
      <c r="O154" s="28">
        <v>1.9244520000000001E-4</v>
      </c>
      <c r="P154" s="28">
        <v>2.2327307999999999E-3</v>
      </c>
      <c r="Q154" s="28">
        <v>6.314488E-4</v>
      </c>
      <c r="R154" s="28">
        <v>2.1254713E-3</v>
      </c>
    </row>
    <row r="155" spans="1:18" ht="22.5" x14ac:dyDescent="0.2">
      <c r="A155" s="12" t="s">
        <v>2756</v>
      </c>
      <c r="B155" s="10" t="str">
        <f>VLOOKUP(A155,[2]racine_v11e!$B$4:$C$672,2,FALSE)</f>
        <v>Amputations du membre inférieur, sauf des orteils, pour troubles circulatoires</v>
      </c>
      <c r="C155" s="26">
        <v>3767</v>
      </c>
      <c r="D155" s="27">
        <v>44765001.605999999</v>
      </c>
      <c r="E155" s="26">
        <v>3687</v>
      </c>
      <c r="F155" s="27">
        <v>44758861.126000002</v>
      </c>
      <c r="G155" s="26">
        <v>3735</v>
      </c>
      <c r="H155" s="27">
        <v>45809221.064000003</v>
      </c>
      <c r="I155" s="28">
        <v>-1.3717100000000001E-4</v>
      </c>
      <c r="J155" s="28">
        <v>-2.1237058999999999E-2</v>
      </c>
      <c r="K155" s="28">
        <v>2.1557709599999999E-2</v>
      </c>
      <c r="L155" s="28">
        <v>2.3467083600000001E-2</v>
      </c>
      <c r="M155" s="28">
        <v>1.3018714400000001E-2</v>
      </c>
      <c r="N155" s="28">
        <v>1.0314093E-2</v>
      </c>
      <c r="O155" s="28">
        <v>6.5981199999999996E-4</v>
      </c>
      <c r="P155" s="28">
        <v>2.0179250999999999E-3</v>
      </c>
      <c r="Q155" s="28">
        <v>3.3920050000000001E-4</v>
      </c>
      <c r="R155" s="28">
        <v>1.6905004999999999E-3</v>
      </c>
    </row>
    <row r="156" spans="1:18" ht="33.75" x14ac:dyDescent="0.2">
      <c r="A156" s="12" t="s">
        <v>2757</v>
      </c>
      <c r="B156" s="10" t="str">
        <f>VLOOKUP(A156,[2]racine_v11e!$B$4:$C$672,2,FALSE)</f>
        <v>Amputations pour troubles circulatoires portant sur le membre supérieur ou les orteils</v>
      </c>
      <c r="C156" s="26">
        <v>3318</v>
      </c>
      <c r="D156" s="27">
        <v>23698204.477000002</v>
      </c>
      <c r="E156" s="26">
        <v>3305</v>
      </c>
      <c r="F156" s="27">
        <v>23501528.245000001</v>
      </c>
      <c r="G156" s="26">
        <v>3576</v>
      </c>
      <c r="H156" s="27">
        <v>25963014.717999998</v>
      </c>
      <c r="I156" s="28">
        <v>-8.2992039999999993E-3</v>
      </c>
      <c r="J156" s="28">
        <v>-3.9180229999999996E-3</v>
      </c>
      <c r="K156" s="28">
        <v>-4.3984139999999998E-3</v>
      </c>
      <c r="L156" s="28">
        <v>0.10473729399999999</v>
      </c>
      <c r="M156" s="28">
        <v>8.1996974299999997E-2</v>
      </c>
      <c r="N156" s="28">
        <v>2.1016990100000001E-2</v>
      </c>
      <c r="O156" s="28">
        <v>3.7251883E-3</v>
      </c>
      <c r="P156" s="28">
        <v>4.7289458999999999E-3</v>
      </c>
      <c r="Q156" s="28">
        <v>3.2476070000000002E-4</v>
      </c>
      <c r="R156" s="28">
        <v>9.5811469999999995E-4</v>
      </c>
    </row>
    <row r="157" spans="1:18" ht="45" x14ac:dyDescent="0.2">
      <c r="A157" s="12" t="s">
        <v>2758</v>
      </c>
      <c r="B157" s="10" t="str">
        <f>VLOOKUP(A157,[2]racine_v11e!$B$4:$C$672,2,FALSE)</f>
        <v>Poses d'un stimulateur cardiaque permanent avec infarctus aigu du myocarde ou insuffisance cardiaque congestive ou état de choc</v>
      </c>
      <c r="C157" s="26">
        <v>5018</v>
      </c>
      <c r="D157" s="27">
        <v>28307767.914999999</v>
      </c>
      <c r="E157" s="26">
        <v>5162</v>
      </c>
      <c r="F157" s="27">
        <v>29549804.109000001</v>
      </c>
      <c r="G157" s="26">
        <v>5345</v>
      </c>
      <c r="H157" s="27">
        <v>31455391.936000001</v>
      </c>
      <c r="I157" s="28">
        <v>4.3876161400000002E-2</v>
      </c>
      <c r="J157" s="28">
        <v>2.8696691900000001E-2</v>
      </c>
      <c r="K157" s="28">
        <v>1.47560205E-2</v>
      </c>
      <c r="L157" s="28">
        <v>6.4487325200000001E-2</v>
      </c>
      <c r="M157" s="28">
        <v>3.5451375399999999E-2</v>
      </c>
      <c r="N157" s="28">
        <v>2.80418284E-2</v>
      </c>
      <c r="O157" s="28">
        <v>2.5155331E-3</v>
      </c>
      <c r="P157" s="28">
        <v>3.6609673999999999E-3</v>
      </c>
      <c r="Q157" s="28">
        <v>4.8541550000000001E-4</v>
      </c>
      <c r="R157" s="28">
        <v>1.1608002000000001E-3</v>
      </c>
    </row>
    <row r="158" spans="1:18" ht="45" x14ac:dyDescent="0.2">
      <c r="A158" s="12" t="s">
        <v>2759</v>
      </c>
      <c r="B158" s="10" t="str">
        <f>VLOOKUP(A158,[2]racine_v11e!$B$4:$C$672,2,FALSE)</f>
        <v>Poses d'un stimulateur cardiaque permanent sans infarctus aigu du myocarde, ni insuffisance cardiaque congestive, ni état de choc</v>
      </c>
      <c r="C158" s="26">
        <v>20725</v>
      </c>
      <c r="D158" s="27">
        <v>66765813.079999998</v>
      </c>
      <c r="E158" s="26">
        <v>21643</v>
      </c>
      <c r="F158" s="27">
        <v>70595540.752000004</v>
      </c>
      <c r="G158" s="26">
        <v>21810</v>
      </c>
      <c r="H158" s="27">
        <v>71518737.613000005</v>
      </c>
      <c r="I158" s="28">
        <v>5.7360608600000002E-2</v>
      </c>
      <c r="J158" s="28">
        <v>4.42943305E-2</v>
      </c>
      <c r="K158" s="28">
        <v>1.2512064599999999E-2</v>
      </c>
      <c r="L158" s="28">
        <v>1.30772688E-2</v>
      </c>
      <c r="M158" s="28">
        <v>7.7161206999999997E-3</v>
      </c>
      <c r="N158" s="28">
        <v>5.3200976000000004E-3</v>
      </c>
      <c r="O158" s="28">
        <v>2.2955957999999999E-3</v>
      </c>
      <c r="P158" s="28">
        <v>1.7736226000000001E-3</v>
      </c>
      <c r="Q158" s="28">
        <v>1.9807130999999999E-3</v>
      </c>
      <c r="R158" s="28">
        <v>2.6392603000000001E-3</v>
      </c>
    </row>
    <row r="159" spans="1:18" ht="12" x14ac:dyDescent="0.2">
      <c r="A159" s="12" t="s">
        <v>2760</v>
      </c>
      <c r="B159" s="10" t="str">
        <f>VLOOKUP(A159,[2]racine_v11e!$B$4:$C$672,2,FALSE)</f>
        <v>Ligatures de veines et éveinages</v>
      </c>
      <c r="C159" s="26">
        <v>31732</v>
      </c>
      <c r="D159" s="27">
        <v>43076181.903999999</v>
      </c>
      <c r="E159" s="26">
        <v>32642</v>
      </c>
      <c r="F159" s="27">
        <v>44278905.061999999</v>
      </c>
      <c r="G159" s="26">
        <v>32751</v>
      </c>
      <c r="H159" s="27">
        <v>44327739.259000003</v>
      </c>
      <c r="I159" s="28">
        <v>2.7920839400000001E-2</v>
      </c>
      <c r="J159" s="28">
        <v>2.8677675499999999E-2</v>
      </c>
      <c r="K159" s="28">
        <v>-7.3573699999999998E-4</v>
      </c>
      <c r="L159" s="28">
        <v>1.1028772E-3</v>
      </c>
      <c r="M159" s="28">
        <v>3.3392562000000002E-3</v>
      </c>
      <c r="N159" s="28">
        <v>-2.2289359999999999E-3</v>
      </c>
      <c r="O159" s="28">
        <v>1.498323E-3</v>
      </c>
      <c r="P159" s="28">
        <v>9.3819000000000004E-5</v>
      </c>
      <c r="Q159" s="28">
        <v>2.9743389999999999E-3</v>
      </c>
      <c r="R159" s="28">
        <v>1.6358292E-3</v>
      </c>
    </row>
    <row r="160" spans="1:18" ht="22.5" x14ac:dyDescent="0.2">
      <c r="A160" s="12" t="s">
        <v>2761</v>
      </c>
      <c r="B160" s="10" t="str">
        <f>VLOOKUP(A160,[2]racine_v11e!$B$4:$C$672,2,FALSE)</f>
        <v>Autres interventions sur le système circulatoire</v>
      </c>
      <c r="C160" s="26">
        <v>3977</v>
      </c>
      <c r="D160" s="27">
        <v>32639151.396000002</v>
      </c>
      <c r="E160" s="26">
        <v>4110</v>
      </c>
      <c r="F160" s="27">
        <v>34130723.241999999</v>
      </c>
      <c r="G160" s="26">
        <v>3775</v>
      </c>
      <c r="H160" s="27">
        <v>31515190.835999999</v>
      </c>
      <c r="I160" s="28">
        <v>4.5698854999999997E-2</v>
      </c>
      <c r="J160" s="28">
        <v>3.3442293200000001E-2</v>
      </c>
      <c r="K160" s="28">
        <v>1.18599382E-2</v>
      </c>
      <c r="L160" s="28">
        <v>-7.6632785999999994E-2</v>
      </c>
      <c r="M160" s="28">
        <v>-8.1508516000000003E-2</v>
      </c>
      <c r="N160" s="28">
        <v>5.3084105999999997E-3</v>
      </c>
      <c r="O160" s="28">
        <v>-4.6049380000000003E-3</v>
      </c>
      <c r="P160" s="28">
        <v>-5.0248949999999997E-3</v>
      </c>
      <c r="Q160" s="28">
        <v>3.4283319999999998E-4</v>
      </c>
      <c r="R160" s="28">
        <v>1.163007E-3</v>
      </c>
    </row>
    <row r="161" spans="1:18" ht="12" x14ac:dyDescent="0.2">
      <c r="A161" s="12" t="s">
        <v>2762</v>
      </c>
      <c r="B161" s="10" t="str">
        <f>VLOOKUP(A161,[2]racine_v11e!$B$4:$C$672,2,FALSE)</f>
        <v>Poses d'un défibrillateur cardiaque</v>
      </c>
      <c r="C161" s="26">
        <v>8451</v>
      </c>
      <c r="D161" s="27">
        <v>151753848.84999999</v>
      </c>
      <c r="E161" s="26">
        <v>8864</v>
      </c>
      <c r="F161" s="27">
        <v>159734213.50999999</v>
      </c>
      <c r="G161" s="26">
        <v>9261</v>
      </c>
      <c r="H161" s="27">
        <v>167250730.08000001</v>
      </c>
      <c r="I161" s="28">
        <v>5.2587560200000001E-2</v>
      </c>
      <c r="J161" s="28">
        <v>4.8869956200000002E-2</v>
      </c>
      <c r="K161" s="28">
        <v>3.5443898000000001E-3</v>
      </c>
      <c r="L161" s="28">
        <v>4.7056397E-2</v>
      </c>
      <c r="M161" s="28">
        <v>4.4787906099999997E-2</v>
      </c>
      <c r="N161" s="28">
        <v>2.1712454000000002E-3</v>
      </c>
      <c r="O161" s="28">
        <v>5.4571947000000001E-3</v>
      </c>
      <c r="P161" s="28">
        <v>1.44405427E-2</v>
      </c>
      <c r="Q161" s="28">
        <v>8.4105379999999997E-4</v>
      </c>
      <c r="R161" s="28">
        <v>6.1720637999999996E-3</v>
      </c>
    </row>
    <row r="162" spans="1:18" ht="45" x14ac:dyDescent="0.2">
      <c r="A162" s="12" t="s">
        <v>2763</v>
      </c>
      <c r="B162" s="10" t="str">
        <f>VLOOKUP(A162,[2]racine_v11e!$B$4:$C$672,2,FALSE)</f>
        <v>Remplacements ou ablations chirurgicale d'électrodes ou repositionnements de boîtier de stimulation cardiaque permanente</v>
      </c>
      <c r="C162" s="26">
        <v>510</v>
      </c>
      <c r="D162" s="27">
        <v>1990746.5425</v>
      </c>
      <c r="E162" s="26">
        <v>458</v>
      </c>
      <c r="F162" s="27">
        <v>1721920.7945000001</v>
      </c>
      <c r="G162" s="26">
        <v>494</v>
      </c>
      <c r="H162" s="27">
        <v>2096682.3658</v>
      </c>
      <c r="I162" s="28">
        <v>-0.13503765700000001</v>
      </c>
      <c r="J162" s="28">
        <v>-0.101960784</v>
      </c>
      <c r="K162" s="28">
        <v>-3.6832324999999999E-2</v>
      </c>
      <c r="L162" s="28">
        <v>0.21764158519999999</v>
      </c>
      <c r="M162" s="28">
        <v>7.8602620100000006E-2</v>
      </c>
      <c r="N162" s="28">
        <v>0.12890657089999999</v>
      </c>
      <c r="O162" s="28">
        <v>4.9485900000000005E-4</v>
      </c>
      <c r="P162" s="28">
        <v>7.1998250000000004E-4</v>
      </c>
      <c r="Q162" s="28">
        <v>4.4863500000000002E-5</v>
      </c>
      <c r="R162" s="28">
        <v>7.7373999999999995E-5</v>
      </c>
    </row>
    <row r="163" spans="1:18" ht="33.75" x14ac:dyDescent="0.2">
      <c r="A163" s="12" t="s">
        <v>2764</v>
      </c>
      <c r="B163" s="10" t="str">
        <f>VLOOKUP(A163,[2]racine_v11e!$B$4:$C$672,2,FALSE)</f>
        <v>Créations et réfections de fistules artérioveineuses pour affections de la CMD 05</v>
      </c>
      <c r="C163" s="26">
        <v>3386</v>
      </c>
      <c r="D163" s="27">
        <v>11103961.113</v>
      </c>
      <c r="E163" s="26">
        <v>3550</v>
      </c>
      <c r="F163" s="27">
        <v>11972012.859999999</v>
      </c>
      <c r="G163" s="26">
        <v>3609</v>
      </c>
      <c r="H163" s="27">
        <v>12420100.763</v>
      </c>
      <c r="I163" s="28">
        <v>7.8174962799999997E-2</v>
      </c>
      <c r="J163" s="28">
        <v>4.8434731199999997E-2</v>
      </c>
      <c r="K163" s="28">
        <v>2.83663166E-2</v>
      </c>
      <c r="L163" s="28">
        <v>3.7427950299999999E-2</v>
      </c>
      <c r="M163" s="28">
        <v>1.6619718299999999E-2</v>
      </c>
      <c r="N163" s="28">
        <v>2.0468058599999998E-2</v>
      </c>
      <c r="O163" s="28">
        <v>8.1101890000000003E-4</v>
      </c>
      <c r="P163" s="28">
        <v>8.6085519999999996E-4</v>
      </c>
      <c r="Q163" s="28">
        <v>3.2775760000000001E-4</v>
      </c>
      <c r="R163" s="28">
        <v>4.5833970000000001E-4</v>
      </c>
    </row>
    <row r="164" spans="1:18" ht="22.5" x14ac:dyDescent="0.2">
      <c r="A164" s="12" t="s">
        <v>2765</v>
      </c>
      <c r="B164" s="10" t="str">
        <f>VLOOKUP(A164,[2]racine_v11e!$B$4:$C$672,2,FALSE)</f>
        <v>Remplacements de stimulateurs cardiaques permanents</v>
      </c>
      <c r="C164" s="26">
        <v>7689</v>
      </c>
      <c r="D164" s="27">
        <v>15724027.784</v>
      </c>
      <c r="E164" s="26">
        <v>7477</v>
      </c>
      <c r="F164" s="27">
        <v>15226173.273</v>
      </c>
      <c r="G164" s="26">
        <v>7486</v>
      </c>
      <c r="H164" s="27">
        <v>15204626.361</v>
      </c>
      <c r="I164" s="28">
        <v>-3.1662021999999998E-2</v>
      </c>
      <c r="J164" s="28">
        <v>-2.7571855999999999E-2</v>
      </c>
      <c r="K164" s="28">
        <v>-4.2061370000000004E-3</v>
      </c>
      <c r="L164" s="28">
        <v>-1.4151229999999999E-3</v>
      </c>
      <c r="M164" s="28">
        <v>1.2036913000000001E-3</v>
      </c>
      <c r="N164" s="28">
        <v>-2.615666E-3</v>
      </c>
      <c r="O164" s="28">
        <v>1.237147E-4</v>
      </c>
      <c r="P164" s="28">
        <v>-4.1394999999999999E-5</v>
      </c>
      <c r="Q164" s="28">
        <v>6.7985409999999995E-4</v>
      </c>
      <c r="R164" s="28">
        <v>5.6109720000000005E-4</v>
      </c>
    </row>
    <row r="165" spans="1:18" ht="22.5" x14ac:dyDescent="0.2">
      <c r="A165" s="12" t="s">
        <v>2766</v>
      </c>
      <c r="B165" s="10" t="str">
        <f>VLOOKUP(A165,[2]racine_v11e!$B$4:$C$672,2,FALSE)</f>
        <v>Endoprothèses vasculaires avec infarctus du myocarde</v>
      </c>
      <c r="C165" s="26">
        <v>24303</v>
      </c>
      <c r="D165" s="27">
        <v>84716425.677000001</v>
      </c>
      <c r="E165" s="26">
        <v>26721</v>
      </c>
      <c r="F165" s="27">
        <v>93124699.761999995</v>
      </c>
      <c r="G165" s="26">
        <v>27751</v>
      </c>
      <c r="H165" s="27">
        <v>97458076.366999999</v>
      </c>
      <c r="I165" s="28">
        <v>9.9251992999999997E-2</v>
      </c>
      <c r="J165" s="28">
        <v>9.9493889599999996E-2</v>
      </c>
      <c r="K165" s="28">
        <v>-2.2000700000000001E-4</v>
      </c>
      <c r="L165" s="28">
        <v>4.6533053200000001E-2</v>
      </c>
      <c r="M165" s="28">
        <v>3.8546461599999998E-2</v>
      </c>
      <c r="N165" s="28">
        <v>7.6901629999999999E-3</v>
      </c>
      <c r="O165" s="28">
        <v>1.4158464799999999E-2</v>
      </c>
      <c r="P165" s="28">
        <v>8.3251742000000004E-3</v>
      </c>
      <c r="Q165" s="28">
        <v>2.5202553E-3</v>
      </c>
      <c r="R165" s="28">
        <v>3.5965012999999999E-3</v>
      </c>
    </row>
    <row r="166" spans="1:18" ht="22.5" x14ac:dyDescent="0.2">
      <c r="A166" s="12" t="s">
        <v>2767</v>
      </c>
      <c r="B166" s="10" t="str">
        <f>VLOOKUP(A166,[2]racine_v11e!$B$4:$C$672,2,FALSE)</f>
        <v>Endoprothèses vasculaires sans infarctus du myocarde</v>
      </c>
      <c r="C166" s="26">
        <v>60003</v>
      </c>
      <c r="D166" s="27">
        <v>184264351.19999999</v>
      </c>
      <c r="E166" s="26">
        <v>64416</v>
      </c>
      <c r="F166" s="27">
        <v>198719733.34</v>
      </c>
      <c r="G166" s="26">
        <v>66304</v>
      </c>
      <c r="H166" s="27">
        <v>206183101.84</v>
      </c>
      <c r="I166" s="28">
        <v>7.8449152300000005E-2</v>
      </c>
      <c r="J166" s="28">
        <v>7.35463227E-2</v>
      </c>
      <c r="K166" s="28">
        <v>4.5669474000000002E-3</v>
      </c>
      <c r="L166" s="28">
        <v>3.7557259000000003E-2</v>
      </c>
      <c r="M166" s="28">
        <v>2.9309488299999999E-2</v>
      </c>
      <c r="N166" s="28">
        <v>8.0129161999999993E-3</v>
      </c>
      <c r="O166" s="28">
        <v>2.5952603500000001E-2</v>
      </c>
      <c r="P166" s="28">
        <v>1.43384359E-2</v>
      </c>
      <c r="Q166" s="28">
        <v>6.021513E-3</v>
      </c>
      <c r="R166" s="28">
        <v>7.6087875000000003E-3</v>
      </c>
    </row>
    <row r="167" spans="1:18" ht="12" x14ac:dyDescent="0.2">
      <c r="A167" s="12" t="s">
        <v>2768</v>
      </c>
      <c r="B167" s="10" t="str">
        <f>VLOOKUP(A167,[2]racine_v11e!$B$4:$C$672,2,FALSE)</f>
        <v>Actes diagnostiques par voie vasculaire</v>
      </c>
      <c r="C167" s="26">
        <v>98867</v>
      </c>
      <c r="D167" s="27">
        <v>204019968.06</v>
      </c>
      <c r="E167" s="26">
        <v>103611</v>
      </c>
      <c r="F167" s="27">
        <v>216164530.63999999</v>
      </c>
      <c r="G167" s="26">
        <v>105407</v>
      </c>
      <c r="H167" s="27">
        <v>223414469.63</v>
      </c>
      <c r="I167" s="28">
        <v>5.9526342900000001E-2</v>
      </c>
      <c r="J167" s="28">
        <v>4.7983654799999997E-2</v>
      </c>
      <c r="K167" s="28">
        <v>1.10141871E-2</v>
      </c>
      <c r="L167" s="28">
        <v>3.3538985200000003E-2</v>
      </c>
      <c r="M167" s="28">
        <v>1.7334066799999999E-2</v>
      </c>
      <c r="N167" s="28">
        <v>1.59288073E-2</v>
      </c>
      <c r="O167" s="28">
        <v>2.4687963899999998E-2</v>
      </c>
      <c r="P167" s="28">
        <v>1.39284005E-2</v>
      </c>
      <c r="Q167" s="28">
        <v>9.5727199999999998E-3</v>
      </c>
      <c r="R167" s="28">
        <v>8.2446776999999995E-3</v>
      </c>
    </row>
    <row r="168" spans="1:18" ht="33.75" x14ac:dyDescent="0.2">
      <c r="A168" s="12" t="s">
        <v>2769</v>
      </c>
      <c r="B168" s="10" t="str">
        <f>VLOOKUP(A168,[2]racine_v11e!$B$4:$C$672,2,FALSE)</f>
        <v>Actes thérapeutiques par voie vasculaire sauf endoprothèses, âge inférieur à 18 ans</v>
      </c>
      <c r="C168" s="26">
        <v>1069</v>
      </c>
      <c r="D168" s="27">
        <v>4217065.1160000004</v>
      </c>
      <c r="E168" s="26">
        <v>1227</v>
      </c>
      <c r="F168" s="27">
        <v>4883376.7708000001</v>
      </c>
      <c r="G168" s="26">
        <v>1245</v>
      </c>
      <c r="H168" s="27">
        <v>5024729.7374</v>
      </c>
      <c r="I168" s="28">
        <v>0.15800364389999999</v>
      </c>
      <c r="J168" s="28">
        <v>0.1478016838</v>
      </c>
      <c r="K168" s="28">
        <v>8.8882601999999995E-3</v>
      </c>
      <c r="L168" s="28">
        <v>2.89457425E-2</v>
      </c>
      <c r="M168" s="28">
        <v>1.46699267E-2</v>
      </c>
      <c r="N168" s="28">
        <v>1.40694185E-2</v>
      </c>
      <c r="O168" s="28">
        <v>2.4742950000000003E-4</v>
      </c>
      <c r="P168" s="28">
        <v>2.715638E-4</v>
      </c>
      <c r="Q168" s="28">
        <v>1.1306680000000001E-4</v>
      </c>
      <c r="R168" s="28">
        <v>1.8542790000000001E-4</v>
      </c>
    </row>
    <row r="169" spans="1:18" ht="33.75" x14ac:dyDescent="0.2">
      <c r="A169" s="12" t="s">
        <v>2770</v>
      </c>
      <c r="B169" s="10" t="str">
        <f>VLOOKUP(A169,[2]racine_v11e!$B$4:$C$672,2,FALSE)</f>
        <v>Mise en place de certains accès vasculaires pour des affections de la CMD 05, séjours de moins de 2 jours</v>
      </c>
      <c r="C169" s="26">
        <v>45209</v>
      </c>
      <c r="D169" s="27">
        <v>36499350.096000001</v>
      </c>
      <c r="E169" s="26">
        <v>47954</v>
      </c>
      <c r="F169" s="27">
        <v>38716543.674000002</v>
      </c>
      <c r="G169" s="26">
        <v>49792</v>
      </c>
      <c r="H169" s="27">
        <v>40219224.995999999</v>
      </c>
      <c r="I169" s="28">
        <v>6.0746111200000001E-2</v>
      </c>
      <c r="J169" s="28">
        <v>6.0717998600000003E-2</v>
      </c>
      <c r="K169" s="28">
        <v>2.6503300000000001E-5</v>
      </c>
      <c r="L169" s="28">
        <v>3.8812382999999999E-2</v>
      </c>
      <c r="M169" s="28">
        <v>3.8328398E-2</v>
      </c>
      <c r="N169" s="28">
        <v>4.6611930000000002E-4</v>
      </c>
      <c r="O169" s="28">
        <v>2.52652994E-2</v>
      </c>
      <c r="P169" s="28">
        <v>2.8869135999999998E-3</v>
      </c>
      <c r="Q169" s="28">
        <v>4.5219470000000001E-3</v>
      </c>
      <c r="R169" s="28">
        <v>1.4842124999999999E-3</v>
      </c>
    </row>
    <row r="170" spans="1:18" ht="22.5" x14ac:dyDescent="0.2">
      <c r="A170" s="12" t="s">
        <v>2771</v>
      </c>
      <c r="B170" s="10" t="str">
        <f>VLOOKUP(A170,[2]racine_v11e!$B$4:$C$672,2,FALSE)</f>
        <v>Surveillances de greffes de coeur avec acte diagnostique par voie vasculaire</v>
      </c>
      <c r="C170" s="26">
        <v>4248</v>
      </c>
      <c r="D170" s="27">
        <v>5223991.5440999996</v>
      </c>
      <c r="E170" s="26">
        <v>4322</v>
      </c>
      <c r="F170" s="27">
        <v>5346556.5217000004</v>
      </c>
      <c r="G170" s="26">
        <v>4415</v>
      </c>
      <c r="H170" s="27">
        <v>5447888.2276999997</v>
      </c>
      <c r="I170" s="28">
        <v>2.3461940300000001E-2</v>
      </c>
      <c r="J170" s="28">
        <v>1.7419962300000001E-2</v>
      </c>
      <c r="K170" s="28">
        <v>5.9385289999999997E-3</v>
      </c>
      <c r="L170" s="28">
        <v>1.8952704500000001E-2</v>
      </c>
      <c r="M170" s="28">
        <v>2.1517815799999999E-2</v>
      </c>
      <c r="N170" s="28">
        <v>-2.5110779999999999E-3</v>
      </c>
      <c r="O170" s="28">
        <v>1.2783857E-3</v>
      </c>
      <c r="P170" s="28">
        <v>1.9467590000000001E-4</v>
      </c>
      <c r="Q170" s="28">
        <v>4.0095590000000002E-4</v>
      </c>
      <c r="R170" s="28">
        <v>2.010437E-4</v>
      </c>
    </row>
    <row r="171" spans="1:18" ht="33.75" x14ac:dyDescent="0.2">
      <c r="A171" s="12" t="s">
        <v>2772</v>
      </c>
      <c r="B171" s="10" t="str">
        <f>VLOOKUP(A171,[2]racine_v11e!$B$4:$C$672,2,FALSE)</f>
        <v>Affections cardiovasculaires sans acte opératoire de la CMD 05, avec anesthésie, en ambulatoire</v>
      </c>
      <c r="C171" s="26">
        <v>6250</v>
      </c>
      <c r="D171" s="27">
        <v>4129528.2963999999</v>
      </c>
      <c r="E171" s="26">
        <v>6394</v>
      </c>
      <c r="F171" s="27">
        <v>4233735.0630000001</v>
      </c>
      <c r="G171" s="26">
        <v>6902</v>
      </c>
      <c r="H171" s="27">
        <v>4566040.4617999997</v>
      </c>
      <c r="I171" s="28">
        <v>2.5234544800000001E-2</v>
      </c>
      <c r="J171" s="28">
        <v>2.3040000000000001E-2</v>
      </c>
      <c r="K171" s="28">
        <v>2.1451211999999999E-3</v>
      </c>
      <c r="L171" s="28">
        <v>7.8489889899999998E-2</v>
      </c>
      <c r="M171" s="28">
        <v>7.9449483900000006E-2</v>
      </c>
      <c r="N171" s="28">
        <v>-8.8896600000000004E-4</v>
      </c>
      <c r="O171" s="28">
        <v>6.9830098000000004E-3</v>
      </c>
      <c r="P171" s="28">
        <v>6.384168E-4</v>
      </c>
      <c r="Q171" s="28">
        <v>6.2681710000000003E-4</v>
      </c>
      <c r="R171" s="28">
        <v>1.6850090000000001E-4</v>
      </c>
    </row>
    <row r="172" spans="1:18" ht="22.5" x14ac:dyDescent="0.2">
      <c r="A172" s="12" t="s">
        <v>2773</v>
      </c>
      <c r="B172" s="10" t="str">
        <f>VLOOKUP(A172,[2]racine_v11e!$B$4:$C$672,2,FALSE)</f>
        <v>Varices avec acte autre que ligature et éveinage, en ambulatoire</v>
      </c>
      <c r="C172" s="26">
        <v>153</v>
      </c>
      <c r="D172" s="27">
        <v>116745.78509999999</v>
      </c>
      <c r="E172" s="26">
        <v>136</v>
      </c>
      <c r="F172" s="27">
        <v>103930.8354</v>
      </c>
      <c r="G172" s="26">
        <v>102</v>
      </c>
      <c r="H172" s="27">
        <v>77944.332899999994</v>
      </c>
      <c r="I172" s="28">
        <v>-0.109767986</v>
      </c>
      <c r="J172" s="28">
        <v>-0.111111111</v>
      </c>
      <c r="K172" s="28">
        <v>1.5110157999999999E-3</v>
      </c>
      <c r="L172" s="28">
        <v>-0.25003650199999999</v>
      </c>
      <c r="M172" s="28">
        <v>-0.25</v>
      </c>
      <c r="N172" s="28">
        <v>-4.8668999999999998E-5</v>
      </c>
      <c r="O172" s="28">
        <v>-4.67367E-4</v>
      </c>
      <c r="P172" s="28">
        <v>-4.9925000000000001E-5</v>
      </c>
      <c r="Q172" s="28">
        <v>9.2633073000000005E-6</v>
      </c>
      <c r="R172" s="28">
        <v>2.8763843999999998E-6</v>
      </c>
    </row>
    <row r="173" spans="1:18" ht="22.5" x14ac:dyDescent="0.2">
      <c r="A173" s="12" t="s">
        <v>2774</v>
      </c>
      <c r="B173" s="10" t="str">
        <f>VLOOKUP(A173,[2]racine_v11e!$B$4:$C$672,2,FALSE)</f>
        <v>Traitements majeurs de troubles du rythme par voie vasculaire</v>
      </c>
      <c r="C173" s="26">
        <v>3536</v>
      </c>
      <c r="D173" s="27">
        <v>25311512.783</v>
      </c>
      <c r="E173" s="26">
        <v>4428</v>
      </c>
      <c r="F173" s="27">
        <v>31691694.377999999</v>
      </c>
      <c r="G173" s="26">
        <v>5443</v>
      </c>
      <c r="H173" s="27">
        <v>39181215.853</v>
      </c>
      <c r="I173" s="28">
        <v>0.25206638770000001</v>
      </c>
      <c r="J173" s="28">
        <v>0.25226244339999998</v>
      </c>
      <c r="K173" s="28">
        <v>-1.5656099999999999E-4</v>
      </c>
      <c r="L173" s="28">
        <v>0.23632442579999999</v>
      </c>
      <c r="M173" s="28">
        <v>0.22922312559999999</v>
      </c>
      <c r="N173" s="28">
        <v>5.7770636E-3</v>
      </c>
      <c r="O173" s="28">
        <v>1.39522736E-2</v>
      </c>
      <c r="P173" s="28">
        <v>1.4388680399999999E-2</v>
      </c>
      <c r="Q173" s="28">
        <v>4.9431550000000001E-4</v>
      </c>
      <c r="R173" s="28">
        <v>1.4459067999999999E-3</v>
      </c>
    </row>
    <row r="174" spans="1:18" ht="22.5" x14ac:dyDescent="0.2">
      <c r="A174" s="12" t="s">
        <v>2775</v>
      </c>
      <c r="B174" s="10" t="str">
        <f>VLOOKUP(A174,[2]racine_v11e!$B$4:$C$672,2,FALSE)</f>
        <v>Autres traitements de troubles du rythme par voie vasculaire</v>
      </c>
      <c r="C174" s="26">
        <v>10778</v>
      </c>
      <c r="D174" s="27">
        <v>28688315.885000002</v>
      </c>
      <c r="E174" s="26">
        <v>11859</v>
      </c>
      <c r="F174" s="27">
        <v>31570278.749000002</v>
      </c>
      <c r="G174" s="26">
        <v>12342</v>
      </c>
      <c r="H174" s="27">
        <v>32820325.787</v>
      </c>
      <c r="I174" s="28">
        <v>0.10045772209999999</v>
      </c>
      <c r="J174" s="28">
        <v>0.1002969011</v>
      </c>
      <c r="K174" s="28">
        <v>1.4616140000000001E-4</v>
      </c>
      <c r="L174" s="28">
        <v>3.9595692100000003E-2</v>
      </c>
      <c r="M174" s="28">
        <v>4.0728560599999998E-2</v>
      </c>
      <c r="N174" s="28">
        <v>-1.0885339999999999E-3</v>
      </c>
      <c r="O174" s="28">
        <v>6.6393577999999997E-3</v>
      </c>
      <c r="P174" s="28">
        <v>2.4015589000000001E-3</v>
      </c>
      <c r="Q174" s="28">
        <v>1.1208602000000001E-3</v>
      </c>
      <c r="R174" s="28">
        <v>1.2111705000000001E-3</v>
      </c>
    </row>
    <row r="175" spans="1:18" ht="22.5" x14ac:dyDescent="0.2">
      <c r="A175" s="12" t="s">
        <v>2776</v>
      </c>
      <c r="B175" s="10" t="str">
        <f>VLOOKUP(A175,[2]racine_v11e!$B$4:$C$672,2,FALSE)</f>
        <v>Poses de bioprothèses de valves cardiaques par voie vasculaire</v>
      </c>
      <c r="C175" s="26">
        <v>1382</v>
      </c>
      <c r="D175" s="27">
        <v>12425887.809</v>
      </c>
      <c r="E175" s="26">
        <v>1724</v>
      </c>
      <c r="F175" s="27">
        <v>15515019.76</v>
      </c>
      <c r="G175" s="26">
        <v>2175</v>
      </c>
      <c r="H175" s="27">
        <v>19266619.316</v>
      </c>
      <c r="I175" s="28">
        <v>0.24860452620000001</v>
      </c>
      <c r="J175" s="28">
        <v>0.2474674385</v>
      </c>
      <c r="K175" s="28">
        <v>9.115169E-4</v>
      </c>
      <c r="L175" s="28">
        <v>0.24180436850000001</v>
      </c>
      <c r="M175" s="28">
        <v>0.26160092810000002</v>
      </c>
      <c r="N175" s="28">
        <v>-1.5691618000000001E-2</v>
      </c>
      <c r="O175" s="28">
        <v>6.1994831E-3</v>
      </c>
      <c r="P175" s="28">
        <v>7.2074788000000001E-3</v>
      </c>
      <c r="Q175" s="28">
        <v>1.9752640000000001E-4</v>
      </c>
      <c r="R175" s="28">
        <v>7.1099719999999996E-4</v>
      </c>
    </row>
    <row r="176" spans="1:18" ht="33.75" x14ac:dyDescent="0.2">
      <c r="A176" s="12" t="s">
        <v>2777</v>
      </c>
      <c r="B176" s="10" t="str">
        <f>VLOOKUP(A176,[2]racine_v11e!$B$4:$C$672,2,FALSE)</f>
        <v>Actes thérapeutiques par voie vasculaire sur les orifices du coeur, âge supérieur à 17 ans</v>
      </c>
      <c r="C176" s="26">
        <v>1800</v>
      </c>
      <c r="D176" s="27">
        <v>7932121.3404999999</v>
      </c>
      <c r="E176" s="26">
        <v>1927</v>
      </c>
      <c r="F176" s="27">
        <v>8667149.6228</v>
      </c>
      <c r="G176" s="26">
        <v>2096</v>
      </c>
      <c r="H176" s="27">
        <v>9305579.7893000003</v>
      </c>
      <c r="I176" s="28">
        <v>9.2664780399999994E-2</v>
      </c>
      <c r="J176" s="28">
        <v>7.05555556E-2</v>
      </c>
      <c r="K176" s="28">
        <v>2.06521042E-2</v>
      </c>
      <c r="L176" s="28">
        <v>7.3660914399999999E-2</v>
      </c>
      <c r="M176" s="28">
        <v>8.7701089800000007E-2</v>
      </c>
      <c r="N176" s="28">
        <v>-1.2908118999999999E-2</v>
      </c>
      <c r="O176" s="28">
        <v>2.3230879E-3</v>
      </c>
      <c r="P176" s="28">
        <v>1.2265360000000001E-3</v>
      </c>
      <c r="Q176" s="28">
        <v>1.9035189999999999E-4</v>
      </c>
      <c r="R176" s="28">
        <v>3.4340439999999998E-4</v>
      </c>
    </row>
    <row r="177" spans="1:18" ht="33.75" x14ac:dyDescent="0.2">
      <c r="A177" s="12" t="s">
        <v>2778</v>
      </c>
      <c r="B177" s="10" t="str">
        <f>VLOOKUP(A177,[2]racine_v11e!$B$4:$C$672,2,FALSE)</f>
        <v>Ablations, repositionnements et poses de sondes cardiaques supplémentaires par voie vasculaire, âge supérieur à 17 ans</v>
      </c>
      <c r="C177" s="26">
        <v>2105</v>
      </c>
      <c r="D177" s="27">
        <v>7582849.0598999998</v>
      </c>
      <c r="E177" s="26">
        <v>2260</v>
      </c>
      <c r="F177" s="27">
        <v>8027176.8148999996</v>
      </c>
      <c r="G177" s="26">
        <v>2142</v>
      </c>
      <c r="H177" s="27">
        <v>7751946.2164000003</v>
      </c>
      <c r="I177" s="28">
        <v>5.8596413E-2</v>
      </c>
      <c r="J177" s="28">
        <v>7.3634204300000006E-2</v>
      </c>
      <c r="K177" s="28">
        <v>-1.4006438E-2</v>
      </c>
      <c r="L177" s="28">
        <v>-3.4287347000000003E-2</v>
      </c>
      <c r="M177" s="28">
        <v>-5.2212388999999998E-2</v>
      </c>
      <c r="N177" s="28">
        <v>1.8912509500000001E-2</v>
      </c>
      <c r="O177" s="28">
        <v>-1.6220379999999999E-3</v>
      </c>
      <c r="P177" s="28">
        <v>-5.2876599999999996E-4</v>
      </c>
      <c r="Q177" s="28">
        <v>1.9452949999999999E-4</v>
      </c>
      <c r="R177" s="28">
        <v>2.8607049999999998E-4</v>
      </c>
    </row>
    <row r="178" spans="1:18" ht="33.75" x14ac:dyDescent="0.2">
      <c r="A178" s="12" t="s">
        <v>2779</v>
      </c>
      <c r="B178" s="10" t="str">
        <f>VLOOKUP(A178,[2]racine_v11e!$B$4:$C$672,2,FALSE)</f>
        <v>Dilatations coronaires et autres actes thérapeutiques sur le coeur par voie vasculaire, âge supérieur à 17 ans</v>
      </c>
      <c r="C178" s="26">
        <v>3167</v>
      </c>
      <c r="D178" s="27">
        <v>8342985.1655999999</v>
      </c>
      <c r="E178" s="26">
        <v>3590</v>
      </c>
      <c r="F178" s="27">
        <v>9581598.5449000001</v>
      </c>
      <c r="G178" s="26">
        <v>3850</v>
      </c>
      <c r="H178" s="27">
        <v>10142381.173</v>
      </c>
      <c r="I178" s="28">
        <v>0.1484616543</v>
      </c>
      <c r="J178" s="28">
        <v>0.13356488790000001</v>
      </c>
      <c r="K178" s="28">
        <v>1.31415206E-2</v>
      </c>
      <c r="L178" s="28">
        <v>5.8527042699999997E-2</v>
      </c>
      <c r="M178" s="28">
        <v>7.2423398299999997E-2</v>
      </c>
      <c r="N178" s="28">
        <v>-1.29579E-2</v>
      </c>
      <c r="O178" s="28">
        <v>3.5739814000000001E-3</v>
      </c>
      <c r="P178" s="28">
        <v>1.0773614999999999E-3</v>
      </c>
      <c r="Q178" s="28">
        <v>3.496444E-4</v>
      </c>
      <c r="R178" s="28">
        <v>3.7428489999999999E-4</v>
      </c>
    </row>
    <row r="179" spans="1:18" ht="22.5" x14ac:dyDescent="0.2">
      <c r="A179" s="12" t="s">
        <v>2780</v>
      </c>
      <c r="B179" s="10" t="str">
        <f>VLOOKUP(A179,[2]racine_v11e!$B$4:$C$672,2,FALSE)</f>
        <v>Actes thérapeutiques sur les artères par voie vasculaire, âge supérieur à 17 ans</v>
      </c>
      <c r="C179" s="26">
        <v>6249</v>
      </c>
      <c r="D179" s="27">
        <v>27811901.214000002</v>
      </c>
      <c r="E179" s="26">
        <v>7002</v>
      </c>
      <c r="F179" s="27">
        <v>31488040.557</v>
      </c>
      <c r="G179" s="26">
        <v>7767</v>
      </c>
      <c r="H179" s="27">
        <v>35388107.196999997</v>
      </c>
      <c r="I179" s="28">
        <v>0.13217864230000001</v>
      </c>
      <c r="J179" s="28">
        <v>0.12049927990000001</v>
      </c>
      <c r="K179" s="28">
        <v>1.04233556E-2</v>
      </c>
      <c r="L179" s="28">
        <v>0.1238586641</v>
      </c>
      <c r="M179" s="28">
        <v>0.10925449869999999</v>
      </c>
      <c r="N179" s="28">
        <v>1.3165748200000001E-2</v>
      </c>
      <c r="O179" s="28">
        <v>1.0515752999999999E-2</v>
      </c>
      <c r="P179" s="28">
        <v>7.4927099999999996E-3</v>
      </c>
      <c r="Q179" s="28">
        <v>7.0537360000000001E-4</v>
      </c>
      <c r="R179" s="28">
        <v>1.3059294999999999E-3</v>
      </c>
    </row>
    <row r="180" spans="1:18" ht="33.75" x14ac:dyDescent="0.2">
      <c r="A180" s="12" t="s">
        <v>2781</v>
      </c>
      <c r="B180" s="10" t="str">
        <f>VLOOKUP(A180,[2]racine_v11e!$B$4:$C$672,2,FALSE)</f>
        <v>Actes thérapeutiques sur les accès vasculaires ou les veines par voie vasculaire, âge supérieur à 17 ans</v>
      </c>
      <c r="C180" s="26">
        <v>2591</v>
      </c>
      <c r="D180" s="27">
        <v>4764508.1577000003</v>
      </c>
      <c r="E180" s="26">
        <v>2927</v>
      </c>
      <c r="F180" s="27">
        <v>5376074.1036</v>
      </c>
      <c r="G180" s="26">
        <v>3227</v>
      </c>
      <c r="H180" s="27">
        <v>5978260.5917999996</v>
      </c>
      <c r="I180" s="28">
        <v>0.1283586733</v>
      </c>
      <c r="J180" s="28">
        <v>0.12967966040000001</v>
      </c>
      <c r="K180" s="28">
        <v>-1.1693470000000001E-3</v>
      </c>
      <c r="L180" s="28">
        <v>0.11201231170000001</v>
      </c>
      <c r="M180" s="28">
        <v>0.10249402119999999</v>
      </c>
      <c r="N180" s="28">
        <v>8.6334168999999995E-3</v>
      </c>
      <c r="O180" s="28">
        <v>4.1238246999999997E-3</v>
      </c>
      <c r="P180" s="28">
        <v>1.1569054999999999E-3</v>
      </c>
      <c r="Q180" s="28">
        <v>2.930656E-4</v>
      </c>
      <c r="R180" s="28">
        <v>2.2061610000000001E-4</v>
      </c>
    </row>
    <row r="181" spans="1:18" ht="12" x14ac:dyDescent="0.2">
      <c r="A181" s="12" t="s">
        <v>2782</v>
      </c>
      <c r="B181" s="10" t="str">
        <f>VLOOKUP(A181,[2]racine_v11e!$B$4:$C$672,2,FALSE)</f>
        <v>Infarctus aigu du myocarde</v>
      </c>
      <c r="C181" s="26">
        <v>25739</v>
      </c>
      <c r="D181" s="27">
        <v>61159754.866999999</v>
      </c>
      <c r="E181" s="26">
        <v>26240</v>
      </c>
      <c r="F181" s="27">
        <v>62719028.042000003</v>
      </c>
      <c r="G181" s="26">
        <v>25615</v>
      </c>
      <c r="H181" s="27">
        <v>60658733.057999998</v>
      </c>
      <c r="I181" s="28">
        <v>2.5495085399999999E-2</v>
      </c>
      <c r="J181" s="28">
        <v>1.9464625700000002E-2</v>
      </c>
      <c r="K181" s="28">
        <v>5.9153202999999996E-3</v>
      </c>
      <c r="L181" s="28">
        <v>-3.28496E-2</v>
      </c>
      <c r="M181" s="28">
        <v>-2.3818598E-2</v>
      </c>
      <c r="N181" s="28">
        <v>-9.251357E-3</v>
      </c>
      <c r="O181" s="28">
        <v>-8.5913010000000008E-3</v>
      </c>
      <c r="P181" s="28">
        <v>-3.9581870000000002E-3</v>
      </c>
      <c r="Q181" s="28">
        <v>2.3262707999999999E-3</v>
      </c>
      <c r="R181" s="28">
        <v>2.2384928999999998E-3</v>
      </c>
    </row>
    <row r="182" spans="1:18" ht="12" x14ac:dyDescent="0.2">
      <c r="A182" s="12" t="s">
        <v>2783</v>
      </c>
      <c r="B182" s="10" t="str">
        <f>VLOOKUP(A182,[2]racine_v11e!$B$4:$C$672,2,FALSE)</f>
        <v>Syncopes et lipothymies</v>
      </c>
      <c r="C182" s="26">
        <v>53877</v>
      </c>
      <c r="D182" s="27">
        <v>86639300.692000002</v>
      </c>
      <c r="E182" s="26">
        <v>54167</v>
      </c>
      <c r="F182" s="27">
        <v>89323590.859999999</v>
      </c>
      <c r="G182" s="26">
        <v>55448</v>
      </c>
      <c r="H182" s="27">
        <v>94543294.794</v>
      </c>
      <c r="I182" s="28">
        <v>3.0982361900000002E-2</v>
      </c>
      <c r="J182" s="28">
        <v>5.3826307999999996E-3</v>
      </c>
      <c r="K182" s="28">
        <v>2.5462674899999999E-2</v>
      </c>
      <c r="L182" s="28">
        <v>5.8435894500000002E-2</v>
      </c>
      <c r="M182" s="28">
        <v>2.3649085199999999E-2</v>
      </c>
      <c r="N182" s="28">
        <v>3.3983139099999997E-2</v>
      </c>
      <c r="O182" s="28">
        <v>1.7608731499999999E-2</v>
      </c>
      <c r="P182" s="28">
        <v>1.0027964E-2</v>
      </c>
      <c r="Q182" s="28">
        <v>5.0356065000000004E-3</v>
      </c>
      <c r="R182" s="28">
        <v>3.4889369000000001E-3</v>
      </c>
    </row>
    <row r="183" spans="1:18" ht="12" x14ac:dyDescent="0.2">
      <c r="A183" s="12" t="s">
        <v>2784</v>
      </c>
      <c r="B183" s="10" t="str">
        <f>VLOOKUP(A183,[2]racine_v11e!$B$4:$C$672,2,FALSE)</f>
        <v>Angine de poitrine</v>
      </c>
      <c r="C183" s="26">
        <v>29972</v>
      </c>
      <c r="D183" s="27">
        <v>46969352.713</v>
      </c>
      <c r="E183" s="26">
        <v>28740</v>
      </c>
      <c r="F183" s="27">
        <v>45327390.479999997</v>
      </c>
      <c r="G183" s="26">
        <v>26114</v>
      </c>
      <c r="H183" s="27">
        <v>41574644.322999999</v>
      </c>
      <c r="I183" s="28">
        <v>-3.4958162000000001E-2</v>
      </c>
      <c r="J183" s="28">
        <v>-4.1105031E-2</v>
      </c>
      <c r="K183" s="28">
        <v>6.4103679E-3</v>
      </c>
      <c r="L183" s="28">
        <v>-8.2792018999999994E-2</v>
      </c>
      <c r="M183" s="28">
        <v>-9.1370911999999999E-2</v>
      </c>
      <c r="N183" s="28">
        <v>9.4415786000000002E-3</v>
      </c>
      <c r="O183" s="28">
        <v>-3.6097211999999997E-2</v>
      </c>
      <c r="P183" s="28">
        <v>-7.2096820000000002E-3</v>
      </c>
      <c r="Q183" s="28">
        <v>2.3715883000000001E-3</v>
      </c>
      <c r="R183" s="28">
        <v>1.5342316E-3</v>
      </c>
    </row>
    <row r="184" spans="1:18" ht="12" x14ac:dyDescent="0.2">
      <c r="A184" s="12" t="s">
        <v>2785</v>
      </c>
      <c r="B184" s="10" t="str">
        <f>VLOOKUP(A184,[2]racine_v11e!$B$4:$C$672,2,FALSE)</f>
        <v>Thrombophlébites veineuses profondes</v>
      </c>
      <c r="C184" s="26">
        <v>12476</v>
      </c>
      <c r="D184" s="27">
        <v>37119195.450000003</v>
      </c>
      <c r="E184" s="26">
        <v>12218</v>
      </c>
      <c r="F184" s="27">
        <v>36512746.880999997</v>
      </c>
      <c r="G184" s="26">
        <v>12194</v>
      </c>
      <c r="H184" s="27">
        <v>36205167.145999998</v>
      </c>
      <c r="I184" s="28">
        <v>-1.6337869000000001E-2</v>
      </c>
      <c r="J184" s="28">
        <v>-2.0679705E-2</v>
      </c>
      <c r="K184" s="28">
        <v>4.4335195000000001E-3</v>
      </c>
      <c r="L184" s="28">
        <v>-8.4238999999999998E-3</v>
      </c>
      <c r="M184" s="28">
        <v>-1.9643149999999999E-3</v>
      </c>
      <c r="N184" s="28">
        <v>-6.4722989999999999E-3</v>
      </c>
      <c r="O184" s="28">
        <v>-3.2990599999999998E-4</v>
      </c>
      <c r="P184" s="28">
        <v>-5.90914E-4</v>
      </c>
      <c r="Q184" s="28">
        <v>1.1074193E-3</v>
      </c>
      <c r="R184" s="28">
        <v>1.3360815E-3</v>
      </c>
    </row>
    <row r="185" spans="1:18" ht="22.5" x14ac:dyDescent="0.2">
      <c r="A185" s="12" t="s">
        <v>2786</v>
      </c>
      <c r="B185" s="10" t="str">
        <f>VLOOKUP(A185,[2]racine_v11e!$B$4:$C$672,2,FALSE)</f>
        <v>Arythmies et troubles de la conduction cardiaque</v>
      </c>
      <c r="C185" s="26">
        <v>85136</v>
      </c>
      <c r="D185" s="27">
        <v>148915412.38999999</v>
      </c>
      <c r="E185" s="26">
        <v>87042</v>
      </c>
      <c r="F185" s="27">
        <v>153832475.94999999</v>
      </c>
      <c r="G185" s="26">
        <v>84742</v>
      </c>
      <c r="H185" s="27">
        <v>148475926.47999999</v>
      </c>
      <c r="I185" s="28">
        <v>3.3019171600000001E-2</v>
      </c>
      <c r="J185" s="28">
        <v>2.23877091E-2</v>
      </c>
      <c r="K185" s="28">
        <v>1.0398660400000001E-2</v>
      </c>
      <c r="L185" s="28">
        <v>-3.4820667E-2</v>
      </c>
      <c r="M185" s="28">
        <v>-2.6424025E-2</v>
      </c>
      <c r="N185" s="28">
        <v>-8.6245369999999998E-3</v>
      </c>
      <c r="O185" s="28">
        <v>-3.1615988999999997E-2</v>
      </c>
      <c r="P185" s="28">
        <v>-1.0290868E-2</v>
      </c>
      <c r="Q185" s="28">
        <v>7.6959921000000001E-3</v>
      </c>
      <c r="R185" s="28">
        <v>5.4792160999999999E-3</v>
      </c>
    </row>
    <row r="186" spans="1:18" ht="22.5" x14ac:dyDescent="0.2">
      <c r="A186" s="12" t="s">
        <v>2787</v>
      </c>
      <c r="B186" s="10" t="str">
        <f>VLOOKUP(A186,[2]racine_v11e!$B$4:$C$672,2,FALSE)</f>
        <v>Insuffisances cardiaques et états de choc circulatoire</v>
      </c>
      <c r="C186" s="26">
        <v>163308</v>
      </c>
      <c r="D186" s="27">
        <v>570932914.04999995</v>
      </c>
      <c r="E186" s="26">
        <v>168120</v>
      </c>
      <c r="F186" s="27">
        <v>595415315</v>
      </c>
      <c r="G186" s="26">
        <v>173124</v>
      </c>
      <c r="H186" s="27">
        <v>620776879.61000001</v>
      </c>
      <c r="I186" s="28">
        <v>4.2881397000000002E-2</v>
      </c>
      <c r="J186" s="28">
        <v>2.9465794699999999E-2</v>
      </c>
      <c r="K186" s="28">
        <v>1.30316154E-2</v>
      </c>
      <c r="L186" s="28">
        <v>4.25947468E-2</v>
      </c>
      <c r="M186" s="28">
        <v>2.9764453999999999E-2</v>
      </c>
      <c r="N186" s="28">
        <v>1.2459444300000001E-2</v>
      </c>
      <c r="O186" s="28">
        <v>6.8785396200000001E-2</v>
      </c>
      <c r="P186" s="28">
        <v>4.87240003E-2</v>
      </c>
      <c r="Q186" s="28">
        <v>1.5722557000000002E-2</v>
      </c>
      <c r="R186" s="28">
        <v>2.2908566700000001E-2</v>
      </c>
    </row>
    <row r="187" spans="1:18" ht="22.5" x14ac:dyDescent="0.2">
      <c r="A187" s="12" t="s">
        <v>2788</v>
      </c>
      <c r="B187" s="10" t="str">
        <f>VLOOKUP(A187,[2]racine_v11e!$B$4:$C$672,2,FALSE)</f>
        <v>Cardiopathies congénitales et valvulopathies, âge inférieur à 18 ans</v>
      </c>
      <c r="C187" s="26">
        <v>2414</v>
      </c>
      <c r="D187" s="27">
        <v>4364724.1155000003</v>
      </c>
      <c r="E187" s="26">
        <v>2180</v>
      </c>
      <c r="F187" s="27">
        <v>4255630.5376000004</v>
      </c>
      <c r="G187" s="26">
        <v>2165</v>
      </c>
      <c r="H187" s="27">
        <v>4419762.9578999998</v>
      </c>
      <c r="I187" s="28">
        <v>-2.4994381E-2</v>
      </c>
      <c r="J187" s="28">
        <v>-9.6934547999999995E-2</v>
      </c>
      <c r="K187" s="28">
        <v>7.9662185299999994E-2</v>
      </c>
      <c r="L187" s="28">
        <v>3.8568296500000002E-2</v>
      </c>
      <c r="M187" s="28">
        <v>-6.8807340000000003E-3</v>
      </c>
      <c r="N187" s="28">
        <v>4.5763919799999997E-2</v>
      </c>
      <c r="O187" s="28">
        <v>-2.0619099999999999E-4</v>
      </c>
      <c r="P187" s="28">
        <v>3.1532709999999999E-4</v>
      </c>
      <c r="Q187" s="28">
        <v>1.9661820000000001E-4</v>
      </c>
      <c r="R187" s="28">
        <v>1.6310280000000001E-4</v>
      </c>
    </row>
    <row r="188" spans="1:18" ht="22.5" x14ac:dyDescent="0.2">
      <c r="A188" s="12" t="s">
        <v>2789</v>
      </c>
      <c r="B188" s="10" t="str">
        <f>VLOOKUP(A188,[2]racine_v11e!$B$4:$C$672,2,FALSE)</f>
        <v>Cardiopathies congénitales et valvulopathies, âge supérieur à 17 ans</v>
      </c>
      <c r="C188" s="26">
        <v>7984</v>
      </c>
      <c r="D188" s="27">
        <v>18930643.181000002</v>
      </c>
      <c r="E188" s="26">
        <v>7447</v>
      </c>
      <c r="F188" s="27">
        <v>18115291.101</v>
      </c>
      <c r="G188" s="26">
        <v>7447</v>
      </c>
      <c r="H188" s="27">
        <v>19078899.550999999</v>
      </c>
      <c r="I188" s="28">
        <v>-4.3070490000000003E-2</v>
      </c>
      <c r="J188" s="28">
        <v>-6.7259519000000004E-2</v>
      </c>
      <c r="K188" s="28">
        <v>2.5933289500000001E-2</v>
      </c>
      <c r="L188" s="28">
        <v>5.3193097699999997E-2</v>
      </c>
      <c r="M188" s="28">
        <v>0</v>
      </c>
      <c r="N188" s="28">
        <v>5.3193097699999997E-2</v>
      </c>
      <c r="O188" s="28">
        <v>0</v>
      </c>
      <c r="P188" s="28">
        <v>1.8512603000000001E-3</v>
      </c>
      <c r="Q188" s="28">
        <v>6.7631229999999998E-4</v>
      </c>
      <c r="R188" s="28">
        <v>7.0406980000000004E-4</v>
      </c>
    </row>
    <row r="189" spans="1:18" ht="12" x14ac:dyDescent="0.2">
      <c r="A189" s="12" t="s">
        <v>2790</v>
      </c>
      <c r="B189" s="10" t="str">
        <f>VLOOKUP(A189,[2]racine_v11e!$B$4:$C$672,2,FALSE)</f>
        <v>Troubles vasculaires périphériques</v>
      </c>
      <c r="C189" s="26">
        <v>39568</v>
      </c>
      <c r="D189" s="27">
        <v>104232226.29000001</v>
      </c>
      <c r="E189" s="26">
        <v>39175</v>
      </c>
      <c r="F189" s="27">
        <v>106040627.86</v>
      </c>
      <c r="G189" s="26">
        <v>39447</v>
      </c>
      <c r="H189" s="27">
        <v>109371144.08</v>
      </c>
      <c r="I189" s="28">
        <v>1.7349735599999999E-2</v>
      </c>
      <c r="J189" s="28">
        <v>-9.9322679999999993E-3</v>
      </c>
      <c r="K189" s="28">
        <v>2.75556946E-2</v>
      </c>
      <c r="L189" s="28">
        <v>3.1407926199999998E-2</v>
      </c>
      <c r="M189" s="28">
        <v>6.9432036000000004E-3</v>
      </c>
      <c r="N189" s="28">
        <v>2.4296030400000002E-2</v>
      </c>
      <c r="O189" s="28">
        <v>3.7389343999999999E-3</v>
      </c>
      <c r="P189" s="28">
        <v>6.3985040000000002E-3</v>
      </c>
      <c r="Q189" s="28">
        <v>3.5824479000000002E-3</v>
      </c>
      <c r="R189" s="28">
        <v>4.0361299000000002E-3</v>
      </c>
    </row>
    <row r="190" spans="1:18" ht="12" x14ac:dyDescent="0.2">
      <c r="A190" s="12" t="s">
        <v>2791</v>
      </c>
      <c r="B190" s="10" t="str">
        <f>VLOOKUP(A190,[2]racine_v11e!$B$4:$C$672,2,FALSE)</f>
        <v>Douleurs thoraciques</v>
      </c>
      <c r="C190" s="26">
        <v>79807</v>
      </c>
      <c r="D190" s="27">
        <v>66536511.318000004</v>
      </c>
      <c r="E190" s="26">
        <v>81114</v>
      </c>
      <c r="F190" s="27">
        <v>66744829.386</v>
      </c>
      <c r="G190" s="26">
        <v>78447</v>
      </c>
      <c r="H190" s="27">
        <v>63629230.311999999</v>
      </c>
      <c r="I190" s="28">
        <v>3.1308834999999998E-3</v>
      </c>
      <c r="J190" s="28">
        <v>1.6377009500000001E-2</v>
      </c>
      <c r="K190" s="28">
        <v>-1.303269E-2</v>
      </c>
      <c r="L190" s="28">
        <v>-4.6679257000000002E-2</v>
      </c>
      <c r="M190" s="28">
        <v>-3.2879651000000003E-2</v>
      </c>
      <c r="N190" s="28">
        <v>-1.4268757999999999E-2</v>
      </c>
      <c r="O190" s="28">
        <v>-3.6660801999999999E-2</v>
      </c>
      <c r="P190" s="28">
        <v>-5.9856110000000001E-3</v>
      </c>
      <c r="Q190" s="28">
        <v>7.1243006999999999E-3</v>
      </c>
      <c r="R190" s="28">
        <v>2.3481132999999999E-3</v>
      </c>
    </row>
    <row r="191" spans="1:18" ht="12" x14ac:dyDescent="0.2">
      <c r="A191" s="12" t="s">
        <v>2792</v>
      </c>
      <c r="B191" s="10" t="str">
        <f>VLOOKUP(A191,[2]racine_v11e!$B$4:$C$672,2,FALSE)</f>
        <v>Arrêt cardiaque</v>
      </c>
      <c r="C191" s="26">
        <v>5343</v>
      </c>
      <c r="D191" s="27">
        <v>15432401.489</v>
      </c>
      <c r="E191" s="26">
        <v>5695</v>
      </c>
      <c r="F191" s="27">
        <v>16211737.481000001</v>
      </c>
      <c r="G191" s="26">
        <v>5728</v>
      </c>
      <c r="H191" s="27">
        <v>16253698.74</v>
      </c>
      <c r="I191" s="28">
        <v>5.04999816E-2</v>
      </c>
      <c r="J191" s="28">
        <v>6.5880591399999994E-2</v>
      </c>
      <c r="K191" s="28">
        <v>-1.4429956000000001E-2</v>
      </c>
      <c r="L191" s="28">
        <v>2.5883258000000001E-3</v>
      </c>
      <c r="M191" s="28">
        <v>5.7945566000000004E-3</v>
      </c>
      <c r="N191" s="28">
        <v>-3.1877590000000001E-3</v>
      </c>
      <c r="O191" s="28">
        <v>4.5362069999999998E-4</v>
      </c>
      <c r="P191" s="28">
        <v>8.0614900000000006E-5</v>
      </c>
      <c r="Q191" s="28">
        <v>5.2019830000000003E-4</v>
      </c>
      <c r="R191" s="28">
        <v>5.9981119999999997E-4</v>
      </c>
    </row>
    <row r="192" spans="1:18" ht="12" x14ac:dyDescent="0.2">
      <c r="A192" s="12" t="s">
        <v>2793</v>
      </c>
      <c r="B192" s="10" t="str">
        <f>VLOOKUP(A192,[2]racine_v11e!$B$4:$C$672,2,FALSE)</f>
        <v>Hypertension artérielle</v>
      </c>
      <c r="C192" s="26">
        <v>28975</v>
      </c>
      <c r="D192" s="27">
        <v>61012259.990999997</v>
      </c>
      <c r="E192" s="26">
        <v>28724</v>
      </c>
      <c r="F192" s="27">
        <v>61114465.527999997</v>
      </c>
      <c r="G192" s="26">
        <v>28958</v>
      </c>
      <c r="H192" s="27">
        <v>63498356.615000002</v>
      </c>
      <c r="I192" s="28">
        <v>1.6751639E-3</v>
      </c>
      <c r="J192" s="28">
        <v>-8.6626399999999992E-3</v>
      </c>
      <c r="K192" s="28">
        <v>1.04281394E-2</v>
      </c>
      <c r="L192" s="28">
        <v>3.9006985799999998E-2</v>
      </c>
      <c r="M192" s="28">
        <v>8.1464976999999997E-3</v>
      </c>
      <c r="N192" s="28">
        <v>3.0611114700000001E-2</v>
      </c>
      <c r="O192" s="28">
        <v>3.2165833E-3</v>
      </c>
      <c r="P192" s="28">
        <v>4.5798716000000003E-3</v>
      </c>
      <c r="Q192" s="28">
        <v>2.6298710999999998E-3</v>
      </c>
      <c r="R192" s="28">
        <v>2.3432837000000001E-3</v>
      </c>
    </row>
    <row r="193" spans="1:18" ht="12" x14ac:dyDescent="0.2">
      <c r="A193" s="12" t="s">
        <v>2794</v>
      </c>
      <c r="B193" s="10" t="str">
        <f>VLOOKUP(A193,[2]racine_v11e!$B$4:$C$672,2,FALSE)</f>
        <v>Athérosclérose coronarienne</v>
      </c>
      <c r="C193" s="26">
        <v>14022</v>
      </c>
      <c r="D193" s="27">
        <v>30246618.061000001</v>
      </c>
      <c r="E193" s="26">
        <v>13260</v>
      </c>
      <c r="F193" s="27">
        <v>29270070.912999999</v>
      </c>
      <c r="G193" s="26">
        <v>13285</v>
      </c>
      <c r="H193" s="27">
        <v>30833398.125</v>
      </c>
      <c r="I193" s="28">
        <v>-3.2286160000000001E-2</v>
      </c>
      <c r="J193" s="28">
        <v>-5.4343175000000001E-2</v>
      </c>
      <c r="K193" s="28">
        <v>2.3324544900000001E-2</v>
      </c>
      <c r="L193" s="28">
        <v>5.3410434800000003E-2</v>
      </c>
      <c r="M193" s="28">
        <v>1.8853695E-3</v>
      </c>
      <c r="N193" s="28">
        <v>5.1428104199999998E-2</v>
      </c>
      <c r="O193" s="28">
        <v>3.4365209999999999E-4</v>
      </c>
      <c r="P193" s="28">
        <v>3.0034249000000001E-3</v>
      </c>
      <c r="Q193" s="28">
        <v>1.2065004E-3</v>
      </c>
      <c r="R193" s="28">
        <v>1.1378467999999999E-3</v>
      </c>
    </row>
    <row r="194" spans="1:18" ht="12" x14ac:dyDescent="0.2">
      <c r="A194" s="12" t="s">
        <v>2795</v>
      </c>
      <c r="B194" s="10" t="str">
        <f>VLOOKUP(A194,[2]racine_v11e!$B$4:$C$672,2,FALSE)</f>
        <v>Autres affections de l'appareil circulatoire</v>
      </c>
      <c r="C194" s="26">
        <v>45199</v>
      </c>
      <c r="D194" s="27">
        <v>80143566.986000001</v>
      </c>
      <c r="E194" s="26">
        <v>46965</v>
      </c>
      <c r="F194" s="27">
        <v>85155944.334999993</v>
      </c>
      <c r="G194" s="26">
        <v>45879</v>
      </c>
      <c r="H194" s="27">
        <v>86414069.819000006</v>
      </c>
      <c r="I194" s="28">
        <v>6.2542478900000004E-2</v>
      </c>
      <c r="J194" s="28">
        <v>3.9071660899999999E-2</v>
      </c>
      <c r="K194" s="28">
        <v>2.2588257300000001E-2</v>
      </c>
      <c r="L194" s="28">
        <v>1.47743706E-2</v>
      </c>
      <c r="M194" s="28">
        <v>-2.3123603E-2</v>
      </c>
      <c r="N194" s="28">
        <v>3.8795054799999999E-2</v>
      </c>
      <c r="O194" s="28">
        <v>-1.4928245E-2</v>
      </c>
      <c r="P194" s="28">
        <v>2.4170791E-3</v>
      </c>
      <c r="Q194" s="28">
        <v>4.1665811000000004E-3</v>
      </c>
      <c r="R194" s="28">
        <v>3.1889435999999998E-3</v>
      </c>
    </row>
    <row r="195" spans="1:18" ht="12" x14ac:dyDescent="0.2">
      <c r="A195" s="12" t="s">
        <v>2796</v>
      </c>
      <c r="B195" s="10" t="str">
        <f>VLOOKUP(A195,[2]racine_v11e!$B$4:$C$672,2,FALSE)</f>
        <v>Endocardites aiguës et subaiguës</v>
      </c>
      <c r="C195" s="26">
        <v>3740</v>
      </c>
      <c r="D195" s="27">
        <v>29993109.063999999</v>
      </c>
      <c r="E195" s="26">
        <v>3987</v>
      </c>
      <c r="F195" s="27">
        <v>32785218.949000001</v>
      </c>
      <c r="G195" s="26">
        <v>4354</v>
      </c>
      <c r="H195" s="27">
        <v>35298084.355999999</v>
      </c>
      <c r="I195" s="28">
        <v>9.3091712500000007E-2</v>
      </c>
      <c r="J195" s="28">
        <v>6.6042780699999998E-2</v>
      </c>
      <c r="K195" s="28">
        <v>2.5373214099999999E-2</v>
      </c>
      <c r="L195" s="28">
        <v>7.6646290300000003E-2</v>
      </c>
      <c r="M195" s="28">
        <v>9.2049159800000002E-2</v>
      </c>
      <c r="N195" s="28">
        <v>-1.4104557E-2</v>
      </c>
      <c r="O195" s="28">
        <v>5.0448122000000001E-3</v>
      </c>
      <c r="P195" s="28">
        <v>4.8276537999999997E-3</v>
      </c>
      <c r="Q195" s="28">
        <v>3.9541609999999998E-4</v>
      </c>
      <c r="R195" s="28">
        <v>1.3026073E-3</v>
      </c>
    </row>
    <row r="196" spans="1:18" ht="22.5" x14ac:dyDescent="0.2">
      <c r="A196" s="12" t="s">
        <v>2797</v>
      </c>
      <c r="B196" s="10" t="str">
        <f>VLOOKUP(A196,[2]racine_v11e!$B$4:$C$672,2,FALSE)</f>
        <v>Surveillances de greffes de coeur sans acte diagnostique par voie vasculaire</v>
      </c>
      <c r="C196" s="26">
        <v>6079</v>
      </c>
      <c r="D196" s="27">
        <v>4261267.4729000004</v>
      </c>
      <c r="E196" s="26">
        <v>5950</v>
      </c>
      <c r="F196" s="27">
        <v>4177082.7042</v>
      </c>
      <c r="G196" s="26">
        <v>5265</v>
      </c>
      <c r="H196" s="27">
        <v>3674075.9726999998</v>
      </c>
      <c r="I196" s="28">
        <v>-1.9755805000000001E-2</v>
      </c>
      <c r="J196" s="28">
        <v>-2.1220594999999998E-2</v>
      </c>
      <c r="K196" s="28">
        <v>1.4965483E-3</v>
      </c>
      <c r="L196" s="28">
        <v>-0.120420582</v>
      </c>
      <c r="M196" s="28">
        <v>-0.11512604999999999</v>
      </c>
      <c r="N196" s="28">
        <v>-5.9833739999999996E-3</v>
      </c>
      <c r="O196" s="28">
        <v>-9.4160660000000007E-3</v>
      </c>
      <c r="P196" s="28">
        <v>-9.6636400000000005E-4</v>
      </c>
      <c r="Q196" s="28">
        <v>4.7815009999999997E-4</v>
      </c>
      <c r="R196" s="28">
        <v>1.355846E-4</v>
      </c>
    </row>
    <row r="197" spans="1:18" ht="22.5" x14ac:dyDescent="0.2">
      <c r="A197" s="12" t="s">
        <v>2798</v>
      </c>
      <c r="B197" s="10" t="str">
        <f>VLOOKUP(A197,[2]racine_v11e!$B$4:$C$672,2,FALSE)</f>
        <v>Explorations et surveillance pour affections de l'appareil circulatoire</v>
      </c>
      <c r="C197" s="26">
        <v>25374</v>
      </c>
      <c r="D197" s="27">
        <v>21317310.085999999</v>
      </c>
      <c r="E197" s="26">
        <v>27715</v>
      </c>
      <c r="F197" s="27">
        <v>23183231.316</v>
      </c>
      <c r="G197" s="26">
        <v>31617</v>
      </c>
      <c r="H197" s="27">
        <v>26474630.135000002</v>
      </c>
      <c r="I197" s="28">
        <v>8.75308011E-2</v>
      </c>
      <c r="J197" s="28">
        <v>9.2259793500000006E-2</v>
      </c>
      <c r="K197" s="28">
        <v>-4.3295490000000002E-3</v>
      </c>
      <c r="L197" s="28">
        <v>0.14197325529999999</v>
      </c>
      <c r="M197" s="28">
        <v>0.1407901858</v>
      </c>
      <c r="N197" s="28">
        <v>1.0370614000000001E-3</v>
      </c>
      <c r="O197" s="28">
        <v>5.3637213400000001E-2</v>
      </c>
      <c r="P197" s="28">
        <v>6.3233526999999998E-3</v>
      </c>
      <c r="Q197" s="28">
        <v>2.8713528E-3</v>
      </c>
      <c r="R197" s="28">
        <v>9.769949E-4</v>
      </c>
    </row>
    <row r="198" spans="1:18" ht="22.5" x14ac:dyDescent="0.2">
      <c r="A198" s="12" t="s">
        <v>2799</v>
      </c>
      <c r="B198" s="10" t="str">
        <f>VLOOKUP(A198,[2]racine_v11e!$B$4:$C$672,2,FALSE)</f>
        <v>Infarctus aigu du myocarde avec décès : séjours de moins de 2 jours</v>
      </c>
      <c r="C198" s="26">
        <v>1423</v>
      </c>
      <c r="D198" s="27">
        <v>1317180.7113999999</v>
      </c>
      <c r="E198" s="26">
        <v>1464</v>
      </c>
      <c r="F198" s="27">
        <v>1358192.1677000001</v>
      </c>
      <c r="G198" s="26">
        <v>1462</v>
      </c>
      <c r="H198" s="27">
        <v>1355016.3196</v>
      </c>
      <c r="I198" s="28">
        <v>3.1135785700000002E-2</v>
      </c>
      <c r="J198" s="28">
        <v>2.8812368200000001E-2</v>
      </c>
      <c r="K198" s="28">
        <v>2.2583490000000002E-3</v>
      </c>
      <c r="L198" s="28">
        <v>-2.3382910000000002E-3</v>
      </c>
      <c r="M198" s="28">
        <v>-1.36612E-3</v>
      </c>
      <c r="N198" s="28">
        <v>-9.7349999999999997E-4</v>
      </c>
      <c r="O198" s="28">
        <v>-2.7492E-5</v>
      </c>
      <c r="P198" s="28">
        <v>-6.1013600000000003E-6</v>
      </c>
      <c r="Q198" s="28">
        <v>1.3277410000000001E-4</v>
      </c>
      <c r="R198" s="28">
        <v>5.0004199999999998E-5</v>
      </c>
    </row>
    <row r="199" spans="1:18" ht="22.5" x14ac:dyDescent="0.2">
      <c r="A199" s="12" t="s">
        <v>2800</v>
      </c>
      <c r="B199" s="10" t="str">
        <f>VLOOKUP(A199,[2]racine_v11e!$B$4:$C$672,2,FALSE)</f>
        <v>Autres affections de la CMD 05 avec décès : séjours de moins de 2 jours</v>
      </c>
      <c r="C199" s="26">
        <v>5701</v>
      </c>
      <c r="D199" s="27">
        <v>4753172.8720000004</v>
      </c>
      <c r="E199" s="26">
        <v>5801</v>
      </c>
      <c r="F199" s="27">
        <v>4836578.0064000003</v>
      </c>
      <c r="G199" s="26">
        <v>5706</v>
      </c>
      <c r="H199" s="27">
        <v>4758823.0032000002</v>
      </c>
      <c r="I199" s="28">
        <v>1.7547254599999999E-2</v>
      </c>
      <c r="J199" s="28">
        <v>1.7540782299999998E-2</v>
      </c>
      <c r="K199" s="28">
        <v>6.3606798000000004E-6</v>
      </c>
      <c r="L199" s="28">
        <v>-1.6076449999999999E-2</v>
      </c>
      <c r="M199" s="28">
        <v>-1.6376486999999999E-2</v>
      </c>
      <c r="N199" s="28">
        <v>3.0503239999999998E-4</v>
      </c>
      <c r="O199" s="28">
        <v>-1.3058779999999999E-3</v>
      </c>
      <c r="P199" s="28">
        <v>-1.49381E-4</v>
      </c>
      <c r="Q199" s="28">
        <v>5.1820030000000001E-4</v>
      </c>
      <c r="R199" s="28">
        <v>1.7561510000000001E-4</v>
      </c>
    </row>
    <row r="200" spans="1:18" ht="22.5" x14ac:dyDescent="0.2">
      <c r="A200" s="12" t="s">
        <v>2801</v>
      </c>
      <c r="B200" s="10" t="str">
        <f>VLOOKUP(A200,[2]racine_v11e!$B$4:$C$672,2,FALSE)</f>
        <v>Symptômes et autres recours aux soins de la CMD 05</v>
      </c>
      <c r="C200" s="26">
        <v>9204</v>
      </c>
      <c r="D200" s="27">
        <v>10390516.67</v>
      </c>
      <c r="E200" s="26">
        <v>9243</v>
      </c>
      <c r="F200" s="27">
        <v>10209834.585000001</v>
      </c>
      <c r="G200" s="26">
        <v>9119</v>
      </c>
      <c r="H200" s="27">
        <v>9815005.4542999994</v>
      </c>
      <c r="I200" s="28">
        <v>-1.7389134000000001E-2</v>
      </c>
      <c r="J200" s="28">
        <v>4.2372881000000001E-3</v>
      </c>
      <c r="K200" s="28">
        <v>-2.1535170999999999E-2</v>
      </c>
      <c r="L200" s="28">
        <v>-3.8671452000000002E-2</v>
      </c>
      <c r="M200" s="28">
        <v>-1.3415557999999999E-2</v>
      </c>
      <c r="N200" s="28">
        <v>-2.5599324E-2</v>
      </c>
      <c r="O200" s="28">
        <v>-1.7045140000000001E-3</v>
      </c>
      <c r="P200" s="28">
        <v>-7.5853599999999998E-4</v>
      </c>
      <c r="Q200" s="28">
        <v>8.2815779999999999E-4</v>
      </c>
      <c r="R200" s="28">
        <v>3.6220369999999998E-4</v>
      </c>
    </row>
    <row r="201" spans="1:18" ht="12" x14ac:dyDescent="0.2">
      <c r="A201" s="12" t="s">
        <v>2802</v>
      </c>
      <c r="B201" s="10" t="str">
        <f>VLOOKUP(A201,[2]racine_v11e!$B$4:$C$672,2,FALSE)</f>
        <v>Résections rectales</v>
      </c>
      <c r="C201" s="26">
        <v>7549</v>
      </c>
      <c r="D201" s="27">
        <v>88082830.636000007</v>
      </c>
      <c r="E201" s="26">
        <v>7650</v>
      </c>
      <c r="F201" s="27">
        <v>89458406.686000004</v>
      </c>
      <c r="G201" s="26">
        <v>7687</v>
      </c>
      <c r="H201" s="27">
        <v>91178007.609999999</v>
      </c>
      <c r="I201" s="28">
        <v>1.56168465E-2</v>
      </c>
      <c r="J201" s="28">
        <v>1.3379255499999999E-2</v>
      </c>
      <c r="K201" s="28">
        <v>2.2080490000000001E-3</v>
      </c>
      <c r="L201" s="28">
        <v>1.9222351299999999E-2</v>
      </c>
      <c r="M201" s="28">
        <v>4.8366012999999999E-3</v>
      </c>
      <c r="N201" s="28">
        <v>1.43165068E-2</v>
      </c>
      <c r="O201" s="28">
        <v>5.0860499999999997E-4</v>
      </c>
      <c r="P201" s="28">
        <v>3.3036541000000001E-3</v>
      </c>
      <c r="Q201" s="28">
        <v>6.9810830000000001E-4</v>
      </c>
      <c r="R201" s="28">
        <v>3.3647475000000001E-3</v>
      </c>
    </row>
    <row r="202" spans="1:18" ht="22.5" x14ac:dyDescent="0.2">
      <c r="A202" s="12" t="s">
        <v>2803</v>
      </c>
      <c r="B202" s="10" t="str">
        <f>VLOOKUP(A202,[2]racine_v11e!$B$4:$C$672,2,FALSE)</f>
        <v>Interventions majeures sur l'intestin grêle et le côlon</v>
      </c>
      <c r="C202" s="26">
        <v>42145</v>
      </c>
      <c r="D202" s="27">
        <v>419217362.55000001</v>
      </c>
      <c r="E202" s="26">
        <v>43585</v>
      </c>
      <c r="F202" s="27">
        <v>440211794.19</v>
      </c>
      <c r="G202" s="26">
        <v>42831</v>
      </c>
      <c r="H202" s="27">
        <v>437780640.77999997</v>
      </c>
      <c r="I202" s="28">
        <v>5.0080062299999999E-2</v>
      </c>
      <c r="J202" s="28">
        <v>3.4167754199999997E-2</v>
      </c>
      <c r="K202" s="28">
        <v>1.53865832E-2</v>
      </c>
      <c r="L202" s="28">
        <v>-5.5226900000000002E-3</v>
      </c>
      <c r="M202" s="28">
        <v>-1.729953E-2</v>
      </c>
      <c r="N202" s="28">
        <v>1.19841597E-2</v>
      </c>
      <c r="O202" s="28">
        <v>-1.0364546000000001E-2</v>
      </c>
      <c r="P202" s="28">
        <v>-4.6706710000000004E-3</v>
      </c>
      <c r="Q202" s="28">
        <v>3.8897717E-3</v>
      </c>
      <c r="R202" s="28">
        <v>1.6155445500000001E-2</v>
      </c>
    </row>
    <row r="203" spans="1:18" ht="22.5" x14ac:dyDescent="0.2">
      <c r="A203" s="12" t="s">
        <v>2804</v>
      </c>
      <c r="B203" s="10" t="str">
        <f>VLOOKUP(A203,[2]racine_v11e!$B$4:$C$672,2,FALSE)</f>
        <v>Interventions sur l'oesophage, l'estomac et le duodénum, âge inférieur à 18 ans</v>
      </c>
      <c r="C203" s="26">
        <v>1922</v>
      </c>
      <c r="D203" s="27">
        <v>16303027.569</v>
      </c>
      <c r="E203" s="26">
        <v>1860</v>
      </c>
      <c r="F203" s="27">
        <v>15670505.409</v>
      </c>
      <c r="G203" s="26">
        <v>1657</v>
      </c>
      <c r="H203" s="27">
        <v>14388028.023</v>
      </c>
      <c r="I203" s="28">
        <v>-3.8797834000000003E-2</v>
      </c>
      <c r="J203" s="28">
        <v>-3.2258065000000002E-2</v>
      </c>
      <c r="K203" s="28">
        <v>-6.7577619999999996E-3</v>
      </c>
      <c r="L203" s="28">
        <v>-8.1840205999999999E-2</v>
      </c>
      <c r="M203" s="28">
        <v>-0.109139785</v>
      </c>
      <c r="N203" s="28">
        <v>3.0644066000000001E-2</v>
      </c>
      <c r="O203" s="28">
        <v>-2.7904549999999998E-3</v>
      </c>
      <c r="P203" s="28">
        <v>-2.4638630000000002E-3</v>
      </c>
      <c r="Q203" s="28">
        <v>1.504833E-4</v>
      </c>
      <c r="R203" s="28">
        <v>5.3096230000000005E-4</v>
      </c>
    </row>
    <row r="204" spans="1:18" ht="22.5" x14ac:dyDescent="0.2">
      <c r="A204" s="12" t="s">
        <v>2805</v>
      </c>
      <c r="B204" s="10" t="str">
        <f>VLOOKUP(A204,[2]racine_v11e!$B$4:$C$672,2,FALSE)</f>
        <v>Interventions mineures sur l'intestin grêle et le côlon</v>
      </c>
      <c r="C204" s="26">
        <v>7839</v>
      </c>
      <c r="D204" s="27">
        <v>49448587.736000001</v>
      </c>
      <c r="E204" s="26">
        <v>8101</v>
      </c>
      <c r="F204" s="27">
        <v>51498227.350000001</v>
      </c>
      <c r="G204" s="26">
        <v>8459</v>
      </c>
      <c r="H204" s="27">
        <v>53160177.721000001</v>
      </c>
      <c r="I204" s="28">
        <v>4.14499121E-2</v>
      </c>
      <c r="J204" s="28">
        <v>3.34226304E-2</v>
      </c>
      <c r="K204" s="28">
        <v>7.7676658000000003E-3</v>
      </c>
      <c r="L204" s="28">
        <v>3.2271991799999997E-2</v>
      </c>
      <c r="M204" s="28">
        <v>4.4192075099999999E-2</v>
      </c>
      <c r="N204" s="28">
        <v>-1.1415603999999999E-2</v>
      </c>
      <c r="O204" s="28">
        <v>4.9210974999999999E-3</v>
      </c>
      <c r="P204" s="28">
        <v>3.1928973000000002E-3</v>
      </c>
      <c r="Q204" s="28">
        <v>7.6821880000000004E-4</v>
      </c>
      <c r="R204" s="28">
        <v>1.9617733000000001E-3</v>
      </c>
    </row>
    <row r="205" spans="1:18" ht="12" x14ac:dyDescent="0.2">
      <c r="A205" s="12" t="s">
        <v>2806</v>
      </c>
      <c r="B205" s="10" t="str">
        <f>VLOOKUP(A205,[2]racine_v11e!$B$4:$C$672,2,FALSE)</f>
        <v>Appendicectomies compliquées</v>
      </c>
      <c r="C205" s="26">
        <v>17116</v>
      </c>
      <c r="D205" s="27">
        <v>65999743.958999999</v>
      </c>
      <c r="E205" s="26">
        <v>18291</v>
      </c>
      <c r="F205" s="27">
        <v>70814277.318000004</v>
      </c>
      <c r="G205" s="26">
        <v>19093</v>
      </c>
      <c r="H205" s="27">
        <v>75120395.427000001</v>
      </c>
      <c r="I205" s="28">
        <v>7.2947758099999996E-2</v>
      </c>
      <c r="J205" s="28">
        <v>6.8649217100000007E-2</v>
      </c>
      <c r="K205" s="28">
        <v>4.0224060000000001E-3</v>
      </c>
      <c r="L205" s="28">
        <v>6.0808614800000001E-2</v>
      </c>
      <c r="M205" s="28">
        <v>4.3846700600000003E-2</v>
      </c>
      <c r="N205" s="28">
        <v>1.6249430299999999E-2</v>
      </c>
      <c r="O205" s="28">
        <v>1.1024358099999999E-2</v>
      </c>
      <c r="P205" s="28">
        <v>8.2728058999999993E-3</v>
      </c>
      <c r="Q205" s="28">
        <v>1.7339639999999999E-3</v>
      </c>
      <c r="R205" s="28">
        <v>2.7721725E-3</v>
      </c>
    </row>
    <row r="206" spans="1:18" ht="12" x14ac:dyDescent="0.2">
      <c r="A206" s="12" t="s">
        <v>2807</v>
      </c>
      <c r="B206" s="10" t="str">
        <f>VLOOKUP(A206,[2]racine_v11e!$B$4:$C$672,2,FALSE)</f>
        <v>Appendicectomies non compliquées</v>
      </c>
      <c r="C206" s="26">
        <v>33478</v>
      </c>
      <c r="D206" s="27">
        <v>72961256.765000001</v>
      </c>
      <c r="E206" s="26">
        <v>31411</v>
      </c>
      <c r="F206" s="27">
        <v>68247754.655000001</v>
      </c>
      <c r="G206" s="26">
        <v>29263</v>
      </c>
      <c r="H206" s="27">
        <v>63801681.338</v>
      </c>
      <c r="I206" s="28">
        <v>-6.4602808999999997E-2</v>
      </c>
      <c r="J206" s="28">
        <v>-6.1742039999999998E-2</v>
      </c>
      <c r="K206" s="28">
        <v>-3.0490220000000002E-3</v>
      </c>
      <c r="L206" s="28">
        <v>-6.5146074999999998E-2</v>
      </c>
      <c r="M206" s="28">
        <v>-6.8383686999999999E-2</v>
      </c>
      <c r="N206" s="28">
        <v>3.475264E-3</v>
      </c>
      <c r="O206" s="28">
        <v>-2.9526585000000001E-2</v>
      </c>
      <c r="P206" s="28">
        <v>-8.5416840000000008E-3</v>
      </c>
      <c r="Q206" s="28">
        <v>2.6575701999999998E-3</v>
      </c>
      <c r="R206" s="28">
        <v>2.3544772999999999E-3</v>
      </c>
    </row>
    <row r="207" spans="1:18" ht="22.5" x14ac:dyDescent="0.2">
      <c r="A207" s="12" t="s">
        <v>2808</v>
      </c>
      <c r="B207" s="10" t="str">
        <f>VLOOKUP(A207,[2]racine_v11e!$B$4:$C$672,2,FALSE)</f>
        <v>Interventions réparatrices pour hernies et éventrations, âge inférieur à 18 ans</v>
      </c>
      <c r="C207" s="26">
        <v>12423</v>
      </c>
      <c r="D207" s="27">
        <v>19936214.947000001</v>
      </c>
      <c r="E207" s="26">
        <v>12054</v>
      </c>
      <c r="F207" s="27">
        <v>19246372.925999999</v>
      </c>
      <c r="G207" s="26">
        <v>11544</v>
      </c>
      <c r="H207" s="27">
        <v>18509866.18</v>
      </c>
      <c r="I207" s="28">
        <v>-3.4602457000000003E-2</v>
      </c>
      <c r="J207" s="28">
        <v>-2.9702969999999999E-2</v>
      </c>
      <c r="K207" s="28">
        <v>-5.0494709999999998E-3</v>
      </c>
      <c r="L207" s="28">
        <v>-3.8267300999999997E-2</v>
      </c>
      <c r="M207" s="28">
        <v>-4.2309606999999999E-2</v>
      </c>
      <c r="N207" s="28">
        <v>4.2208899999999997E-3</v>
      </c>
      <c r="O207" s="28">
        <v>-7.0105020000000001E-3</v>
      </c>
      <c r="P207" s="28">
        <v>-1.414958E-3</v>
      </c>
      <c r="Q207" s="28">
        <v>1.0483884000000001E-3</v>
      </c>
      <c r="R207" s="28">
        <v>6.8307070000000005E-4</v>
      </c>
    </row>
    <row r="208" spans="1:18" ht="33.75" x14ac:dyDescent="0.2">
      <c r="A208" s="12" t="s">
        <v>2809</v>
      </c>
      <c r="B208" s="10" t="str">
        <f>VLOOKUP(A208,[2]racine_v11e!$B$4:$C$672,2,FALSE)</f>
        <v>Interventions réparatrices pour hernies inguinales et crurales, âge supérieur à 17 ans</v>
      </c>
      <c r="C208" s="26">
        <v>51886</v>
      </c>
      <c r="D208" s="27">
        <v>102394648.62</v>
      </c>
      <c r="E208" s="26">
        <v>51230</v>
      </c>
      <c r="F208" s="27">
        <v>100936546.2</v>
      </c>
      <c r="G208" s="26">
        <v>52387</v>
      </c>
      <c r="H208" s="27">
        <v>102419398.72</v>
      </c>
      <c r="I208" s="28">
        <v>-1.4240025999999999E-2</v>
      </c>
      <c r="J208" s="28">
        <v>-1.2643102E-2</v>
      </c>
      <c r="K208" s="28">
        <v>-1.617372E-3</v>
      </c>
      <c r="L208" s="28">
        <v>1.46909378E-2</v>
      </c>
      <c r="M208" s="28">
        <v>2.2584423199999999E-2</v>
      </c>
      <c r="N208" s="28">
        <v>-7.7191530000000003E-3</v>
      </c>
      <c r="O208" s="28">
        <v>1.5904217299999999E-2</v>
      </c>
      <c r="P208" s="28">
        <v>2.8488189999999998E-3</v>
      </c>
      <c r="Q208" s="28">
        <v>4.7576164999999998E-3</v>
      </c>
      <c r="R208" s="28">
        <v>3.7795893E-3</v>
      </c>
    </row>
    <row r="209" spans="1:18" ht="12" x14ac:dyDescent="0.2">
      <c r="A209" s="12" t="s">
        <v>2810</v>
      </c>
      <c r="B209" s="10" t="str">
        <f>VLOOKUP(A209,[2]racine_v11e!$B$4:$C$672,2,FALSE)</f>
        <v>Libérations d'adhérences péritonéales</v>
      </c>
      <c r="C209" s="26">
        <v>3370</v>
      </c>
      <c r="D209" s="27">
        <v>19182202.645</v>
      </c>
      <c r="E209" s="26">
        <v>3335</v>
      </c>
      <c r="F209" s="27">
        <v>19015154.907000002</v>
      </c>
      <c r="G209" s="26">
        <v>3187</v>
      </c>
      <c r="H209" s="27">
        <v>18844797.169</v>
      </c>
      <c r="I209" s="28">
        <v>-8.7084750000000002E-3</v>
      </c>
      <c r="J209" s="28">
        <v>-1.0385757000000001E-2</v>
      </c>
      <c r="K209" s="28">
        <v>1.694884E-3</v>
      </c>
      <c r="L209" s="28">
        <v>-8.9590510000000009E-3</v>
      </c>
      <c r="M209" s="28">
        <v>-4.4377811000000003E-2</v>
      </c>
      <c r="N209" s="28">
        <v>3.7063560000000002E-2</v>
      </c>
      <c r="O209" s="28">
        <v>-2.0344199999999999E-3</v>
      </c>
      <c r="P209" s="28">
        <v>-3.27287E-4</v>
      </c>
      <c r="Q209" s="28">
        <v>2.8943289999999998E-4</v>
      </c>
      <c r="R209" s="28">
        <v>6.9543070000000005E-4</v>
      </c>
    </row>
    <row r="210" spans="1:18" ht="22.5" x14ac:dyDescent="0.2">
      <c r="A210" s="12" t="s">
        <v>2811</v>
      </c>
      <c r="B210" s="10" t="str">
        <f>VLOOKUP(A210,[2]racine_v11e!$B$4:$C$672,2,FALSE)</f>
        <v>Interventions sur le rectum et l'anus autres que les résections rectales</v>
      </c>
      <c r="C210" s="26">
        <v>19829</v>
      </c>
      <c r="D210" s="27">
        <v>33493744.072999999</v>
      </c>
      <c r="E210" s="26">
        <v>20579</v>
      </c>
      <c r="F210" s="27">
        <v>34604741.053000003</v>
      </c>
      <c r="G210" s="26">
        <v>20746</v>
      </c>
      <c r="H210" s="27">
        <v>35632724.112000003</v>
      </c>
      <c r="I210" s="28">
        <v>3.3170283299999999E-2</v>
      </c>
      <c r="J210" s="28">
        <v>3.7823389999999998E-2</v>
      </c>
      <c r="K210" s="28">
        <v>-4.4835250000000004E-3</v>
      </c>
      <c r="L210" s="28">
        <v>2.9706422499999999E-2</v>
      </c>
      <c r="M210" s="28">
        <v>8.1150687999999999E-3</v>
      </c>
      <c r="N210" s="28">
        <v>2.14175489E-2</v>
      </c>
      <c r="O210" s="28">
        <v>2.2955957999999999E-3</v>
      </c>
      <c r="P210" s="28">
        <v>1.9749352000000002E-3</v>
      </c>
      <c r="Q210" s="28">
        <v>1.8840841000000001E-3</v>
      </c>
      <c r="R210" s="28">
        <v>1.3149565999999999E-3</v>
      </c>
    </row>
    <row r="211" spans="1:18" ht="22.5" x14ac:dyDescent="0.2">
      <c r="A211" s="12" t="s">
        <v>2812</v>
      </c>
      <c r="B211" s="10" t="str">
        <f>VLOOKUP(A211,[2]racine_v11e!$B$4:$C$672,2,FALSE)</f>
        <v>Autres interventions sur le tube digestif en dehors des laparotomies</v>
      </c>
      <c r="C211" s="26">
        <v>4398</v>
      </c>
      <c r="D211" s="27">
        <v>22274077.541000001</v>
      </c>
      <c r="E211" s="26">
        <v>4688</v>
      </c>
      <c r="F211" s="27">
        <v>23788334.842999998</v>
      </c>
      <c r="G211" s="26">
        <v>4837</v>
      </c>
      <c r="H211" s="27">
        <v>25091882.396000002</v>
      </c>
      <c r="I211" s="28">
        <v>6.7982941099999999E-2</v>
      </c>
      <c r="J211" s="28">
        <v>6.5939063199999995E-2</v>
      </c>
      <c r="K211" s="28">
        <v>1.9174435E-3</v>
      </c>
      <c r="L211" s="28">
        <v>5.4797763800000003E-2</v>
      </c>
      <c r="M211" s="28">
        <v>3.1783276499999999E-2</v>
      </c>
      <c r="N211" s="28">
        <v>2.2305544100000001E-2</v>
      </c>
      <c r="O211" s="28">
        <v>2.0481662999999998E-3</v>
      </c>
      <c r="P211" s="28">
        <v>2.5043428E-3</v>
      </c>
      <c r="Q211" s="28">
        <v>4.392806E-4</v>
      </c>
      <c r="R211" s="28">
        <v>9.2596729999999997E-4</v>
      </c>
    </row>
    <row r="212" spans="1:18" ht="33.75" x14ac:dyDescent="0.2">
      <c r="A212" s="12" t="s">
        <v>2813</v>
      </c>
      <c r="B212" s="10" t="str">
        <f>VLOOKUP(A212,[2]racine_v11e!$B$4:$C$672,2,FALSE)</f>
        <v>Interventions sur l'oesophage, l'estomac et le duodénum pour tumeurs malignes, âge supérieur à 17 ans</v>
      </c>
      <c r="C212" s="26">
        <v>3273</v>
      </c>
      <c r="D212" s="27">
        <v>51947927.178000003</v>
      </c>
      <c r="E212" s="26">
        <v>3262</v>
      </c>
      <c r="F212" s="27">
        <v>52541204.711000003</v>
      </c>
      <c r="G212" s="26">
        <v>3384</v>
      </c>
      <c r="H212" s="27">
        <v>54475162.693000004</v>
      </c>
      <c r="I212" s="28">
        <v>1.1420619999999999E-2</v>
      </c>
      <c r="J212" s="28">
        <v>-3.3608309999999999E-3</v>
      </c>
      <c r="K212" s="28">
        <v>1.48312965E-2</v>
      </c>
      <c r="L212" s="28">
        <v>3.6808405799999999E-2</v>
      </c>
      <c r="M212" s="28">
        <v>3.7400367900000002E-2</v>
      </c>
      <c r="N212" s="28">
        <v>-5.70621E-4</v>
      </c>
      <c r="O212" s="28">
        <v>1.677022E-3</v>
      </c>
      <c r="P212" s="28">
        <v>3.7154714999999999E-3</v>
      </c>
      <c r="Q212" s="28">
        <v>3.0732379999999997E-4</v>
      </c>
      <c r="R212" s="28">
        <v>2.0103002000000001E-3</v>
      </c>
    </row>
    <row r="213" spans="1:18" ht="12" x14ac:dyDescent="0.2">
      <c r="A213" s="12" t="s">
        <v>2814</v>
      </c>
      <c r="B213" s="10" t="str">
        <f>VLOOKUP(A213,[2]racine_v11e!$B$4:$C$672,2,FALSE)</f>
        <v>Hémorroïdectomies</v>
      </c>
      <c r="C213" s="26">
        <v>10391</v>
      </c>
      <c r="D213" s="27">
        <v>20379855.372000001</v>
      </c>
      <c r="E213" s="26">
        <v>10517</v>
      </c>
      <c r="F213" s="27">
        <v>20132313.940000001</v>
      </c>
      <c r="G213" s="26">
        <v>10883</v>
      </c>
      <c r="H213" s="27">
        <v>20579397.379000001</v>
      </c>
      <c r="I213" s="28">
        <v>-1.2146377999999999E-2</v>
      </c>
      <c r="J213" s="28">
        <v>1.2125878200000001E-2</v>
      </c>
      <c r="K213" s="28">
        <v>-2.398146E-2</v>
      </c>
      <c r="L213" s="28">
        <v>2.2207255400000001E-2</v>
      </c>
      <c r="M213" s="28">
        <v>3.4800798700000003E-2</v>
      </c>
      <c r="N213" s="28">
        <v>-1.2170017E-2</v>
      </c>
      <c r="O213" s="28">
        <v>5.0310661000000003E-3</v>
      </c>
      <c r="P213" s="28">
        <v>8.5892550000000003E-4</v>
      </c>
      <c r="Q213" s="28">
        <v>9.8835859999999993E-4</v>
      </c>
      <c r="R213" s="28">
        <v>7.5944269999999995E-4</v>
      </c>
    </row>
    <row r="214" spans="1:18" ht="33.75" x14ac:dyDescent="0.2">
      <c r="A214" s="12" t="s">
        <v>2815</v>
      </c>
      <c r="B214" s="10" t="str">
        <f>VLOOKUP(A214,[2]racine_v11e!$B$4:$C$672,2,FALSE)</f>
        <v>Interventions sur l'oesophage, l'estomac et le duodénum pour ulcères, âge supérieur à 17 ans</v>
      </c>
      <c r="C214" s="26">
        <v>2256</v>
      </c>
      <c r="D214" s="27">
        <v>22620187.313000001</v>
      </c>
      <c r="E214" s="26">
        <v>2248</v>
      </c>
      <c r="F214" s="27">
        <v>23132485.463</v>
      </c>
      <c r="G214" s="26">
        <v>2362</v>
      </c>
      <c r="H214" s="27">
        <v>24947783.193</v>
      </c>
      <c r="I214" s="28">
        <v>2.26478297E-2</v>
      </c>
      <c r="J214" s="28">
        <v>-3.546099E-3</v>
      </c>
      <c r="K214" s="28">
        <v>2.6287145800000002E-2</v>
      </c>
      <c r="L214" s="28">
        <v>7.8473959600000004E-2</v>
      </c>
      <c r="M214" s="28">
        <v>5.07117438E-2</v>
      </c>
      <c r="N214" s="28">
        <v>2.64222951E-2</v>
      </c>
      <c r="O214" s="28">
        <v>1.5670534E-3</v>
      </c>
      <c r="P214" s="28">
        <v>3.4875043999999999E-3</v>
      </c>
      <c r="Q214" s="28">
        <v>2.145091E-4</v>
      </c>
      <c r="R214" s="28">
        <v>9.2064960000000004E-4</v>
      </c>
    </row>
    <row r="215" spans="1:18" ht="22.5" x14ac:dyDescent="0.2">
      <c r="A215" s="12" t="s">
        <v>2816</v>
      </c>
      <c r="B215" s="10" t="str">
        <f>VLOOKUP(A215,[2]racine_v11e!$B$4:$C$672,2,FALSE)</f>
        <v>Autres interventions sur le tube digestif par laparotomie</v>
      </c>
      <c r="C215" s="26">
        <v>3600</v>
      </c>
      <c r="D215" s="27">
        <v>30051051.563000001</v>
      </c>
      <c r="E215" s="26">
        <v>3541</v>
      </c>
      <c r="F215" s="27">
        <v>31254928.761</v>
      </c>
      <c r="G215" s="26">
        <v>3440</v>
      </c>
      <c r="H215" s="27">
        <v>29877010.405999999</v>
      </c>
      <c r="I215" s="28">
        <v>4.0061067300000003E-2</v>
      </c>
      <c r="J215" s="28">
        <v>-1.6388889E-2</v>
      </c>
      <c r="K215" s="28">
        <v>5.73905231E-2</v>
      </c>
      <c r="L215" s="28">
        <v>-4.4086434000000001E-2</v>
      </c>
      <c r="M215" s="28">
        <v>-2.8523016000000002E-2</v>
      </c>
      <c r="N215" s="28">
        <v>-1.6020367000000001E-2</v>
      </c>
      <c r="O215" s="28">
        <v>-1.3883540000000001E-3</v>
      </c>
      <c r="P215" s="28">
        <v>-2.6472219999999999E-3</v>
      </c>
      <c r="Q215" s="28">
        <v>3.1240960000000003E-4</v>
      </c>
      <c r="R215" s="28">
        <v>1.1025531000000001E-3</v>
      </c>
    </row>
    <row r="216" spans="1:18" ht="45" x14ac:dyDescent="0.2">
      <c r="A216" s="12" t="s">
        <v>2817</v>
      </c>
      <c r="B216" s="10" t="str">
        <f>VLOOKUP(A216,[2]racine_v11e!$B$4:$C$672,2,FALSE)</f>
        <v>Interventions sur l'oesophage, l'estomac et le duodénum pour affections autres que malignes ou ulcères, âge supérieur à 17 ans</v>
      </c>
      <c r="C216" s="26">
        <v>3887</v>
      </c>
      <c r="D216" s="27">
        <v>25460976.259</v>
      </c>
      <c r="E216" s="26">
        <v>4314</v>
      </c>
      <c r="F216" s="27">
        <v>28601439.715</v>
      </c>
      <c r="G216" s="26">
        <v>4159</v>
      </c>
      <c r="H216" s="27">
        <v>27295697.092</v>
      </c>
      <c r="I216" s="28">
        <v>0.12334418849999999</v>
      </c>
      <c r="J216" s="28">
        <v>0.1098533573</v>
      </c>
      <c r="K216" s="28">
        <v>1.21555078E-2</v>
      </c>
      <c r="L216" s="28">
        <v>-4.5653038E-2</v>
      </c>
      <c r="M216" s="28">
        <v>-3.5929532E-2</v>
      </c>
      <c r="N216" s="28">
        <v>-1.0085887999999999E-2</v>
      </c>
      <c r="O216" s="28">
        <v>-2.1306430000000002E-3</v>
      </c>
      <c r="P216" s="28">
        <v>-2.50856E-3</v>
      </c>
      <c r="Q216" s="28">
        <v>3.7770680000000001E-4</v>
      </c>
      <c r="R216" s="28">
        <v>1.0072948E-3</v>
      </c>
    </row>
    <row r="217" spans="1:18" ht="12" x14ac:dyDescent="0.2">
      <c r="A217" s="12" t="s">
        <v>2818</v>
      </c>
      <c r="B217" s="10" t="str">
        <f>VLOOKUP(A217,[2]racine_v11e!$B$4:$C$672,2,FALSE)</f>
        <v>Certaines interventions pour stomies</v>
      </c>
      <c r="C217" s="26">
        <v>1000</v>
      </c>
      <c r="D217" s="27">
        <v>5697129.4029999999</v>
      </c>
      <c r="E217" s="26">
        <v>1068</v>
      </c>
      <c r="F217" s="27">
        <v>6395983.9501999998</v>
      </c>
      <c r="G217" s="26">
        <v>1062</v>
      </c>
      <c r="H217" s="27">
        <v>6008628.6333999997</v>
      </c>
      <c r="I217" s="28">
        <v>0.1226678381</v>
      </c>
      <c r="J217" s="28">
        <v>6.8000000000000005E-2</v>
      </c>
      <c r="K217" s="28">
        <v>5.1187114300000003E-2</v>
      </c>
      <c r="L217" s="28">
        <v>-6.0562272E-2</v>
      </c>
      <c r="M217" s="28">
        <v>-5.617978E-3</v>
      </c>
      <c r="N217" s="28">
        <v>-5.5254714000000003E-2</v>
      </c>
      <c r="O217" s="28">
        <v>-8.2476000000000001E-5</v>
      </c>
      <c r="P217" s="28">
        <v>-7.4417699999999995E-4</v>
      </c>
      <c r="Q217" s="28">
        <v>9.6447399999999994E-5</v>
      </c>
      <c r="R217" s="28">
        <v>2.2173679999999999E-4</v>
      </c>
    </row>
    <row r="218" spans="1:18" ht="22.5" x14ac:dyDescent="0.2">
      <c r="A218" s="12" t="s">
        <v>2819</v>
      </c>
      <c r="B218" s="10" t="str">
        <f>VLOOKUP(A218,[2]racine_v11e!$B$4:$C$672,2,FALSE)</f>
        <v>Cures d'éventrations postopératoires, âge supérieur à 17 ans</v>
      </c>
      <c r="C218" s="26">
        <v>13711</v>
      </c>
      <c r="D218" s="27">
        <v>49850202.707999997</v>
      </c>
      <c r="E218" s="26">
        <v>14206</v>
      </c>
      <c r="F218" s="27">
        <v>52296166.891999997</v>
      </c>
      <c r="G218" s="26">
        <v>14720</v>
      </c>
      <c r="H218" s="27">
        <v>54416265.115000002</v>
      </c>
      <c r="I218" s="28">
        <v>4.9066283600000003E-2</v>
      </c>
      <c r="J218" s="28">
        <v>3.61023995E-2</v>
      </c>
      <c r="K218" s="28">
        <v>1.2512164900000001E-2</v>
      </c>
      <c r="L218" s="28">
        <v>4.0540222100000002E-2</v>
      </c>
      <c r="M218" s="28">
        <v>3.6181894999999999E-2</v>
      </c>
      <c r="N218" s="28">
        <v>4.206141E-3</v>
      </c>
      <c r="O218" s="28">
        <v>7.0654862999999998E-3</v>
      </c>
      <c r="P218" s="28">
        <v>4.0730794000000004E-3</v>
      </c>
      <c r="Q218" s="28">
        <v>1.3368224E-3</v>
      </c>
      <c r="R218" s="28">
        <v>2.0081267000000001E-3</v>
      </c>
    </row>
    <row r="219" spans="1:18" ht="33.75" x14ac:dyDescent="0.2">
      <c r="A219" s="12" t="s">
        <v>2820</v>
      </c>
      <c r="B219" s="10" t="str">
        <f>VLOOKUP(A219,[2]racine_v11e!$B$4:$C$672,2,FALSE)</f>
        <v>Interventions réparatrices pour hernies à l'exception des hernies inguinales, crurales, âge supérieur à 17 ans</v>
      </c>
      <c r="C219" s="26">
        <v>21800</v>
      </c>
      <c r="D219" s="27">
        <v>53661051.949000001</v>
      </c>
      <c r="E219" s="26">
        <v>22458</v>
      </c>
      <c r="F219" s="27">
        <v>55327889.865999997</v>
      </c>
      <c r="G219" s="26">
        <v>22565</v>
      </c>
      <c r="H219" s="27">
        <v>55152213.759000003</v>
      </c>
      <c r="I219" s="28">
        <v>3.1062341399999999E-2</v>
      </c>
      <c r="J219" s="28">
        <v>3.0183486200000002E-2</v>
      </c>
      <c r="K219" s="28">
        <v>8.5310550000000001E-4</v>
      </c>
      <c r="L219" s="28">
        <v>-3.1751819999999999E-3</v>
      </c>
      <c r="M219" s="28">
        <v>4.7644491999999997E-3</v>
      </c>
      <c r="N219" s="28">
        <v>-7.9019820000000001E-3</v>
      </c>
      <c r="O219" s="28">
        <v>1.4708308000000001E-3</v>
      </c>
      <c r="P219" s="28">
        <v>-3.3750499999999999E-4</v>
      </c>
      <c r="Q219" s="28">
        <v>2.0492797E-3</v>
      </c>
      <c r="R219" s="28">
        <v>2.0352855000000001E-3</v>
      </c>
    </row>
    <row r="220" spans="1:18" ht="22.5" x14ac:dyDescent="0.2">
      <c r="A220" s="12" t="s">
        <v>2821</v>
      </c>
      <c r="B220" s="10" t="str">
        <f>VLOOKUP(A220,[2]racine_v11e!$B$4:$C$672,2,FALSE)</f>
        <v>Endoscopies digestives thérapeutiques et anesthésie : séjours de moins de 2 jours</v>
      </c>
      <c r="C220" s="26">
        <v>93267</v>
      </c>
      <c r="D220" s="27">
        <v>82698938.284999996</v>
      </c>
      <c r="E220" s="26">
        <v>98177</v>
      </c>
      <c r="F220" s="27">
        <v>87052039.631999999</v>
      </c>
      <c r="G220" s="26">
        <v>106518</v>
      </c>
      <c r="H220" s="27">
        <v>94451849.351999998</v>
      </c>
      <c r="I220" s="28">
        <v>5.2637935099999998E-2</v>
      </c>
      <c r="J220" s="28">
        <v>5.2644558100000002E-2</v>
      </c>
      <c r="K220" s="28">
        <v>-6.291759E-6</v>
      </c>
      <c r="L220" s="28">
        <v>8.5004438200000004E-2</v>
      </c>
      <c r="M220" s="28">
        <v>8.4958798899999993E-2</v>
      </c>
      <c r="N220" s="28">
        <v>4.2065399999999999E-5</v>
      </c>
      <c r="O220" s="28">
        <v>0.114656073</v>
      </c>
      <c r="P220" s="28">
        <v>1.42163284E-2</v>
      </c>
      <c r="Q220" s="28">
        <v>9.6736174000000008E-3</v>
      </c>
      <c r="R220" s="28">
        <v>3.4855622999999999E-3</v>
      </c>
    </row>
    <row r="221" spans="1:18" ht="33.75" x14ac:dyDescent="0.2">
      <c r="A221" s="12" t="s">
        <v>2822</v>
      </c>
      <c r="B221" s="10" t="str">
        <f>VLOOKUP(A221,[2]racine_v11e!$B$4:$C$672,2,FALSE)</f>
        <v>Séjours comprenant une endoscopie digestive thérapeutique sans anesthésie, en ambulatoire</v>
      </c>
      <c r="C221" s="26">
        <v>2387</v>
      </c>
      <c r="D221" s="27">
        <v>1699297.1028</v>
      </c>
      <c r="E221" s="26">
        <v>2203</v>
      </c>
      <c r="F221" s="27">
        <v>1567888.1273000001</v>
      </c>
      <c r="G221" s="26">
        <v>2149</v>
      </c>
      <c r="H221" s="27">
        <v>1531032.8714999999</v>
      </c>
      <c r="I221" s="28">
        <v>-7.7331370999999996E-2</v>
      </c>
      <c r="J221" s="28">
        <v>-7.7084206000000002E-2</v>
      </c>
      <c r="K221" s="28">
        <v>-2.6780899999999998E-4</v>
      </c>
      <c r="L221" s="28">
        <v>-2.3506305000000002E-2</v>
      </c>
      <c r="M221" s="28">
        <v>-2.4512029000000001E-2</v>
      </c>
      <c r="N221" s="28">
        <v>1.0309963000000001E-3</v>
      </c>
      <c r="O221" s="28">
        <v>-7.4228800000000002E-4</v>
      </c>
      <c r="P221" s="28">
        <v>-7.0804999999999997E-5</v>
      </c>
      <c r="Q221" s="28">
        <v>1.9516520000000001E-4</v>
      </c>
      <c r="R221" s="28">
        <v>5.6499799999999997E-5</v>
      </c>
    </row>
    <row r="222" spans="1:18" ht="22.5" x14ac:dyDescent="0.2">
      <c r="A222" s="12" t="s">
        <v>2823</v>
      </c>
      <c r="B222" s="10" t="str">
        <f>VLOOKUP(A222,[2]racine_v11e!$B$4:$C$672,2,FALSE)</f>
        <v>Endoscopie digestive diagnostique et anesthésie, en ambulatoire</v>
      </c>
      <c r="C222" s="26">
        <v>186258</v>
      </c>
      <c r="D222" s="27">
        <v>136386257.09</v>
      </c>
      <c r="E222" s="26">
        <v>199428</v>
      </c>
      <c r="F222" s="27">
        <v>146086392.03999999</v>
      </c>
      <c r="G222" s="26">
        <v>212374</v>
      </c>
      <c r="H222" s="27">
        <v>155598149.91999999</v>
      </c>
      <c r="I222" s="28">
        <v>7.1122524800000003E-2</v>
      </c>
      <c r="J222" s="28">
        <v>7.0708372300000003E-2</v>
      </c>
      <c r="K222" s="28">
        <v>3.8680239999999997E-4</v>
      </c>
      <c r="L222" s="28">
        <v>6.5110499000000002E-2</v>
      </c>
      <c r="M222" s="28">
        <v>6.4915658799999998E-2</v>
      </c>
      <c r="N222" s="28">
        <v>1.8296299999999999E-4</v>
      </c>
      <c r="O222" s="28">
        <v>0.1779567823</v>
      </c>
      <c r="P222" s="28">
        <v>1.82737501E-2</v>
      </c>
      <c r="Q222" s="28">
        <v>1.9287114000000001E-2</v>
      </c>
      <c r="R222" s="28">
        <v>5.7420479E-3</v>
      </c>
    </row>
    <row r="223" spans="1:18" ht="33.75" x14ac:dyDescent="0.2">
      <c r="A223" s="12" t="s">
        <v>2824</v>
      </c>
      <c r="B223" s="10" t="str">
        <f>VLOOKUP(A223,[2]racine_v11e!$B$4:$C$672,2,FALSE)</f>
        <v>Séjours comprenant une endoscopie digestive diagnostique sans anesthésie, en ambulatoire</v>
      </c>
      <c r="C223" s="26">
        <v>10192</v>
      </c>
      <c r="D223" s="27">
        <v>6240501.6440000003</v>
      </c>
      <c r="E223" s="26">
        <v>9468</v>
      </c>
      <c r="F223" s="27">
        <v>5798639.0719999997</v>
      </c>
      <c r="G223" s="26">
        <v>9756</v>
      </c>
      <c r="H223" s="27">
        <v>5985149.608</v>
      </c>
      <c r="I223" s="28">
        <v>-7.0805617000000001E-2</v>
      </c>
      <c r="J223" s="28">
        <v>-7.1036107000000001E-2</v>
      </c>
      <c r="K223" s="28">
        <v>2.4811439999999999E-4</v>
      </c>
      <c r="L223" s="28">
        <v>3.2164536100000002E-2</v>
      </c>
      <c r="M223" s="28">
        <v>3.0418251E-2</v>
      </c>
      <c r="N223" s="28">
        <v>1.6947342999999999E-3</v>
      </c>
      <c r="O223" s="28">
        <v>3.9588716999999999E-3</v>
      </c>
      <c r="P223" s="28">
        <v>3.5831939999999998E-4</v>
      </c>
      <c r="Q223" s="28">
        <v>8.8600810000000001E-4</v>
      </c>
      <c r="R223" s="28">
        <v>2.2087030000000001E-4</v>
      </c>
    </row>
    <row r="224" spans="1:18" ht="33.75" x14ac:dyDescent="0.2">
      <c r="A224" s="12" t="s">
        <v>2825</v>
      </c>
      <c r="B224" s="10" t="str">
        <f>VLOOKUP(A224,[2]racine_v11e!$B$4:$C$672,2,FALSE)</f>
        <v>Affections digestives sans acte opératoire de la CMD 06, avec anesthésie, en ambulatoire</v>
      </c>
      <c r="C224" s="26">
        <v>3372</v>
      </c>
      <c r="D224" s="27">
        <v>2696555.9733000002</v>
      </c>
      <c r="E224" s="26">
        <v>3407</v>
      </c>
      <c r="F224" s="27">
        <v>2726517.4440000001</v>
      </c>
      <c r="G224" s="26">
        <v>3532</v>
      </c>
      <c r="H224" s="27">
        <v>2831536.0584</v>
      </c>
      <c r="I224" s="28">
        <v>1.11110138E-2</v>
      </c>
      <c r="J224" s="28">
        <v>1.03795967E-2</v>
      </c>
      <c r="K224" s="28">
        <v>7.2390330000000002E-4</v>
      </c>
      <c r="L224" s="28">
        <v>3.8517492200000003E-2</v>
      </c>
      <c r="M224" s="28">
        <v>3.6689169399999999E-2</v>
      </c>
      <c r="N224" s="28">
        <v>1.7636171999999999E-3</v>
      </c>
      <c r="O224" s="28">
        <v>1.7182603E-3</v>
      </c>
      <c r="P224" s="28">
        <v>2.0175910000000001E-4</v>
      </c>
      <c r="Q224" s="28">
        <v>3.2076469999999999E-4</v>
      </c>
      <c r="R224" s="28">
        <v>1.044923E-4</v>
      </c>
    </row>
    <row r="225" spans="1:18" ht="33.75" x14ac:dyDescent="0.2">
      <c r="A225" s="12" t="s">
        <v>2826</v>
      </c>
      <c r="B225" s="10" t="str">
        <f>VLOOKUP(A225,[2]racine_v11e!$B$4:$C$672,2,FALSE)</f>
        <v>Autres gastroentérites et maladies diverses du tube digestif, âge inférieur à 18 ans</v>
      </c>
      <c r="C225" s="26">
        <v>72501</v>
      </c>
      <c r="D225" s="27">
        <v>91084474.108999997</v>
      </c>
      <c r="E225" s="26">
        <v>78890</v>
      </c>
      <c r="F225" s="27">
        <v>100054139.31999999</v>
      </c>
      <c r="G225" s="26">
        <v>79550</v>
      </c>
      <c r="H225" s="27">
        <v>102004616.89</v>
      </c>
      <c r="I225" s="28">
        <v>9.8476335299999995E-2</v>
      </c>
      <c r="J225" s="28">
        <v>8.8122922399999998E-2</v>
      </c>
      <c r="K225" s="28">
        <v>9.5149294999999998E-3</v>
      </c>
      <c r="L225" s="28">
        <v>1.94942216E-2</v>
      </c>
      <c r="M225" s="28">
        <v>8.3660794000000004E-3</v>
      </c>
      <c r="N225" s="28">
        <v>1.1035815799999999E-2</v>
      </c>
      <c r="O225" s="28">
        <v>9.0724143999999993E-3</v>
      </c>
      <c r="P225" s="28">
        <v>3.7472084999999999E-3</v>
      </c>
      <c r="Q225" s="28">
        <v>7.2244715999999999E-3</v>
      </c>
      <c r="R225" s="28">
        <v>3.7642825E-3</v>
      </c>
    </row>
    <row r="226" spans="1:18" ht="33.75" x14ac:dyDescent="0.2">
      <c r="A226" s="12" t="s">
        <v>2827</v>
      </c>
      <c r="B226" s="10" t="str">
        <f>VLOOKUP(A226,[2]racine_v11e!$B$4:$C$672,2,FALSE)</f>
        <v>Autres gastroentérites et maladies diverses du tube digestif, âge supérieur à 17 ans</v>
      </c>
      <c r="C226" s="26">
        <v>97230</v>
      </c>
      <c r="D226" s="27">
        <v>201110368.94999999</v>
      </c>
      <c r="E226" s="26">
        <v>100765</v>
      </c>
      <c r="F226" s="27">
        <v>212864224.49000001</v>
      </c>
      <c r="G226" s="26">
        <v>103445</v>
      </c>
      <c r="H226" s="27">
        <v>223712829.21000001</v>
      </c>
      <c r="I226" s="28">
        <v>5.84448012E-2</v>
      </c>
      <c r="J226" s="28">
        <v>3.63570914E-2</v>
      </c>
      <c r="K226" s="28">
        <v>2.1312837000000001E-2</v>
      </c>
      <c r="L226" s="28">
        <v>5.0964903800000003E-2</v>
      </c>
      <c r="M226" s="28">
        <v>2.65965365E-2</v>
      </c>
      <c r="N226" s="28">
        <v>2.37370441E-2</v>
      </c>
      <c r="O226" s="28">
        <v>3.68395007E-2</v>
      </c>
      <c r="P226" s="28">
        <v>2.0842066699999998E-2</v>
      </c>
      <c r="Q226" s="28">
        <v>9.3945374999999994E-3</v>
      </c>
      <c r="R226" s="28">
        <v>8.2556881000000002E-3</v>
      </c>
    </row>
    <row r="227" spans="1:18" ht="12" x14ac:dyDescent="0.2">
      <c r="A227" s="12" t="s">
        <v>2828</v>
      </c>
      <c r="B227" s="10" t="str">
        <f>VLOOKUP(A227,[2]racine_v11e!$B$4:$C$672,2,FALSE)</f>
        <v>Hémorragies digestives</v>
      </c>
      <c r="C227" s="26">
        <v>47038</v>
      </c>
      <c r="D227" s="27">
        <v>139348067.53</v>
      </c>
      <c r="E227" s="26">
        <v>48745</v>
      </c>
      <c r="F227" s="27">
        <v>147105039.18000001</v>
      </c>
      <c r="G227" s="26">
        <v>49012</v>
      </c>
      <c r="H227" s="27">
        <v>151202430.94</v>
      </c>
      <c r="I227" s="28">
        <v>5.5666158700000003E-2</v>
      </c>
      <c r="J227" s="28">
        <v>3.6289808200000002E-2</v>
      </c>
      <c r="K227" s="28">
        <v>1.8697810499999998E-2</v>
      </c>
      <c r="L227" s="28">
        <v>2.7853510500000001E-2</v>
      </c>
      <c r="M227" s="28">
        <v>5.4774849000000002E-3</v>
      </c>
      <c r="N227" s="28">
        <v>2.2254129000000001E-2</v>
      </c>
      <c r="O227" s="28">
        <v>3.6702039999999998E-3</v>
      </c>
      <c r="P227" s="28">
        <v>7.8718060000000003E-3</v>
      </c>
      <c r="Q227" s="28">
        <v>4.4511100000000003E-3</v>
      </c>
      <c r="R227" s="28">
        <v>5.5798324999999996E-3</v>
      </c>
    </row>
    <row r="228" spans="1:18" ht="12" x14ac:dyDescent="0.2">
      <c r="A228" s="12" t="s">
        <v>2829</v>
      </c>
      <c r="B228" s="10" t="str">
        <f>VLOOKUP(A228,[2]racine_v11e!$B$4:$C$672,2,FALSE)</f>
        <v>Autres tumeurs malignes du tube digestif</v>
      </c>
      <c r="C228" s="26">
        <v>21956</v>
      </c>
      <c r="D228" s="27">
        <v>76185621.131999999</v>
      </c>
      <c r="E228" s="26">
        <v>20374</v>
      </c>
      <c r="F228" s="27">
        <v>75459354.305999994</v>
      </c>
      <c r="G228" s="26">
        <v>20169</v>
      </c>
      <c r="H228" s="27">
        <v>77724655.348000005</v>
      </c>
      <c r="I228" s="28">
        <v>-9.5328600000000006E-3</v>
      </c>
      <c r="J228" s="28">
        <v>-7.2053196999999999E-2</v>
      </c>
      <c r="K228" s="28">
        <v>6.7374915899999999E-2</v>
      </c>
      <c r="L228" s="28">
        <v>3.00201488E-2</v>
      </c>
      <c r="M228" s="28">
        <v>-1.0061844E-2</v>
      </c>
      <c r="N228" s="28">
        <v>4.0489390200000003E-2</v>
      </c>
      <c r="O228" s="28">
        <v>-2.8179469999999999E-3</v>
      </c>
      <c r="P228" s="28">
        <v>4.3520394000000004E-3</v>
      </c>
      <c r="Q228" s="28">
        <v>1.8316827999999999E-3</v>
      </c>
      <c r="R228" s="28">
        <v>2.8682777E-3</v>
      </c>
    </row>
    <row r="229" spans="1:18" ht="22.5" x14ac:dyDescent="0.2">
      <c r="A229" s="12" t="s">
        <v>2830</v>
      </c>
      <c r="B229" s="10" t="str">
        <f>VLOOKUP(A229,[2]racine_v11e!$B$4:$C$672,2,FALSE)</f>
        <v>Occlusions intestinales non dues à une hernie</v>
      </c>
      <c r="C229" s="26">
        <v>38531</v>
      </c>
      <c r="D229" s="27">
        <v>100303663.5</v>
      </c>
      <c r="E229" s="26">
        <v>38959</v>
      </c>
      <c r="F229" s="27">
        <v>103624952.47</v>
      </c>
      <c r="G229" s="26">
        <v>40132</v>
      </c>
      <c r="H229" s="27">
        <v>108549650.63</v>
      </c>
      <c r="I229" s="28">
        <v>3.3112339599999999E-2</v>
      </c>
      <c r="J229" s="28">
        <v>1.11079391E-2</v>
      </c>
      <c r="K229" s="28">
        <v>2.1762662200000001E-2</v>
      </c>
      <c r="L229" s="28">
        <v>4.7524250099999998E-2</v>
      </c>
      <c r="M229" s="28">
        <v>3.0108575700000001E-2</v>
      </c>
      <c r="N229" s="28">
        <v>1.6906639599999999E-2</v>
      </c>
      <c r="O229" s="28">
        <v>1.6124154599999999E-2</v>
      </c>
      <c r="P229" s="28">
        <v>9.4612063000000003E-3</v>
      </c>
      <c r="Q229" s="28">
        <v>3.6446574000000001E-3</v>
      </c>
      <c r="R229" s="28">
        <v>4.0058142999999996E-3</v>
      </c>
    </row>
    <row r="230" spans="1:18" ht="12" x14ac:dyDescent="0.2">
      <c r="A230" s="12" t="s">
        <v>2831</v>
      </c>
      <c r="B230" s="10" t="str">
        <f>VLOOKUP(A230,[2]racine_v11e!$B$4:$C$672,2,FALSE)</f>
        <v>Maladies inflammatoires de l'intestin</v>
      </c>
      <c r="C230" s="26">
        <v>15427</v>
      </c>
      <c r="D230" s="27">
        <v>38881385.486000001</v>
      </c>
      <c r="E230" s="26">
        <v>14724</v>
      </c>
      <c r="F230" s="27">
        <v>40145578.625</v>
      </c>
      <c r="G230" s="26">
        <v>14278</v>
      </c>
      <c r="H230" s="27">
        <v>40911821.560000002</v>
      </c>
      <c r="I230" s="28">
        <v>3.2514096999999999E-2</v>
      </c>
      <c r="J230" s="28">
        <v>-4.5569456000000001E-2</v>
      </c>
      <c r="K230" s="28">
        <v>8.1811666300000002E-2</v>
      </c>
      <c r="L230" s="28">
        <v>1.9086608299999999E-2</v>
      </c>
      <c r="M230" s="28">
        <v>-3.0290681999999999E-2</v>
      </c>
      <c r="N230" s="28">
        <v>5.0919682100000002E-2</v>
      </c>
      <c r="O230" s="28">
        <v>-6.1307530000000001E-3</v>
      </c>
      <c r="P230" s="28">
        <v>1.4720867000000001E-3</v>
      </c>
      <c r="Q230" s="28">
        <v>1.2966814E-3</v>
      </c>
      <c r="R230" s="28">
        <v>1.5097713999999999E-3</v>
      </c>
    </row>
    <row r="231" spans="1:18" ht="22.5" x14ac:dyDescent="0.2">
      <c r="A231" s="12" t="s">
        <v>2832</v>
      </c>
      <c r="B231" s="10" t="str">
        <f>VLOOKUP(A231,[2]racine_v11e!$B$4:$C$672,2,FALSE)</f>
        <v>Autres affections digestives, âge inférieur à 18 ans</v>
      </c>
      <c r="C231" s="26">
        <v>11191</v>
      </c>
      <c r="D231" s="27">
        <v>14282459.282</v>
      </c>
      <c r="E231" s="26">
        <v>11294</v>
      </c>
      <c r="F231" s="27">
        <v>13885248.203</v>
      </c>
      <c r="G231" s="26">
        <v>10897</v>
      </c>
      <c r="H231" s="27">
        <v>14372022.979</v>
      </c>
      <c r="I231" s="28">
        <v>-2.7811111999999999E-2</v>
      </c>
      <c r="J231" s="28">
        <v>9.2038245000000008E-3</v>
      </c>
      <c r="K231" s="28">
        <v>-3.6677365000000003E-2</v>
      </c>
      <c r="L231" s="28">
        <v>3.5056973300000002E-2</v>
      </c>
      <c r="M231" s="28">
        <v>-3.5151408000000002E-2</v>
      </c>
      <c r="N231" s="28">
        <v>7.2766216100000003E-2</v>
      </c>
      <c r="O231" s="28">
        <v>-5.4571949999999998E-3</v>
      </c>
      <c r="P231" s="28">
        <v>9.3517950000000002E-4</v>
      </c>
      <c r="Q231" s="28">
        <v>9.8963000000000002E-4</v>
      </c>
      <c r="R231" s="28">
        <v>5.3037159999999996E-4</v>
      </c>
    </row>
    <row r="232" spans="1:18" ht="22.5" x14ac:dyDescent="0.2">
      <c r="A232" s="12" t="s">
        <v>2833</v>
      </c>
      <c r="B232" s="10" t="str">
        <f>VLOOKUP(A232,[2]racine_v11e!$B$4:$C$672,2,FALSE)</f>
        <v>Autres affections digestives, âge supérieur à 17 ans</v>
      </c>
      <c r="C232" s="26">
        <v>37286</v>
      </c>
      <c r="D232" s="27">
        <v>90222583.849000007</v>
      </c>
      <c r="E232" s="26">
        <v>38377</v>
      </c>
      <c r="F232" s="27">
        <v>94319694.724000007</v>
      </c>
      <c r="G232" s="26">
        <v>39608</v>
      </c>
      <c r="H232" s="27">
        <v>99578634.437999994</v>
      </c>
      <c r="I232" s="28">
        <v>4.5411145399999998E-2</v>
      </c>
      <c r="J232" s="28">
        <v>2.9260312199999999E-2</v>
      </c>
      <c r="K232" s="28">
        <v>1.5691689500000001E-2</v>
      </c>
      <c r="L232" s="28">
        <v>5.5756538699999997E-2</v>
      </c>
      <c r="M232" s="28">
        <v>3.2076504200000001E-2</v>
      </c>
      <c r="N232" s="28">
        <v>2.2944069099999999E-2</v>
      </c>
      <c r="O232" s="28">
        <v>1.6921427400000001E-2</v>
      </c>
      <c r="P232" s="28">
        <v>1.01033428E-2</v>
      </c>
      <c r="Q232" s="28">
        <v>3.5970694000000002E-3</v>
      </c>
      <c r="R232" s="28">
        <v>3.6747564000000001E-3</v>
      </c>
    </row>
    <row r="233" spans="1:18" ht="12" x14ac:dyDescent="0.2">
      <c r="A233" s="12" t="s">
        <v>2834</v>
      </c>
      <c r="B233" s="10" t="str">
        <f>VLOOKUP(A233,[2]racine_v11e!$B$4:$C$672,2,FALSE)</f>
        <v>Ulcères gastroduodénaux compliqués</v>
      </c>
      <c r="C233" s="26">
        <v>477</v>
      </c>
      <c r="D233" s="27">
        <v>1708594.4328000001</v>
      </c>
      <c r="E233" s="26">
        <v>536</v>
      </c>
      <c r="F233" s="27">
        <v>2022312.0932</v>
      </c>
      <c r="G233" s="26">
        <v>555</v>
      </c>
      <c r="H233" s="27">
        <v>2132756.7008000002</v>
      </c>
      <c r="I233" s="28">
        <v>0.1836115431</v>
      </c>
      <c r="J233" s="28">
        <v>0.1236897275</v>
      </c>
      <c r="K233" s="28">
        <v>5.3325944200000003E-2</v>
      </c>
      <c r="L233" s="28">
        <v>5.4613038199999998E-2</v>
      </c>
      <c r="M233" s="28">
        <v>3.5447761199999997E-2</v>
      </c>
      <c r="N233" s="28">
        <v>1.8509168400000001E-2</v>
      </c>
      <c r="O233" s="28">
        <v>2.6117559999999998E-4</v>
      </c>
      <c r="P233" s="28">
        <v>2.1218340000000001E-4</v>
      </c>
      <c r="Q233" s="28">
        <v>5.0403299999999999E-5</v>
      </c>
      <c r="R233" s="28">
        <v>7.87052E-5</v>
      </c>
    </row>
    <row r="234" spans="1:18" ht="12" x14ac:dyDescent="0.2">
      <c r="A234" s="12" t="s">
        <v>2835</v>
      </c>
      <c r="B234" s="10" t="str">
        <f>VLOOKUP(A234,[2]racine_v11e!$B$4:$C$672,2,FALSE)</f>
        <v>Ulcères gastroduodénaux non compliqués</v>
      </c>
      <c r="C234" s="26">
        <v>5110</v>
      </c>
      <c r="D234" s="27">
        <v>12117008.654999999</v>
      </c>
      <c r="E234" s="26">
        <v>5273</v>
      </c>
      <c r="F234" s="27">
        <v>12883861.857999999</v>
      </c>
      <c r="G234" s="26">
        <v>4920</v>
      </c>
      <c r="H234" s="27">
        <v>11799677.280999999</v>
      </c>
      <c r="I234" s="28">
        <v>6.3287336400000005E-2</v>
      </c>
      <c r="J234" s="28">
        <v>3.1898238699999998E-2</v>
      </c>
      <c r="K234" s="28">
        <v>3.04187917E-2</v>
      </c>
      <c r="L234" s="28">
        <v>-8.4150589999999997E-2</v>
      </c>
      <c r="M234" s="28">
        <v>-6.6944813000000006E-2</v>
      </c>
      <c r="N234" s="28">
        <v>-1.8440255999999999E-2</v>
      </c>
      <c r="O234" s="28">
        <v>-4.8523669999999998E-3</v>
      </c>
      <c r="P234" s="28">
        <v>-2.0829080000000001E-3</v>
      </c>
      <c r="Q234" s="28">
        <v>4.468184E-4</v>
      </c>
      <c r="R234" s="28">
        <v>4.3544420000000001E-4</v>
      </c>
    </row>
    <row r="235" spans="1:18" ht="12" x14ac:dyDescent="0.2">
      <c r="A235" s="12" t="s">
        <v>2836</v>
      </c>
      <c r="B235" s="10" t="str">
        <f>VLOOKUP(A235,[2]racine_v11e!$B$4:$C$672,2,FALSE)</f>
        <v>Douleurs abdominales</v>
      </c>
      <c r="C235" s="26">
        <v>84214</v>
      </c>
      <c r="D235" s="27">
        <v>81738823.482999995</v>
      </c>
      <c r="E235" s="26">
        <v>81356</v>
      </c>
      <c r="F235" s="27">
        <v>78879121.156000003</v>
      </c>
      <c r="G235" s="26">
        <v>78113</v>
      </c>
      <c r="H235" s="27">
        <v>75732085.199000001</v>
      </c>
      <c r="I235" s="28">
        <v>-3.4985850999999998E-2</v>
      </c>
      <c r="J235" s="28">
        <v>-3.3937349999999998E-2</v>
      </c>
      <c r="K235" s="28">
        <v>-1.085335E-3</v>
      </c>
      <c r="L235" s="28">
        <v>-3.9896945000000003E-2</v>
      </c>
      <c r="M235" s="28">
        <v>-3.9861842000000001E-2</v>
      </c>
      <c r="N235" s="28">
        <v>-3.6560999999999998E-5</v>
      </c>
      <c r="O235" s="28">
        <v>-4.4578544999999997E-2</v>
      </c>
      <c r="P235" s="28">
        <v>-6.0460059999999996E-3</v>
      </c>
      <c r="Q235" s="28">
        <v>7.0939679000000004E-3</v>
      </c>
      <c r="R235" s="28">
        <v>2.7947457000000002E-3</v>
      </c>
    </row>
    <row r="236" spans="1:18" ht="22.5" x14ac:dyDescent="0.2">
      <c r="A236" s="12" t="s">
        <v>2837</v>
      </c>
      <c r="B236" s="10" t="str">
        <f>VLOOKUP(A236,[2]racine_v11e!$B$4:$C$672,2,FALSE)</f>
        <v>Tumeurs malignes de l'oesophage et de l'estomac</v>
      </c>
      <c r="C236" s="26">
        <v>9508</v>
      </c>
      <c r="D236" s="27">
        <v>41584534.431999996</v>
      </c>
      <c r="E236" s="26">
        <v>8780</v>
      </c>
      <c r="F236" s="27">
        <v>40899056.355999999</v>
      </c>
      <c r="G236" s="26">
        <v>8500</v>
      </c>
      <c r="H236" s="27">
        <v>41101685.662</v>
      </c>
      <c r="I236" s="28">
        <v>-1.6483966999999999E-2</v>
      </c>
      <c r="J236" s="28">
        <v>-7.6567100999999999E-2</v>
      </c>
      <c r="K236" s="28">
        <v>6.5064970999999999E-2</v>
      </c>
      <c r="L236" s="28">
        <v>4.9543761000000004E-3</v>
      </c>
      <c r="M236" s="28">
        <v>-3.1890661000000001E-2</v>
      </c>
      <c r="N236" s="28">
        <v>3.8058755499999999E-2</v>
      </c>
      <c r="O236" s="28">
        <v>-3.8489029999999999E-3</v>
      </c>
      <c r="P236" s="28">
        <v>3.8928630000000002E-4</v>
      </c>
      <c r="Q236" s="28">
        <v>7.7194229999999996E-4</v>
      </c>
      <c r="R236" s="28">
        <v>1.5167780000000001E-3</v>
      </c>
    </row>
    <row r="237" spans="1:18" ht="12" x14ac:dyDescent="0.2">
      <c r="A237" s="12" t="s">
        <v>2838</v>
      </c>
      <c r="B237" s="10" t="str">
        <f>VLOOKUP(A237,[2]racine_v11e!$B$4:$C$672,2,FALSE)</f>
        <v>Invaginations intestinales aigües</v>
      </c>
      <c r="C237" s="26">
        <v>1954</v>
      </c>
      <c r="D237" s="27">
        <v>2296307.2253</v>
      </c>
      <c r="E237" s="26">
        <v>2024</v>
      </c>
      <c r="F237" s="27">
        <v>2359141.8284999998</v>
      </c>
      <c r="G237" s="26">
        <v>2098</v>
      </c>
      <c r="H237" s="27">
        <v>2486856.8846</v>
      </c>
      <c r="I237" s="28">
        <v>2.7363326E-2</v>
      </c>
      <c r="J237" s="28">
        <v>3.5823950899999998E-2</v>
      </c>
      <c r="K237" s="28">
        <v>-8.1680139999999995E-3</v>
      </c>
      <c r="L237" s="28">
        <v>5.4136234900000003E-2</v>
      </c>
      <c r="M237" s="28">
        <v>3.65612648E-2</v>
      </c>
      <c r="N237" s="28">
        <v>1.6955071200000001E-2</v>
      </c>
      <c r="O237" s="28">
        <v>1.0172101E-3</v>
      </c>
      <c r="P237" s="28">
        <v>2.4536300000000002E-4</v>
      </c>
      <c r="Q237" s="28">
        <v>1.9053350000000001E-4</v>
      </c>
      <c r="R237" s="28">
        <v>9.1772600000000003E-5</v>
      </c>
    </row>
    <row r="238" spans="1:18" ht="12" x14ac:dyDescent="0.2">
      <c r="A238" s="12" t="s">
        <v>2839</v>
      </c>
      <c r="B238" s="10" t="str">
        <f>VLOOKUP(A238,[2]racine_v11e!$B$4:$C$672,2,FALSE)</f>
        <v>Suivi de greffes de l'appareil digestif</v>
      </c>
      <c r="C238" s="26">
        <v>28</v>
      </c>
      <c r="D238" s="27">
        <v>58698.280899999998</v>
      </c>
      <c r="E238" s="26">
        <v>32</v>
      </c>
      <c r="F238" s="27">
        <v>65316.320599999999</v>
      </c>
      <c r="G238" s="26">
        <v>30</v>
      </c>
      <c r="H238" s="27">
        <v>60701.367100000003</v>
      </c>
      <c r="I238" s="28">
        <v>0.112746738</v>
      </c>
      <c r="J238" s="28">
        <v>0.14285714290000001</v>
      </c>
      <c r="K238" s="28">
        <v>-2.6346603999999999E-2</v>
      </c>
      <c r="L238" s="28">
        <v>-7.0655441999999999E-2</v>
      </c>
      <c r="M238" s="28">
        <v>-6.25E-2</v>
      </c>
      <c r="N238" s="28">
        <v>-8.6991380000000004E-3</v>
      </c>
      <c r="O238" s="28">
        <v>-2.7492E-5</v>
      </c>
      <c r="P238" s="28">
        <v>-8.866133E-6</v>
      </c>
      <c r="Q238" s="28">
        <v>2.7245021999999999E-6</v>
      </c>
      <c r="R238" s="28">
        <v>2.2400662000000002E-6</v>
      </c>
    </row>
    <row r="239" spans="1:18" ht="22.5" x14ac:dyDescent="0.2">
      <c r="A239" s="12" t="s">
        <v>2840</v>
      </c>
      <c r="B239" s="10" t="str">
        <f>VLOOKUP(A239,[2]racine_v11e!$B$4:$C$672,2,FALSE)</f>
        <v>Explorations et surveillance pour affections de l'appareil digestif</v>
      </c>
      <c r="C239" s="26">
        <v>16006</v>
      </c>
      <c r="D239" s="27">
        <v>14183406.422</v>
      </c>
      <c r="E239" s="26">
        <v>15842</v>
      </c>
      <c r="F239" s="27">
        <v>14025677.155999999</v>
      </c>
      <c r="G239" s="26">
        <v>15803</v>
      </c>
      <c r="H239" s="27">
        <v>13984108.386</v>
      </c>
      <c r="I239" s="28">
        <v>-1.1120690000000001E-2</v>
      </c>
      <c r="J239" s="28">
        <v>-1.0246158E-2</v>
      </c>
      <c r="K239" s="28">
        <v>-8.8358600000000001E-4</v>
      </c>
      <c r="L239" s="28">
        <v>-2.963762E-3</v>
      </c>
      <c r="M239" s="28">
        <v>-2.46181E-3</v>
      </c>
      <c r="N239" s="28">
        <v>-5.0319000000000004E-4</v>
      </c>
      <c r="O239" s="28">
        <v>-5.3609700000000003E-4</v>
      </c>
      <c r="P239" s="28">
        <v>-7.9861E-5</v>
      </c>
      <c r="Q239" s="28">
        <v>1.4351768999999999E-3</v>
      </c>
      <c r="R239" s="28">
        <v>5.1605640000000001E-4</v>
      </c>
    </row>
    <row r="240" spans="1:18" ht="12" x14ac:dyDescent="0.2">
      <c r="A240" s="12" t="s">
        <v>2841</v>
      </c>
      <c r="B240" s="10" t="str">
        <f>VLOOKUP(A240,[2]racine_v11e!$B$4:$C$672,2,FALSE)</f>
        <v>Soins de stomies digestives</v>
      </c>
      <c r="C240" s="26">
        <v>4684</v>
      </c>
      <c r="D240" s="27">
        <v>8998808.5756000001</v>
      </c>
      <c r="E240" s="26">
        <v>4840</v>
      </c>
      <c r="F240" s="27">
        <v>9579143.1690999996</v>
      </c>
      <c r="G240" s="26">
        <v>5142</v>
      </c>
      <c r="H240" s="27">
        <v>9981234.8764999993</v>
      </c>
      <c r="I240" s="28">
        <v>6.4490158699999994E-2</v>
      </c>
      <c r="J240" s="28">
        <v>3.3304867600000003E-2</v>
      </c>
      <c r="K240" s="28">
        <v>3.01801454E-2</v>
      </c>
      <c r="L240" s="28">
        <v>4.1975748799999997E-2</v>
      </c>
      <c r="M240" s="28">
        <v>6.2396694199999998E-2</v>
      </c>
      <c r="N240" s="28">
        <v>-1.9221582000000001E-2</v>
      </c>
      <c r="O240" s="28">
        <v>4.1513169000000003E-3</v>
      </c>
      <c r="P240" s="28">
        <v>7.7248849999999995E-4</v>
      </c>
      <c r="Q240" s="28">
        <v>4.6697969999999998E-4</v>
      </c>
      <c r="R240" s="28">
        <v>3.6833809999999999E-4</v>
      </c>
    </row>
    <row r="241" spans="1:18" ht="22.5" x14ac:dyDescent="0.2">
      <c r="A241" s="12" t="s">
        <v>2842</v>
      </c>
      <c r="B241" s="10" t="str">
        <f>VLOOKUP(A241,[2]racine_v11e!$B$4:$C$672,2,FALSE)</f>
        <v>Symptômes et autres recours aux soins de la CMD 06</v>
      </c>
      <c r="C241" s="26">
        <v>52358</v>
      </c>
      <c r="D241" s="27">
        <v>67702606.930999994</v>
      </c>
      <c r="E241" s="26">
        <v>52511</v>
      </c>
      <c r="F241" s="27">
        <v>67841899.981000006</v>
      </c>
      <c r="G241" s="26">
        <v>51208</v>
      </c>
      <c r="H241" s="27">
        <v>65909906.827</v>
      </c>
      <c r="I241" s="28">
        <v>2.0574251999999999E-3</v>
      </c>
      <c r="J241" s="28">
        <v>2.9221895000000001E-3</v>
      </c>
      <c r="K241" s="28">
        <v>-8.6224499999999998E-4</v>
      </c>
      <c r="L241" s="28">
        <v>-2.8477875E-2</v>
      </c>
      <c r="M241" s="28">
        <v>-2.4813848999999999E-2</v>
      </c>
      <c r="N241" s="28">
        <v>-3.7572590000000002E-3</v>
      </c>
      <c r="O241" s="28">
        <v>-1.7911145E-2</v>
      </c>
      <c r="P241" s="28">
        <v>-3.7116969999999999E-3</v>
      </c>
      <c r="Q241" s="28">
        <v>4.6505434999999998E-3</v>
      </c>
      <c r="R241" s="28">
        <v>2.4322773000000002E-3</v>
      </c>
    </row>
    <row r="242" spans="1:18" ht="12" x14ac:dyDescent="0.2">
      <c r="A242" s="12" t="s">
        <v>2843</v>
      </c>
      <c r="B242" s="10" t="str">
        <f>VLOOKUP(A242,[2]racine_v11e!$B$4:$C$672,2,FALSE)</f>
        <v>Affections sévères du tube digestif</v>
      </c>
      <c r="C242" s="26">
        <v>8311</v>
      </c>
      <c r="D242" s="27">
        <v>32833716.129999999</v>
      </c>
      <c r="E242" s="26">
        <v>9223</v>
      </c>
      <c r="F242" s="27">
        <v>37472534.571000002</v>
      </c>
      <c r="G242" s="26">
        <v>9782</v>
      </c>
      <c r="H242" s="27">
        <v>41068848.847000003</v>
      </c>
      <c r="I242" s="28">
        <v>0.1412821632</v>
      </c>
      <c r="J242" s="28">
        <v>0.1097340874</v>
      </c>
      <c r="K242" s="28">
        <v>2.8428500299999999E-2</v>
      </c>
      <c r="L242" s="28">
        <v>9.5972004999999999E-2</v>
      </c>
      <c r="M242" s="28">
        <v>6.0609346199999997E-2</v>
      </c>
      <c r="N242" s="28">
        <v>3.3341832199999998E-2</v>
      </c>
      <c r="O242" s="28">
        <v>7.6840600000000004E-3</v>
      </c>
      <c r="P242" s="28">
        <v>6.9091485999999997E-3</v>
      </c>
      <c r="Q242" s="28">
        <v>8.8836929999999996E-4</v>
      </c>
      <c r="R242" s="28">
        <v>1.5155661999999999E-3</v>
      </c>
    </row>
    <row r="243" spans="1:18" ht="12" x14ac:dyDescent="0.2">
      <c r="A243" s="12" t="s">
        <v>2844</v>
      </c>
      <c r="B243" s="10" t="str">
        <f>VLOOKUP(A243,[2]racine_v11e!$B$4:$C$672,2,FALSE)</f>
        <v>Tumeurs bénignes de l'appareil digestif</v>
      </c>
      <c r="C243" s="26">
        <v>8621</v>
      </c>
      <c r="D243" s="27">
        <v>14035088.119000001</v>
      </c>
      <c r="E243" s="26">
        <v>8517</v>
      </c>
      <c r="F243" s="27">
        <v>13922902.897</v>
      </c>
      <c r="G243" s="26">
        <v>8643</v>
      </c>
      <c r="H243" s="27">
        <v>14538872.172</v>
      </c>
      <c r="I243" s="28">
        <v>-7.9931970000000005E-3</v>
      </c>
      <c r="J243" s="28">
        <v>-1.2063566E-2</v>
      </c>
      <c r="K243" s="28">
        <v>4.1200717000000001E-3</v>
      </c>
      <c r="L243" s="28">
        <v>4.4241440100000001E-2</v>
      </c>
      <c r="M243" s="28">
        <v>1.4793941499999999E-2</v>
      </c>
      <c r="N243" s="28">
        <v>2.9018204999999998E-2</v>
      </c>
      <c r="O243" s="28">
        <v>1.7320064E-3</v>
      </c>
      <c r="P243" s="28">
        <v>1.1833847E-3</v>
      </c>
      <c r="Q243" s="28">
        <v>7.849291E-4</v>
      </c>
      <c r="R243" s="28">
        <v>5.3652889999999996E-4</v>
      </c>
    </row>
    <row r="244" spans="1:18" ht="22.5" x14ac:dyDescent="0.2">
      <c r="A244" s="12" t="s">
        <v>2845</v>
      </c>
      <c r="B244" s="10" t="str">
        <f>VLOOKUP(A244,[2]racine_v11e!$B$4:$C$672,2,FALSE)</f>
        <v>Autres affections digestives concernant majoritairement la petite enfance</v>
      </c>
      <c r="C244" s="26">
        <v>1275</v>
      </c>
      <c r="D244" s="27">
        <v>1874969.6507999999</v>
      </c>
      <c r="E244" s="26">
        <v>1357</v>
      </c>
      <c r="F244" s="27">
        <v>1971379.6037000001</v>
      </c>
      <c r="G244" s="26">
        <v>1355</v>
      </c>
      <c r="H244" s="27">
        <v>2026218.0915999999</v>
      </c>
      <c r="I244" s="28">
        <v>5.1419473799999997E-2</v>
      </c>
      <c r="J244" s="28">
        <v>6.4313725500000002E-2</v>
      </c>
      <c r="K244" s="28">
        <v>-1.2115084999999999E-2</v>
      </c>
      <c r="L244" s="28">
        <v>2.7817315200000001E-2</v>
      </c>
      <c r="M244" s="28">
        <v>-1.473839E-3</v>
      </c>
      <c r="N244" s="28">
        <v>2.93343888E-2</v>
      </c>
      <c r="O244" s="28">
        <v>-2.7492E-5</v>
      </c>
      <c r="P244" s="28">
        <v>1.053543E-4</v>
      </c>
      <c r="Q244" s="28">
        <v>1.2305669999999999E-4</v>
      </c>
      <c r="R244" s="28">
        <v>7.4773599999999998E-5</v>
      </c>
    </row>
    <row r="245" spans="1:18" ht="33.75" x14ac:dyDescent="0.2">
      <c r="A245" s="12" t="s">
        <v>2846</v>
      </c>
      <c r="B245" s="10" t="str">
        <f>VLOOKUP(A245,[2]racine_v11e!$B$4:$C$672,2,FALSE)</f>
        <v>Interventions diagnostiques sur le système hépato-biliaire et pancréatique pour affections malignes</v>
      </c>
      <c r="C245" s="26">
        <v>587</v>
      </c>
      <c r="D245" s="27">
        <v>5120269.676</v>
      </c>
      <c r="E245" s="26">
        <v>607</v>
      </c>
      <c r="F245" s="27">
        <v>5483415.4748999998</v>
      </c>
      <c r="G245" s="26">
        <v>561</v>
      </c>
      <c r="H245" s="27">
        <v>5089548.9230000004</v>
      </c>
      <c r="I245" s="28">
        <v>7.0923178200000006E-2</v>
      </c>
      <c r="J245" s="28">
        <v>3.4071550300000003E-2</v>
      </c>
      <c r="K245" s="28">
        <v>3.56374063E-2</v>
      </c>
      <c r="L245" s="28">
        <v>-7.1828690000000001E-2</v>
      </c>
      <c r="M245" s="28">
        <v>-7.5782536999999997E-2</v>
      </c>
      <c r="N245" s="28">
        <v>4.2780481E-3</v>
      </c>
      <c r="O245" s="28">
        <v>-6.3232000000000002E-4</v>
      </c>
      <c r="P245" s="28">
        <v>-7.5668700000000003E-4</v>
      </c>
      <c r="Q245" s="28">
        <v>5.0948200000000001E-5</v>
      </c>
      <c r="R245" s="28">
        <v>1.8781989999999999E-4</v>
      </c>
    </row>
    <row r="246" spans="1:18" ht="33.75" x14ac:dyDescent="0.2">
      <c r="A246" s="12" t="s">
        <v>2847</v>
      </c>
      <c r="B246" s="10" t="str">
        <f>VLOOKUP(A246,[2]racine_v11e!$B$4:$C$672,2,FALSE)</f>
        <v>Interventions diagnostiques sur le système hépato-biliaire et pancréatique pour affections non malignes</v>
      </c>
      <c r="C246" s="26">
        <v>375</v>
      </c>
      <c r="D246" s="27">
        <v>2733668.2261999999</v>
      </c>
      <c r="E246" s="26">
        <v>380</v>
      </c>
      <c r="F246" s="27">
        <v>2750683.1998999999</v>
      </c>
      <c r="G246" s="26">
        <v>392</v>
      </c>
      <c r="H246" s="27">
        <v>2816233.9408999998</v>
      </c>
      <c r="I246" s="28">
        <v>6.2242278E-3</v>
      </c>
      <c r="J246" s="28">
        <v>1.33333333E-2</v>
      </c>
      <c r="K246" s="28">
        <v>-7.0155649999999996E-3</v>
      </c>
      <c r="L246" s="28">
        <v>2.3830712699999999E-2</v>
      </c>
      <c r="M246" s="28">
        <v>3.1578947400000001E-2</v>
      </c>
      <c r="N246" s="28">
        <v>-7.5110439999999997E-3</v>
      </c>
      <c r="O246" s="28">
        <v>1.6495299999999999E-4</v>
      </c>
      <c r="P246" s="28">
        <v>1.2593439999999999E-4</v>
      </c>
      <c r="Q246" s="28">
        <v>3.5600199999999998E-5</v>
      </c>
      <c r="R246" s="28">
        <v>1.039277E-4</v>
      </c>
    </row>
    <row r="247" spans="1:18" ht="22.5" x14ac:dyDescent="0.2">
      <c r="A247" s="12" t="s">
        <v>2848</v>
      </c>
      <c r="B247" s="10" t="str">
        <f>VLOOKUP(A247,[2]racine_v11e!$B$4:$C$672,2,FALSE)</f>
        <v>Autres interventions sur le système hépato-biliaire et pancréatique</v>
      </c>
      <c r="C247" s="26">
        <v>340</v>
      </c>
      <c r="D247" s="27">
        <v>3857635.8199</v>
      </c>
      <c r="E247" s="26">
        <v>378</v>
      </c>
      <c r="F247" s="27">
        <v>4099714.1625999999</v>
      </c>
      <c r="G247" s="26">
        <v>353</v>
      </c>
      <c r="H247" s="27">
        <v>3918264.0480999998</v>
      </c>
      <c r="I247" s="28">
        <v>6.2753031599999995E-2</v>
      </c>
      <c r="J247" s="28">
        <v>0.1117647059</v>
      </c>
      <c r="K247" s="28">
        <v>-4.4084575000000001E-2</v>
      </c>
      <c r="L247" s="28">
        <v>-4.4259211E-2</v>
      </c>
      <c r="M247" s="28">
        <v>-6.6137565999999995E-2</v>
      </c>
      <c r="N247" s="28">
        <v>2.34278136E-2</v>
      </c>
      <c r="O247" s="28">
        <v>-3.4365200000000001E-4</v>
      </c>
      <c r="P247" s="28">
        <v>-3.4859700000000002E-4</v>
      </c>
      <c r="Q247" s="28">
        <v>3.2058299999999998E-5</v>
      </c>
      <c r="R247" s="28">
        <v>1.445959E-4</v>
      </c>
    </row>
    <row r="248" spans="1:18" ht="33.75" x14ac:dyDescent="0.2">
      <c r="A248" s="12" t="s">
        <v>2849</v>
      </c>
      <c r="B248" s="10" t="str">
        <f>VLOOKUP(A248,[2]racine_v11e!$B$4:$C$672,2,FALSE)</f>
        <v>Interventions sur le foie, le pancréas et les veines porte ou cave pour tumeurs malignes</v>
      </c>
      <c r="C248" s="26">
        <v>6220</v>
      </c>
      <c r="D248" s="27">
        <v>92011469.730000004</v>
      </c>
      <c r="E248" s="26">
        <v>6573</v>
      </c>
      <c r="F248" s="27">
        <v>97838846.290000007</v>
      </c>
      <c r="G248" s="26">
        <v>6798</v>
      </c>
      <c r="H248" s="27">
        <v>102659544.66</v>
      </c>
      <c r="I248" s="28">
        <v>6.33331538E-2</v>
      </c>
      <c r="J248" s="28">
        <v>5.6752411599999997E-2</v>
      </c>
      <c r="K248" s="28">
        <v>6.2273264000000002E-3</v>
      </c>
      <c r="L248" s="28">
        <v>4.9271823499999999E-2</v>
      </c>
      <c r="M248" s="28">
        <v>3.4230944800000003E-2</v>
      </c>
      <c r="N248" s="28">
        <v>1.45430562E-2</v>
      </c>
      <c r="O248" s="28">
        <v>3.0928685000000001E-3</v>
      </c>
      <c r="P248" s="28">
        <v>9.2614045000000006E-3</v>
      </c>
      <c r="Q248" s="28">
        <v>6.173722E-4</v>
      </c>
      <c r="R248" s="28">
        <v>3.7884514000000001E-3</v>
      </c>
    </row>
    <row r="249" spans="1:18" ht="33.75" x14ac:dyDescent="0.2">
      <c r="A249" s="12" t="s">
        <v>2850</v>
      </c>
      <c r="B249" s="10" t="str">
        <f>VLOOKUP(A249,[2]racine_v11e!$B$4:$C$672,2,FALSE)</f>
        <v>Interventions sur le foie, le pancréas et les veines porte ou cave pour affections non malignes</v>
      </c>
      <c r="C249" s="26">
        <v>2403</v>
      </c>
      <c r="D249" s="27">
        <v>30819795.813999999</v>
      </c>
      <c r="E249" s="26">
        <v>2336</v>
      </c>
      <c r="F249" s="27">
        <v>29548162.513</v>
      </c>
      <c r="G249" s="26">
        <v>2325</v>
      </c>
      <c r="H249" s="27">
        <v>29078362.741</v>
      </c>
      <c r="I249" s="28">
        <v>-4.1260276999999998E-2</v>
      </c>
      <c r="J249" s="28">
        <v>-2.7881814000000001E-2</v>
      </c>
      <c r="K249" s="28">
        <v>-1.3762177E-2</v>
      </c>
      <c r="L249" s="28">
        <v>-1.5899458000000002E-2</v>
      </c>
      <c r="M249" s="28">
        <v>-4.7089039999999999E-3</v>
      </c>
      <c r="N249" s="28">
        <v>-1.1243499000000001E-2</v>
      </c>
      <c r="O249" s="28">
        <v>-1.5120699999999999E-4</v>
      </c>
      <c r="P249" s="28">
        <v>-9.0256799999999997E-4</v>
      </c>
      <c r="Q249" s="28">
        <v>2.1114889999999999E-4</v>
      </c>
      <c r="R249" s="28">
        <v>1.0730805999999999E-3</v>
      </c>
    </row>
    <row r="250" spans="1:18" ht="12" x14ac:dyDescent="0.2">
      <c r="A250" s="12" t="s">
        <v>2851</v>
      </c>
      <c r="B250" s="10" t="str">
        <f>VLOOKUP(A250,[2]racine_v11e!$B$4:$C$672,2,FALSE)</f>
        <v>Dérivations biliaires</v>
      </c>
      <c r="C250" s="26">
        <v>1227</v>
      </c>
      <c r="D250" s="27">
        <v>16397350.862</v>
      </c>
      <c r="E250" s="26">
        <v>1156</v>
      </c>
      <c r="F250" s="27">
        <v>15706042.501</v>
      </c>
      <c r="G250" s="26">
        <v>1106</v>
      </c>
      <c r="H250" s="27">
        <v>14986043.380000001</v>
      </c>
      <c r="I250" s="28">
        <v>-4.2159758999999998E-2</v>
      </c>
      <c r="J250" s="28">
        <v>-5.7864710999999999E-2</v>
      </c>
      <c r="K250" s="28">
        <v>1.6669529200000002E-2</v>
      </c>
      <c r="L250" s="28">
        <v>-4.5842173E-2</v>
      </c>
      <c r="M250" s="28">
        <v>-4.3252594999999998E-2</v>
      </c>
      <c r="N250" s="28">
        <v>-2.7066479999999999E-3</v>
      </c>
      <c r="O250" s="28">
        <v>-6.8730400000000002E-4</v>
      </c>
      <c r="P250" s="28">
        <v>-1.3832440000000001E-3</v>
      </c>
      <c r="Q250" s="28">
        <v>1.0044329999999999E-4</v>
      </c>
      <c r="R250" s="28">
        <v>5.5303090000000002E-4</v>
      </c>
    </row>
    <row r="251" spans="1:18" ht="22.5" x14ac:dyDescent="0.2">
      <c r="A251" s="12" t="s">
        <v>2852</v>
      </c>
      <c r="B251" s="10" t="str">
        <f>VLOOKUP(A251,[2]racine_v11e!$B$4:$C$672,2,FALSE)</f>
        <v>Autres interventions sur les voies biliaires sauf cholécystectomies isolées</v>
      </c>
      <c r="C251" s="26">
        <v>2505</v>
      </c>
      <c r="D251" s="27">
        <v>19031094.809999999</v>
      </c>
      <c r="E251" s="26">
        <v>2370</v>
      </c>
      <c r="F251" s="27">
        <v>18478497.068</v>
      </c>
      <c r="G251" s="26">
        <v>2237</v>
      </c>
      <c r="H251" s="27">
        <v>17031550.333000001</v>
      </c>
      <c r="I251" s="28">
        <v>-2.9036571000000001E-2</v>
      </c>
      <c r="J251" s="28">
        <v>-5.3892216E-2</v>
      </c>
      <c r="K251" s="28">
        <v>2.6271472099999998E-2</v>
      </c>
      <c r="L251" s="28">
        <v>-7.8304351999999994E-2</v>
      </c>
      <c r="M251" s="28">
        <v>-5.6118143000000002E-2</v>
      </c>
      <c r="N251" s="28">
        <v>-2.3505280999999999E-2</v>
      </c>
      <c r="O251" s="28">
        <v>-1.828229E-3</v>
      </c>
      <c r="P251" s="28">
        <v>-2.7798380000000002E-3</v>
      </c>
      <c r="Q251" s="28">
        <v>2.0315700000000001E-4</v>
      </c>
      <c r="R251" s="28">
        <v>6.2851629999999996E-4</v>
      </c>
    </row>
    <row r="252" spans="1:18" ht="33.75" x14ac:dyDescent="0.2">
      <c r="A252" s="12" t="s">
        <v>2853</v>
      </c>
      <c r="B252" s="10" t="str">
        <f>VLOOKUP(A252,[2]racine_v11e!$B$4:$C$672,2,FALSE)</f>
        <v>Cholécystectomies sans exploration de la voie biliaire principale pour affections aigües</v>
      </c>
      <c r="C252" s="26">
        <v>22999</v>
      </c>
      <c r="D252" s="27">
        <v>97700904.657000005</v>
      </c>
      <c r="E252" s="26">
        <v>22896</v>
      </c>
      <c r="F252" s="27">
        <v>97709184.114999995</v>
      </c>
      <c r="G252" s="26">
        <v>21831</v>
      </c>
      <c r="H252" s="27">
        <v>93860888.133000001</v>
      </c>
      <c r="I252" s="28">
        <v>8.4742900000000005E-5</v>
      </c>
      <c r="J252" s="28">
        <v>-4.4784559999999996E-3</v>
      </c>
      <c r="K252" s="28">
        <v>4.5837265000000004E-3</v>
      </c>
      <c r="L252" s="28">
        <v>-3.9385202000000001E-2</v>
      </c>
      <c r="M252" s="28">
        <v>-4.6514674999999998E-2</v>
      </c>
      <c r="N252" s="28">
        <v>7.4772757999999996E-3</v>
      </c>
      <c r="O252" s="28">
        <v>-1.4639578E-2</v>
      </c>
      <c r="P252" s="28">
        <v>-7.3932490000000002E-3</v>
      </c>
      <c r="Q252" s="28">
        <v>1.9826202000000001E-3</v>
      </c>
      <c r="R252" s="28">
        <v>3.4637539999999999E-3</v>
      </c>
    </row>
    <row r="253" spans="1:18" ht="33.75" x14ac:dyDescent="0.2">
      <c r="A253" s="12" t="s">
        <v>2854</v>
      </c>
      <c r="B253" s="10" t="str">
        <f>VLOOKUP(A253,[2]racine_v11e!$B$4:$C$672,2,FALSE)</f>
        <v>Cholécystectomies sans exploration de la voie biliaire principale à l'exception des affections aigües</v>
      </c>
      <c r="C253" s="26">
        <v>34639</v>
      </c>
      <c r="D253" s="27">
        <v>103170982.78</v>
      </c>
      <c r="E253" s="26">
        <v>36244</v>
      </c>
      <c r="F253" s="27">
        <v>107425179.84999999</v>
      </c>
      <c r="G253" s="26">
        <v>38173</v>
      </c>
      <c r="H253" s="27">
        <v>112114344.43000001</v>
      </c>
      <c r="I253" s="28">
        <v>4.1234433899999999E-2</v>
      </c>
      <c r="J253" s="28">
        <v>4.6335055899999998E-2</v>
      </c>
      <c r="K253" s="28">
        <v>-4.8747499999999997E-3</v>
      </c>
      <c r="L253" s="28">
        <v>4.3650516399999999E-2</v>
      </c>
      <c r="M253" s="28">
        <v>5.3222602399999999E-2</v>
      </c>
      <c r="N253" s="28">
        <v>-9.0883790000000006E-3</v>
      </c>
      <c r="O253" s="28">
        <v>2.6516192899999999E-2</v>
      </c>
      <c r="P253" s="28">
        <v>9.0087051000000001E-3</v>
      </c>
      <c r="Q253" s="28">
        <v>3.4667474000000002E-3</v>
      </c>
      <c r="R253" s="28">
        <v>4.1373623999999996E-3</v>
      </c>
    </row>
    <row r="254" spans="1:18" ht="22.5" x14ac:dyDescent="0.2">
      <c r="A254" s="12" t="s">
        <v>2855</v>
      </c>
      <c r="B254" s="10" t="str">
        <f>VLOOKUP(A254,[2]racine_v11e!$B$4:$C$672,2,FALSE)</f>
        <v>Endoscopies biliaires thérapeutiques et anesthésie : séjours de moins de 2 jours</v>
      </c>
      <c r="C254" s="26">
        <v>1793</v>
      </c>
      <c r="D254" s="27">
        <v>2947162.9807000002</v>
      </c>
      <c r="E254" s="26">
        <v>1860</v>
      </c>
      <c r="F254" s="27">
        <v>3056444.8986</v>
      </c>
      <c r="G254" s="26">
        <v>1929</v>
      </c>
      <c r="H254" s="27">
        <v>3161407.7552999998</v>
      </c>
      <c r="I254" s="28">
        <v>3.70803782E-2</v>
      </c>
      <c r="J254" s="28">
        <v>3.7367540400000003E-2</v>
      </c>
      <c r="K254" s="28">
        <v>-2.7681800000000002E-4</v>
      </c>
      <c r="L254" s="28">
        <v>3.4341484999999998E-2</v>
      </c>
      <c r="M254" s="28">
        <v>3.7096774200000002E-2</v>
      </c>
      <c r="N254" s="28">
        <v>-2.6567330000000001E-3</v>
      </c>
      <c r="O254" s="28">
        <v>9.4847970000000003E-4</v>
      </c>
      <c r="P254" s="28">
        <v>2.01652E-4</v>
      </c>
      <c r="Q254" s="28">
        <v>1.7518549999999999E-4</v>
      </c>
      <c r="R254" s="28">
        <v>1.166656E-4</v>
      </c>
    </row>
    <row r="255" spans="1:18" ht="22.5" x14ac:dyDescent="0.2">
      <c r="A255" s="12" t="s">
        <v>2856</v>
      </c>
      <c r="B255" s="10" t="str">
        <f>VLOOKUP(A255,[2]racine_v11e!$B$4:$C$672,2,FALSE)</f>
        <v>Endoscopie biliaire diagnostique et anesthésie, en ambulatoire</v>
      </c>
      <c r="C255" s="26">
        <v>5338</v>
      </c>
      <c r="D255" s="27">
        <v>5924863.0833999999</v>
      </c>
      <c r="E255" s="26">
        <v>5681</v>
      </c>
      <c r="F255" s="27">
        <v>6302670.7192000002</v>
      </c>
      <c r="G255" s="26">
        <v>6052</v>
      </c>
      <c r="H255" s="27">
        <v>6714155.1972000003</v>
      </c>
      <c r="I255" s="28">
        <v>6.3766475399999994E-2</v>
      </c>
      <c r="J255" s="28">
        <v>6.4256275799999998E-2</v>
      </c>
      <c r="K255" s="28">
        <v>-4.6022800000000003E-4</v>
      </c>
      <c r="L255" s="28">
        <v>6.5287319699999999E-2</v>
      </c>
      <c r="M255" s="28">
        <v>6.5305403999999997E-2</v>
      </c>
      <c r="N255" s="28">
        <v>-1.6976000000000001E-5</v>
      </c>
      <c r="O255" s="28">
        <v>5.0997966000000004E-3</v>
      </c>
      <c r="P255" s="28">
        <v>7.9053360000000004E-4</v>
      </c>
      <c r="Q255" s="28">
        <v>5.4962290000000003E-4</v>
      </c>
      <c r="R255" s="28">
        <v>2.4777289999999998E-4</v>
      </c>
    </row>
    <row r="256" spans="1:18" ht="33.75" x14ac:dyDescent="0.2">
      <c r="A256" s="12" t="s">
        <v>2857</v>
      </c>
      <c r="B256" s="10" t="str">
        <f>VLOOKUP(A256,[2]racine_v11e!$B$4:$C$672,2,FALSE)</f>
        <v>Séjours comprenant une endoscopie biliaire thérapeutique ou diagnostique sans anesthésie, en ambulatoire</v>
      </c>
      <c r="C256" s="26">
        <v>68</v>
      </c>
      <c r="D256" s="27">
        <v>60427.169800000003</v>
      </c>
      <c r="E256" s="26">
        <v>62</v>
      </c>
      <c r="F256" s="27">
        <v>54864.506300000001</v>
      </c>
      <c r="G256" s="26">
        <v>75</v>
      </c>
      <c r="H256" s="27">
        <v>66480.3989</v>
      </c>
      <c r="I256" s="28">
        <v>-9.2055667999999993E-2</v>
      </c>
      <c r="J256" s="28">
        <v>-8.8235294000000006E-2</v>
      </c>
      <c r="K256" s="28">
        <v>-4.1900879999999998E-3</v>
      </c>
      <c r="L256" s="28">
        <v>0.21171962320000001</v>
      </c>
      <c r="M256" s="28">
        <v>0.20967741940000001</v>
      </c>
      <c r="N256" s="28">
        <v>1.6882218E-3</v>
      </c>
      <c r="O256" s="28">
        <v>1.786991E-4</v>
      </c>
      <c r="P256" s="28">
        <v>2.2316200000000002E-5</v>
      </c>
      <c r="Q256" s="28">
        <v>6.8112554000000003E-6</v>
      </c>
      <c r="R256" s="28">
        <v>2.4533302000000002E-6</v>
      </c>
    </row>
    <row r="257" spans="1:18" ht="12" x14ac:dyDescent="0.2">
      <c r="A257" s="12" t="s">
        <v>2858</v>
      </c>
      <c r="B257" s="10" t="str">
        <f>VLOOKUP(A257,[2]racine_v11e!$B$4:$C$672,2,FALSE)</f>
        <v>Affections des voies biliaires</v>
      </c>
      <c r="C257" s="26">
        <v>45038</v>
      </c>
      <c r="D257" s="27">
        <v>115109682.29000001</v>
      </c>
      <c r="E257" s="26">
        <v>47065</v>
      </c>
      <c r="F257" s="27">
        <v>123428250.41</v>
      </c>
      <c r="G257" s="26">
        <v>48957</v>
      </c>
      <c r="H257" s="27">
        <v>129966202.67</v>
      </c>
      <c r="I257" s="28">
        <v>7.2266450199999999E-2</v>
      </c>
      <c r="J257" s="28">
        <v>4.5006439000000002E-2</v>
      </c>
      <c r="K257" s="28">
        <v>2.60859744E-2</v>
      </c>
      <c r="L257" s="28">
        <v>5.29696583E-2</v>
      </c>
      <c r="M257" s="28">
        <v>4.0199723800000003E-2</v>
      </c>
      <c r="N257" s="28">
        <v>1.22764256E-2</v>
      </c>
      <c r="O257" s="28">
        <v>2.6007587799999999E-2</v>
      </c>
      <c r="P257" s="28">
        <v>1.25605495E-2</v>
      </c>
      <c r="Q257" s="28">
        <v>4.4461151000000001E-3</v>
      </c>
      <c r="R257" s="28">
        <v>4.7961506000000001E-3</v>
      </c>
    </row>
    <row r="258" spans="1:18" ht="12" x14ac:dyDescent="0.2">
      <c r="A258" s="12" t="s">
        <v>2859</v>
      </c>
      <c r="B258" s="10" t="str">
        <f>VLOOKUP(A258,[2]racine_v11e!$B$4:$C$672,2,FALSE)</f>
        <v>Autres affections hépatiques</v>
      </c>
      <c r="C258" s="26">
        <v>18027</v>
      </c>
      <c r="D258" s="27">
        <v>59118696.967</v>
      </c>
      <c r="E258" s="26">
        <v>17931</v>
      </c>
      <c r="F258" s="27">
        <v>60967398.645999998</v>
      </c>
      <c r="G258" s="26">
        <v>18513</v>
      </c>
      <c r="H258" s="27">
        <v>64024022.542999998</v>
      </c>
      <c r="I258" s="28">
        <v>3.1271015300000003E-2</v>
      </c>
      <c r="J258" s="28">
        <v>-5.3253450000000004E-3</v>
      </c>
      <c r="K258" s="28">
        <v>3.6792292300000001E-2</v>
      </c>
      <c r="L258" s="28">
        <v>5.0135383300000003E-2</v>
      </c>
      <c r="M258" s="28">
        <v>3.2457754700000001E-2</v>
      </c>
      <c r="N258" s="28">
        <v>1.7121890399999999E-2</v>
      </c>
      <c r="O258" s="28">
        <v>8.0002198999999993E-3</v>
      </c>
      <c r="P258" s="28">
        <v>5.872309E-3</v>
      </c>
      <c r="Q258" s="28">
        <v>1.6812903000000001E-3</v>
      </c>
      <c r="R258" s="28">
        <v>2.3626824000000002E-3</v>
      </c>
    </row>
    <row r="259" spans="1:18" ht="22.5" x14ac:dyDescent="0.2">
      <c r="A259" s="12" t="s">
        <v>2860</v>
      </c>
      <c r="B259" s="10" t="str">
        <f>VLOOKUP(A259,[2]racine_v11e!$B$4:$C$672,2,FALSE)</f>
        <v>Affections malignes du système hépato-biliaire ou du pancréas</v>
      </c>
      <c r="C259" s="26">
        <v>34467</v>
      </c>
      <c r="D259" s="27">
        <v>129761412.8</v>
      </c>
      <c r="E259" s="26">
        <v>34318</v>
      </c>
      <c r="F259" s="27">
        <v>133972296.42</v>
      </c>
      <c r="G259" s="26">
        <v>35693</v>
      </c>
      <c r="H259" s="27">
        <v>141890370.02000001</v>
      </c>
      <c r="I259" s="28">
        <v>3.24509693E-2</v>
      </c>
      <c r="J259" s="28">
        <v>-4.3229760000000001E-3</v>
      </c>
      <c r="K259" s="28">
        <v>3.6933608E-2</v>
      </c>
      <c r="L259" s="28">
        <v>5.91023205E-2</v>
      </c>
      <c r="M259" s="28">
        <v>4.0066437400000002E-2</v>
      </c>
      <c r="N259" s="28">
        <v>1.83025645E-2</v>
      </c>
      <c r="O259" s="28">
        <v>1.8900863300000001E-2</v>
      </c>
      <c r="P259" s="28">
        <v>1.52120039E-2</v>
      </c>
      <c r="Q259" s="28">
        <v>3.2415218000000001E-3</v>
      </c>
      <c r="R259" s="28">
        <v>5.2361889E-3</v>
      </c>
    </row>
    <row r="260" spans="1:18" ht="12" x14ac:dyDescent="0.2">
      <c r="A260" s="12" t="s">
        <v>2861</v>
      </c>
      <c r="B260" s="10" t="str">
        <f>VLOOKUP(A260,[2]racine_v11e!$B$4:$C$672,2,FALSE)</f>
        <v>Cirrhoses alcooliques</v>
      </c>
      <c r="C260" s="26">
        <v>22029</v>
      </c>
      <c r="D260" s="27">
        <v>88520550.929000005</v>
      </c>
      <c r="E260" s="26">
        <v>20854</v>
      </c>
      <c r="F260" s="27">
        <v>87755782.922999993</v>
      </c>
      <c r="G260" s="26">
        <v>20270</v>
      </c>
      <c r="H260" s="27">
        <v>84740615.164000005</v>
      </c>
      <c r="I260" s="28">
        <v>-8.63944E-3</v>
      </c>
      <c r="J260" s="28">
        <v>-5.3338781000000002E-2</v>
      </c>
      <c r="K260" s="28">
        <v>4.72178849E-2</v>
      </c>
      <c r="L260" s="28">
        <v>-3.4358621999999998E-2</v>
      </c>
      <c r="M260" s="28">
        <v>-2.800422E-2</v>
      </c>
      <c r="N260" s="28">
        <v>-6.5374789999999997E-3</v>
      </c>
      <c r="O260" s="28">
        <v>-8.0277119999999993E-3</v>
      </c>
      <c r="P260" s="28">
        <v>-5.7926640000000003E-3</v>
      </c>
      <c r="Q260" s="28">
        <v>1.8408553000000001E-3</v>
      </c>
      <c r="R260" s="28">
        <v>3.1271879999999999E-3</v>
      </c>
    </row>
    <row r="261" spans="1:18" ht="12" x14ac:dyDescent="0.2">
      <c r="A261" s="12" t="s">
        <v>2862</v>
      </c>
      <c r="B261" s="10" t="str">
        <f>VLOOKUP(A261,[2]racine_v11e!$B$4:$C$672,2,FALSE)</f>
        <v>Autres cirrhoses et fibrose hépatique</v>
      </c>
      <c r="C261" s="26">
        <v>7218</v>
      </c>
      <c r="D261" s="27">
        <v>17374956.894000001</v>
      </c>
      <c r="E261" s="26">
        <v>6831</v>
      </c>
      <c r="F261" s="27">
        <v>17928202.223999999</v>
      </c>
      <c r="G261" s="26">
        <v>6646</v>
      </c>
      <c r="H261" s="27">
        <v>16730574.026000001</v>
      </c>
      <c r="I261" s="28">
        <v>3.18415368E-2</v>
      </c>
      <c r="J261" s="28">
        <v>-5.3615959999999997E-2</v>
      </c>
      <c r="K261" s="28">
        <v>9.0298962499999996E-2</v>
      </c>
      <c r="L261" s="28">
        <v>-6.6801355000000007E-2</v>
      </c>
      <c r="M261" s="28">
        <v>-2.7082418E-2</v>
      </c>
      <c r="N261" s="28">
        <v>-4.0824564000000001E-2</v>
      </c>
      <c r="O261" s="28">
        <v>-2.543025E-3</v>
      </c>
      <c r="P261" s="28">
        <v>-2.3008529999999998E-3</v>
      </c>
      <c r="Q261" s="28">
        <v>6.0356799999999996E-4</v>
      </c>
      <c r="R261" s="28">
        <v>6.174094E-4</v>
      </c>
    </row>
    <row r="262" spans="1:18" ht="12" x14ac:dyDescent="0.2">
      <c r="A262" s="12" t="s">
        <v>2863</v>
      </c>
      <c r="B262" s="10" t="str">
        <f>VLOOKUP(A262,[2]racine_v11e!$B$4:$C$672,2,FALSE)</f>
        <v>Hépatites chroniques</v>
      </c>
      <c r="C262" s="26">
        <v>4993</v>
      </c>
      <c r="D262" s="27">
        <v>5527615.3574000001</v>
      </c>
      <c r="E262" s="26">
        <v>4332</v>
      </c>
      <c r="F262" s="27">
        <v>5048914.0182999996</v>
      </c>
      <c r="G262" s="26">
        <v>3363</v>
      </c>
      <c r="H262" s="27">
        <v>4208589.9886999996</v>
      </c>
      <c r="I262" s="28">
        <v>-8.6601782000000002E-2</v>
      </c>
      <c r="J262" s="28">
        <v>-0.13238533899999999</v>
      </c>
      <c r="K262" s="28">
        <v>5.2769460599999998E-2</v>
      </c>
      <c r="L262" s="28">
        <v>-0.166436589</v>
      </c>
      <c r="M262" s="28">
        <v>-0.22368421099999999</v>
      </c>
      <c r="N262" s="28">
        <v>7.3742698300000006E-2</v>
      </c>
      <c r="O262" s="28">
        <v>-1.3319954E-2</v>
      </c>
      <c r="P262" s="28">
        <v>-1.614409E-3</v>
      </c>
      <c r="Q262" s="28">
        <v>3.054167E-4</v>
      </c>
      <c r="R262" s="28">
        <v>1.553099E-4</v>
      </c>
    </row>
    <row r="263" spans="1:18" ht="12" x14ac:dyDescent="0.2">
      <c r="A263" s="12" t="s">
        <v>2864</v>
      </c>
      <c r="B263" s="10" t="str">
        <f>VLOOKUP(A263,[2]racine_v11e!$B$4:$C$672,2,FALSE)</f>
        <v>Pancréatites aigües</v>
      </c>
      <c r="C263" s="26">
        <v>25101</v>
      </c>
      <c r="D263" s="27">
        <v>82500116.390000001</v>
      </c>
      <c r="E263" s="26">
        <v>26221</v>
      </c>
      <c r="F263" s="27">
        <v>86676710.523000002</v>
      </c>
      <c r="G263" s="26">
        <v>26809</v>
      </c>
      <c r="H263" s="27">
        <v>89562131.895999998</v>
      </c>
      <c r="I263" s="28">
        <v>5.0625311999999999E-2</v>
      </c>
      <c r="J263" s="28">
        <v>4.4619736299999997E-2</v>
      </c>
      <c r="K263" s="28">
        <v>5.7490544000000001E-3</v>
      </c>
      <c r="L263" s="28">
        <v>3.3289465599999998E-2</v>
      </c>
      <c r="M263" s="28">
        <v>2.2424774000000001E-2</v>
      </c>
      <c r="N263" s="28">
        <v>1.0626396999999999E-2</v>
      </c>
      <c r="O263" s="28">
        <v>8.0826964000000005E-3</v>
      </c>
      <c r="P263" s="28">
        <v>5.5433990000000001E-3</v>
      </c>
      <c r="Q263" s="28">
        <v>2.4347059E-3</v>
      </c>
      <c r="R263" s="28">
        <v>3.3051168000000001E-3</v>
      </c>
    </row>
    <row r="264" spans="1:18" ht="22.5" x14ac:dyDescent="0.2">
      <c r="A264" s="12" t="s">
        <v>2865</v>
      </c>
      <c r="B264" s="10" t="str">
        <f>VLOOKUP(A264,[2]racine_v11e!$B$4:$C$672,2,FALSE)</f>
        <v>Autres affections non malignes du pancréas</v>
      </c>
      <c r="C264" s="26">
        <v>6050</v>
      </c>
      <c r="D264" s="27">
        <v>17677148.177999999</v>
      </c>
      <c r="E264" s="26">
        <v>6034</v>
      </c>
      <c r="F264" s="27">
        <v>17864571.526999999</v>
      </c>
      <c r="G264" s="26">
        <v>5800</v>
      </c>
      <c r="H264" s="27">
        <v>17433267.651999999</v>
      </c>
      <c r="I264" s="28">
        <v>1.06025784E-2</v>
      </c>
      <c r="J264" s="28">
        <v>-2.644628E-3</v>
      </c>
      <c r="K264" s="28">
        <v>1.3282333299999999E-2</v>
      </c>
      <c r="L264" s="28">
        <v>-2.4142973000000002E-2</v>
      </c>
      <c r="M264" s="28">
        <v>-3.8780244999999998E-2</v>
      </c>
      <c r="N264" s="28">
        <v>1.5227810099999999E-2</v>
      </c>
      <c r="O264" s="28">
        <v>-3.2165829999999999E-3</v>
      </c>
      <c r="P264" s="28">
        <v>-8.2861000000000002E-4</v>
      </c>
      <c r="Q264" s="28">
        <v>5.2673710000000003E-4</v>
      </c>
      <c r="R264" s="28">
        <v>6.4334090000000004E-4</v>
      </c>
    </row>
    <row r="265" spans="1:18" ht="12" x14ac:dyDescent="0.2">
      <c r="A265" s="12" t="s">
        <v>2866</v>
      </c>
      <c r="B265" s="10" t="str">
        <f>VLOOKUP(A265,[2]racine_v11e!$B$4:$C$672,2,FALSE)</f>
        <v>Suivis de greffe de foie et de pancréas</v>
      </c>
      <c r="C265" s="26">
        <v>5027</v>
      </c>
      <c r="D265" s="27">
        <v>4821620.1317999996</v>
      </c>
      <c r="E265" s="26">
        <v>4319</v>
      </c>
      <c r="F265" s="27">
        <v>4183941.7971999999</v>
      </c>
      <c r="G265" s="26">
        <v>4284</v>
      </c>
      <c r="H265" s="27">
        <v>4120649.6900999998</v>
      </c>
      <c r="I265" s="28">
        <v>-0.13225395600000001</v>
      </c>
      <c r="J265" s="28">
        <v>-0.140839467</v>
      </c>
      <c r="K265" s="28">
        <v>9.9929070000000005E-3</v>
      </c>
      <c r="L265" s="28">
        <v>-1.5127387000000001E-2</v>
      </c>
      <c r="M265" s="28">
        <v>-8.1037279999999993E-3</v>
      </c>
      <c r="N265" s="28">
        <v>-7.0810420000000001E-3</v>
      </c>
      <c r="O265" s="28">
        <v>-4.8111300000000003E-4</v>
      </c>
      <c r="P265" s="28">
        <v>-1.21595E-4</v>
      </c>
      <c r="Q265" s="28">
        <v>3.890589E-4</v>
      </c>
      <c r="R265" s="28">
        <v>1.520646E-4</v>
      </c>
    </row>
    <row r="266" spans="1:18" ht="33.75" x14ac:dyDescent="0.2">
      <c r="A266" s="12" t="s">
        <v>2867</v>
      </c>
      <c r="B266" s="10" t="str">
        <f>VLOOKUP(A266,[2]racine_v11e!$B$4:$C$672,2,FALSE)</f>
        <v>Explorations et surveillance des affections du système hépatobiliaire et du pancréas</v>
      </c>
      <c r="C266" s="26">
        <v>11599</v>
      </c>
      <c r="D266" s="27">
        <v>8604381.2148000002</v>
      </c>
      <c r="E266" s="26">
        <v>11207</v>
      </c>
      <c r="F266" s="27">
        <v>8341663.1304000001</v>
      </c>
      <c r="G266" s="26">
        <v>12081</v>
      </c>
      <c r="H266" s="27">
        <v>9060735.5571999997</v>
      </c>
      <c r="I266" s="28">
        <v>-3.0533060000000001E-2</v>
      </c>
      <c r="J266" s="28">
        <v>-3.3796016999999998E-2</v>
      </c>
      <c r="K266" s="28">
        <v>3.3770895E-3</v>
      </c>
      <c r="L266" s="28">
        <v>8.6202525299999999E-2</v>
      </c>
      <c r="M266" s="28">
        <v>7.7986972399999993E-2</v>
      </c>
      <c r="N266" s="28">
        <v>7.6211986000000002E-3</v>
      </c>
      <c r="O266" s="28">
        <v>1.2014076E-2</v>
      </c>
      <c r="P266" s="28">
        <v>1.3814639E-3</v>
      </c>
      <c r="Q266" s="28">
        <v>1.0971570000000001E-3</v>
      </c>
      <c r="R266" s="28">
        <v>3.3436890000000002E-4</v>
      </c>
    </row>
    <row r="267" spans="1:18" ht="22.5" x14ac:dyDescent="0.2">
      <c r="A267" s="12" t="s">
        <v>2868</v>
      </c>
      <c r="B267" s="10" t="str">
        <f>VLOOKUP(A267,[2]racine_v11e!$B$4:$C$672,2,FALSE)</f>
        <v>Symptômes et autres recours aux soins de la CMD 07</v>
      </c>
      <c r="C267" s="26">
        <v>50327</v>
      </c>
      <c r="D267" s="27">
        <v>45621528.784000002</v>
      </c>
      <c r="E267" s="26">
        <v>53055</v>
      </c>
      <c r="F267" s="27">
        <v>47077150.079000004</v>
      </c>
      <c r="G267" s="26">
        <v>53869</v>
      </c>
      <c r="H267" s="27">
        <v>46721064.152999997</v>
      </c>
      <c r="I267" s="28">
        <v>3.1906455899999998E-2</v>
      </c>
      <c r="J267" s="28">
        <v>5.42054961E-2</v>
      </c>
      <c r="K267" s="28">
        <v>-2.1152461000000001E-2</v>
      </c>
      <c r="L267" s="28">
        <v>-7.5638800000000003E-3</v>
      </c>
      <c r="M267" s="28">
        <v>1.5342569E-2</v>
      </c>
      <c r="N267" s="28">
        <v>-2.2560316E-2</v>
      </c>
      <c r="O267" s="28">
        <v>1.1189311E-2</v>
      </c>
      <c r="P267" s="28">
        <v>-6.8410300000000003E-4</v>
      </c>
      <c r="Q267" s="28">
        <v>4.8922069000000004E-3</v>
      </c>
      <c r="R267" s="28">
        <v>1.7241502999999999E-3</v>
      </c>
    </row>
    <row r="268" spans="1:18" ht="33.75" x14ac:dyDescent="0.2">
      <c r="A268" s="12" t="s">
        <v>2869</v>
      </c>
      <c r="B268" s="10" t="str">
        <f>VLOOKUP(A268,[2]racine_v11e!$B$4:$C$672,2,FALSE)</f>
        <v>Affections hépatiques sévères à l'exception des tumeurs malignes, des cirrhoses et des hépatites alcooliques</v>
      </c>
      <c r="C268" s="26">
        <v>2519</v>
      </c>
      <c r="D268" s="27">
        <v>12348022.956</v>
      </c>
      <c r="E268" s="26">
        <v>2520</v>
      </c>
      <c r="F268" s="27">
        <v>12586305.345000001</v>
      </c>
      <c r="G268" s="26">
        <v>2589</v>
      </c>
      <c r="H268" s="27">
        <v>12978351.335999999</v>
      </c>
      <c r="I268" s="28">
        <v>1.9297209799999999E-2</v>
      </c>
      <c r="J268" s="28">
        <v>3.9698290000000002E-4</v>
      </c>
      <c r="K268" s="28">
        <v>1.8892726799999999E-2</v>
      </c>
      <c r="L268" s="28">
        <v>3.1148615899999999E-2</v>
      </c>
      <c r="M268" s="28">
        <v>2.7380952399999998E-2</v>
      </c>
      <c r="N268" s="28">
        <v>3.6672507000000002E-3</v>
      </c>
      <c r="O268" s="28">
        <v>9.4847970000000003E-4</v>
      </c>
      <c r="P268" s="28">
        <v>7.5318889999999999E-4</v>
      </c>
      <c r="Q268" s="28">
        <v>2.351245E-4</v>
      </c>
      <c r="R268" s="28">
        <v>4.789409E-4</v>
      </c>
    </row>
    <row r="269" spans="1:18" ht="12" x14ac:dyDescent="0.2">
      <c r="A269" s="12" t="s">
        <v>2870</v>
      </c>
      <c r="B269" s="10" t="str">
        <f>VLOOKUP(A269,[2]racine_v11e!$B$4:$C$672,2,FALSE)</f>
        <v>Ictères du nouveau-né</v>
      </c>
      <c r="C269" s="26">
        <v>835</v>
      </c>
      <c r="D269" s="27">
        <v>758147.16890000005</v>
      </c>
      <c r="E269" s="26">
        <v>795</v>
      </c>
      <c r="F269" s="27">
        <v>724724.99670000002</v>
      </c>
      <c r="G269" s="26">
        <v>852</v>
      </c>
      <c r="H269" s="27">
        <v>758129.14659999998</v>
      </c>
      <c r="I269" s="28">
        <v>-4.4084015999999997E-2</v>
      </c>
      <c r="J269" s="28">
        <v>-4.7904191999999998E-2</v>
      </c>
      <c r="K269" s="28">
        <v>4.0123852999999999E-3</v>
      </c>
      <c r="L269" s="28">
        <v>4.6092173E-2</v>
      </c>
      <c r="M269" s="28">
        <v>7.1698113199999997E-2</v>
      </c>
      <c r="N269" s="28">
        <v>-2.3892867000000002E-2</v>
      </c>
      <c r="O269" s="28">
        <v>7.8352670000000001E-4</v>
      </c>
      <c r="P269" s="28">
        <v>6.4175200000000002E-5</v>
      </c>
      <c r="Q269" s="28">
        <v>7.7375900000000006E-5</v>
      </c>
      <c r="R269" s="28">
        <v>2.7977300000000001E-5</v>
      </c>
    </row>
    <row r="270" spans="1:18" ht="22.5" x14ac:dyDescent="0.2">
      <c r="A270" s="12" t="s">
        <v>2871</v>
      </c>
      <c r="B270" s="10" t="str">
        <f>VLOOKUP(A270,[2]racine_v11e!$B$4:$C$672,2,FALSE)</f>
        <v>Interventions majeures multiples sur les genoux et/ou les hanches</v>
      </c>
      <c r="C270" s="26">
        <v>699</v>
      </c>
      <c r="D270" s="27">
        <v>10540003.751</v>
      </c>
      <c r="E270" s="26">
        <v>703</v>
      </c>
      <c r="F270" s="27">
        <v>10590156.718</v>
      </c>
      <c r="G270" s="26">
        <v>692</v>
      </c>
      <c r="H270" s="27">
        <v>10658860.589</v>
      </c>
      <c r="I270" s="28">
        <v>4.7583444000000004E-3</v>
      </c>
      <c r="J270" s="28">
        <v>5.7224607000000002E-3</v>
      </c>
      <c r="K270" s="28">
        <v>-9.5863100000000004E-4</v>
      </c>
      <c r="L270" s="28">
        <v>6.4875215999999998E-3</v>
      </c>
      <c r="M270" s="28">
        <v>-1.5647226E-2</v>
      </c>
      <c r="N270" s="28">
        <v>2.2486600700000001E-2</v>
      </c>
      <c r="O270" s="28">
        <v>-1.5120699999999999E-4</v>
      </c>
      <c r="P270" s="28">
        <v>1.319921E-4</v>
      </c>
      <c r="Q270" s="28">
        <v>6.2845199999999999E-5</v>
      </c>
      <c r="R270" s="28">
        <v>3.9334459999999999E-4</v>
      </c>
    </row>
    <row r="271" spans="1:18" ht="22.5" x14ac:dyDescent="0.2">
      <c r="A271" s="12" t="s">
        <v>2872</v>
      </c>
      <c r="B271" s="10" t="str">
        <f>VLOOKUP(A271,[2]racine_v11e!$B$4:$C$672,2,FALSE)</f>
        <v>Interventions sur la hanche et le fémur, âge inférieur à 18 ans</v>
      </c>
      <c r="C271" s="26">
        <v>3062</v>
      </c>
      <c r="D271" s="27">
        <v>18290257.556000002</v>
      </c>
      <c r="E271" s="26">
        <v>2975</v>
      </c>
      <c r="F271" s="27">
        <v>17625422.925999999</v>
      </c>
      <c r="G271" s="26">
        <v>2816</v>
      </c>
      <c r="H271" s="27">
        <v>16777479.134</v>
      </c>
      <c r="I271" s="28">
        <v>-3.6349113000000002E-2</v>
      </c>
      <c r="J271" s="28">
        <v>-2.8412802000000001E-2</v>
      </c>
      <c r="K271" s="28">
        <v>-8.1683970000000009E-3</v>
      </c>
      <c r="L271" s="28">
        <v>-4.8109131999999999E-2</v>
      </c>
      <c r="M271" s="28">
        <v>-5.3445378000000002E-2</v>
      </c>
      <c r="N271" s="28">
        <v>5.6375473000000002E-3</v>
      </c>
      <c r="O271" s="28">
        <v>-2.1856269999999999E-3</v>
      </c>
      <c r="P271" s="28">
        <v>-1.6290479999999999E-3</v>
      </c>
      <c r="Q271" s="28">
        <v>2.5573989999999998E-4</v>
      </c>
      <c r="R271" s="28">
        <v>6.1914030000000001E-4</v>
      </c>
    </row>
    <row r="272" spans="1:18" ht="22.5" x14ac:dyDescent="0.2">
      <c r="A272" s="12" t="s">
        <v>2873</v>
      </c>
      <c r="B272" s="10" t="str">
        <f>VLOOKUP(A272,[2]racine_v11e!$B$4:$C$672,2,FALSE)</f>
        <v>Amputations pour affections de l'appareil musculosquelettique et du tissu conjonctif</v>
      </c>
      <c r="C272" s="26">
        <v>841</v>
      </c>
      <c r="D272" s="27">
        <v>12773364.130999999</v>
      </c>
      <c r="E272" s="26">
        <v>927</v>
      </c>
      <c r="F272" s="27">
        <v>14422896.397</v>
      </c>
      <c r="G272" s="26">
        <v>974</v>
      </c>
      <c r="H272" s="27">
        <v>15336688.885</v>
      </c>
      <c r="I272" s="28">
        <v>0.12913843589999999</v>
      </c>
      <c r="J272" s="28">
        <v>0.1022592152</v>
      </c>
      <c r="K272" s="28">
        <v>2.4385571299999999E-2</v>
      </c>
      <c r="L272" s="28">
        <v>6.3357072200000003E-2</v>
      </c>
      <c r="M272" s="28">
        <v>5.0701186600000003E-2</v>
      </c>
      <c r="N272" s="28">
        <v>1.20451806E-2</v>
      </c>
      <c r="O272" s="28">
        <v>6.4606590000000001E-4</v>
      </c>
      <c r="P272" s="28">
        <v>1.7555552000000001E-3</v>
      </c>
      <c r="Q272" s="28">
        <v>8.84555E-5</v>
      </c>
      <c r="R272" s="28">
        <v>5.6597080000000001E-4</v>
      </c>
    </row>
    <row r="273" spans="1:18" ht="12" x14ac:dyDescent="0.2">
      <c r="A273" s="12" t="s">
        <v>2874</v>
      </c>
      <c r="B273" s="10" t="str">
        <f>VLOOKUP(A273,[2]racine_v11e!$B$4:$C$672,2,FALSE)</f>
        <v>Biopsies ostéoarticulaires</v>
      </c>
      <c r="C273" s="26">
        <v>1263</v>
      </c>
      <c r="D273" s="27">
        <v>2721818.3933999999</v>
      </c>
      <c r="E273" s="26">
        <v>1276</v>
      </c>
      <c r="F273" s="27">
        <v>2891055.9604000002</v>
      </c>
      <c r="G273" s="26">
        <v>1235</v>
      </c>
      <c r="H273" s="27">
        <v>2822536.5184999998</v>
      </c>
      <c r="I273" s="28">
        <v>6.2178126E-2</v>
      </c>
      <c r="J273" s="28">
        <v>1.0292953299999999E-2</v>
      </c>
      <c r="K273" s="28">
        <v>5.1356562000000001E-2</v>
      </c>
      <c r="L273" s="28">
        <v>-2.3700490000000001E-2</v>
      </c>
      <c r="M273" s="28">
        <v>-3.2131660999999999E-2</v>
      </c>
      <c r="N273" s="28">
        <v>8.7110729999999997E-3</v>
      </c>
      <c r="O273" s="28">
        <v>-5.6358899999999997E-4</v>
      </c>
      <c r="P273" s="28">
        <v>-1.31638E-4</v>
      </c>
      <c r="Q273" s="28">
        <v>1.121587E-4</v>
      </c>
      <c r="R273" s="28">
        <v>1.0416020000000001E-4</v>
      </c>
    </row>
    <row r="274" spans="1:18" ht="33.75" x14ac:dyDescent="0.2">
      <c r="A274" s="12" t="s">
        <v>2875</v>
      </c>
      <c r="B274" s="10" t="str">
        <f>VLOOKUP(A274,[2]racine_v11e!$B$4:$C$672,2,FALSE)</f>
        <v>Résections osseuses localisées et/ou ablation de matériel de fixation interne au niveau de la hanche et du fémur</v>
      </c>
      <c r="C274" s="26">
        <v>3605</v>
      </c>
      <c r="D274" s="27">
        <v>7069260.1529999999</v>
      </c>
      <c r="E274" s="26">
        <v>3582</v>
      </c>
      <c r="F274" s="27">
        <v>6985205.5845999997</v>
      </c>
      <c r="G274" s="26">
        <v>3326</v>
      </c>
      <c r="H274" s="27">
        <v>6498874.5820000004</v>
      </c>
      <c r="I274" s="28">
        <v>-1.1890151E-2</v>
      </c>
      <c r="J274" s="28">
        <v>-6.3800280000000003E-3</v>
      </c>
      <c r="K274" s="28">
        <v>-5.5455030000000002E-3</v>
      </c>
      <c r="L274" s="28">
        <v>-6.9623005000000002E-2</v>
      </c>
      <c r="M274" s="28">
        <v>-7.1468453000000001E-2</v>
      </c>
      <c r="N274" s="28">
        <v>1.9874913999999998E-3</v>
      </c>
      <c r="O274" s="28">
        <v>-3.5189969999999998E-3</v>
      </c>
      <c r="P274" s="28">
        <v>-9.3432699999999999E-4</v>
      </c>
      <c r="Q274" s="28">
        <v>3.0205649999999999E-4</v>
      </c>
      <c r="R274" s="28">
        <v>2.3982840000000001E-4</v>
      </c>
    </row>
    <row r="275" spans="1:18" ht="45" x14ac:dyDescent="0.2">
      <c r="A275" s="12" t="s">
        <v>2876</v>
      </c>
      <c r="B275" s="10" t="str">
        <f>VLOOKUP(A275,[2]racine_v11e!$B$4:$C$672,2,FALSE)</f>
        <v>Résections osseuses localisées et/ou ablation de matériel de fixation interne au niveau d'une localisation autre que la hanche et le fémur</v>
      </c>
      <c r="C275" s="26">
        <v>62451</v>
      </c>
      <c r="D275" s="27">
        <v>83457303.193000004</v>
      </c>
      <c r="E275" s="26">
        <v>62513</v>
      </c>
      <c r="F275" s="27">
        <v>83697378.513999999</v>
      </c>
      <c r="G275" s="26">
        <v>61733</v>
      </c>
      <c r="H275" s="27">
        <v>82477511.623999998</v>
      </c>
      <c r="I275" s="28">
        <v>2.8766245000000001E-3</v>
      </c>
      <c r="J275" s="28">
        <v>9.9277830000000004E-4</v>
      </c>
      <c r="K275" s="28">
        <v>1.8819777E-3</v>
      </c>
      <c r="L275" s="28">
        <v>-1.4574732E-2</v>
      </c>
      <c r="M275" s="28">
        <v>-1.2477405E-2</v>
      </c>
      <c r="N275" s="28">
        <v>-2.123827E-3</v>
      </c>
      <c r="O275" s="28">
        <v>-1.0721944000000001E-2</v>
      </c>
      <c r="P275" s="28">
        <v>-2.3435779999999998E-3</v>
      </c>
      <c r="Q275" s="28">
        <v>5.6063896999999996E-3</v>
      </c>
      <c r="R275" s="28">
        <v>3.0436726000000001E-3</v>
      </c>
    </row>
    <row r="276" spans="1:18" ht="22.5" x14ac:dyDescent="0.2">
      <c r="A276" s="12" t="s">
        <v>2877</v>
      </c>
      <c r="B276" s="10" t="str">
        <f>VLOOKUP(A276,[2]racine_v11e!$B$4:$C$672,2,FALSE)</f>
        <v>Greffes de peau pour maladie de l'appareil musculosquelettique ou du tissu conjonctif</v>
      </c>
      <c r="C276" s="26">
        <v>807</v>
      </c>
      <c r="D276" s="27">
        <v>2285536.4493</v>
      </c>
      <c r="E276" s="26">
        <v>842</v>
      </c>
      <c r="F276" s="27">
        <v>2481050.8258000002</v>
      </c>
      <c r="G276" s="26">
        <v>859</v>
      </c>
      <c r="H276" s="27">
        <v>2554135.1512000002</v>
      </c>
      <c r="I276" s="28">
        <v>8.5544195399999995E-2</v>
      </c>
      <c r="J276" s="28">
        <v>4.3370508100000003E-2</v>
      </c>
      <c r="K276" s="28">
        <v>4.0420624299999999E-2</v>
      </c>
      <c r="L276" s="28">
        <v>2.9457004500000002E-2</v>
      </c>
      <c r="M276" s="28">
        <v>2.0190023800000002E-2</v>
      </c>
      <c r="N276" s="28">
        <v>9.0835829999999992E-3</v>
      </c>
      <c r="O276" s="28">
        <v>2.3368339999999999E-4</v>
      </c>
      <c r="P276" s="28">
        <v>1.404078E-4</v>
      </c>
      <c r="Q276" s="28">
        <v>7.8011599999999997E-5</v>
      </c>
      <c r="R276" s="28">
        <v>9.4255399999999999E-5</v>
      </c>
    </row>
    <row r="277" spans="1:18" ht="22.5" x14ac:dyDescent="0.2">
      <c r="A277" s="12" t="s">
        <v>2878</v>
      </c>
      <c r="B277" s="10" t="str">
        <f>VLOOKUP(A277,[2]racine_v11e!$B$4:$C$672,2,FALSE)</f>
        <v>Autres interventions portant sur l'appareil musculosquelettique et le tissu conjonctif</v>
      </c>
      <c r="C277" s="26">
        <v>6608</v>
      </c>
      <c r="D277" s="27">
        <v>19460278.364</v>
      </c>
      <c r="E277" s="26">
        <v>6695</v>
      </c>
      <c r="F277" s="27">
        <v>19892777.774999999</v>
      </c>
      <c r="G277" s="26">
        <v>6660</v>
      </c>
      <c r="H277" s="27">
        <v>20008709.611000001</v>
      </c>
      <c r="I277" s="28">
        <v>2.2224728900000001E-2</v>
      </c>
      <c r="J277" s="28">
        <v>1.31658596E-2</v>
      </c>
      <c r="K277" s="28">
        <v>8.9411513999999997E-3</v>
      </c>
      <c r="L277" s="28">
        <v>5.8278354000000001E-3</v>
      </c>
      <c r="M277" s="28">
        <v>-5.2277820000000003E-3</v>
      </c>
      <c r="N277" s="28">
        <v>1.11137175E-2</v>
      </c>
      <c r="O277" s="28">
        <v>-4.8111300000000003E-4</v>
      </c>
      <c r="P277" s="28">
        <v>2.227253E-4</v>
      </c>
      <c r="Q277" s="28">
        <v>6.0483949999999998E-4</v>
      </c>
      <c r="R277" s="28">
        <v>7.3838259999999998E-4</v>
      </c>
    </row>
    <row r="278" spans="1:18" ht="22.5" x14ac:dyDescent="0.2">
      <c r="A278" s="12" t="s">
        <v>2879</v>
      </c>
      <c r="B278" s="10" t="str">
        <f>VLOOKUP(A278,[2]racine_v11e!$B$4:$C$672,2,FALSE)</f>
        <v>Interventions pour reprise de prothèses articulaires</v>
      </c>
      <c r="C278" s="26">
        <v>10181</v>
      </c>
      <c r="D278" s="27">
        <v>83753380.968999997</v>
      </c>
      <c r="E278" s="26">
        <v>10683</v>
      </c>
      <c r="F278" s="27">
        <v>88627043.844999999</v>
      </c>
      <c r="G278" s="26">
        <v>10612</v>
      </c>
      <c r="H278" s="27">
        <v>88077282.363999993</v>
      </c>
      <c r="I278" s="28">
        <v>5.81906404E-2</v>
      </c>
      <c r="J278" s="28">
        <v>4.9307533600000002E-2</v>
      </c>
      <c r="K278" s="28">
        <v>8.4656847E-3</v>
      </c>
      <c r="L278" s="28">
        <v>-6.2030890000000002E-3</v>
      </c>
      <c r="M278" s="28">
        <v>-6.6460729999999997E-3</v>
      </c>
      <c r="N278" s="28">
        <v>4.4594749999999999E-4</v>
      </c>
      <c r="O278" s="28">
        <v>-9.7597199999999997E-4</v>
      </c>
      <c r="P278" s="28">
        <v>-1.056188E-3</v>
      </c>
      <c r="Q278" s="28">
        <v>9.637472E-4</v>
      </c>
      <c r="R278" s="28">
        <v>3.2503213000000001E-3</v>
      </c>
    </row>
    <row r="279" spans="1:18" ht="12" x14ac:dyDescent="0.2">
      <c r="A279" s="12" t="s">
        <v>2880</v>
      </c>
      <c r="B279" s="10" t="str">
        <f>VLOOKUP(A279,[2]racine_v11e!$B$4:$C$672,2,FALSE)</f>
        <v>Prothèses de genou</v>
      </c>
      <c r="C279" s="26">
        <v>26993</v>
      </c>
      <c r="D279" s="27">
        <v>156273397.38999999</v>
      </c>
      <c r="E279" s="26">
        <v>28588</v>
      </c>
      <c r="F279" s="27">
        <v>165990630.66</v>
      </c>
      <c r="G279" s="26">
        <v>29896</v>
      </c>
      <c r="H279" s="27">
        <v>173205335.22</v>
      </c>
      <c r="I279" s="28">
        <v>6.2180981699999999E-2</v>
      </c>
      <c r="J279" s="28">
        <v>5.9089393499999997E-2</v>
      </c>
      <c r="K279" s="28">
        <v>2.9191003000000001E-3</v>
      </c>
      <c r="L279" s="28">
        <v>4.34645289E-2</v>
      </c>
      <c r="M279" s="28">
        <v>4.5753463000000001E-2</v>
      </c>
      <c r="N279" s="28">
        <v>-2.188789E-3</v>
      </c>
      <c r="O279" s="28">
        <v>1.7979875699999998E-2</v>
      </c>
      <c r="P279" s="28">
        <v>1.3860709000000001E-2</v>
      </c>
      <c r="Q279" s="28">
        <v>2.7150572E-3</v>
      </c>
      <c r="R279" s="28">
        <v>6.3918070000000002E-3</v>
      </c>
    </row>
    <row r="280" spans="1:18" ht="12" x14ac:dyDescent="0.2">
      <c r="A280" s="12" t="s">
        <v>2881</v>
      </c>
      <c r="B280" s="10" t="str">
        <f>VLOOKUP(A280,[2]racine_v11e!$B$4:$C$672,2,FALSE)</f>
        <v>Prothèses d'épaule</v>
      </c>
      <c r="C280" s="26">
        <v>4847</v>
      </c>
      <c r="D280" s="27">
        <v>27935261.164000001</v>
      </c>
      <c r="E280" s="26">
        <v>5102</v>
      </c>
      <c r="F280" s="27">
        <v>29627810.712000001</v>
      </c>
      <c r="G280" s="26">
        <v>5661</v>
      </c>
      <c r="H280" s="27">
        <v>32854412.151000001</v>
      </c>
      <c r="I280" s="28">
        <v>6.0588284399999998E-2</v>
      </c>
      <c r="J280" s="28">
        <v>5.2609861799999998E-2</v>
      </c>
      <c r="K280" s="28">
        <v>7.5796578999999999E-3</v>
      </c>
      <c r="L280" s="28">
        <v>0.108904484</v>
      </c>
      <c r="M280" s="28">
        <v>0.10956487650000001</v>
      </c>
      <c r="N280" s="28">
        <v>-5.9518099999999997E-4</v>
      </c>
      <c r="O280" s="28">
        <v>7.6840600000000004E-3</v>
      </c>
      <c r="P280" s="28">
        <v>6.1988655999999998E-3</v>
      </c>
      <c r="Q280" s="28">
        <v>5.1411359999999995E-4</v>
      </c>
      <c r="R280" s="28">
        <v>1.2124283999999999E-3</v>
      </c>
    </row>
    <row r="281" spans="1:18" ht="12" x14ac:dyDescent="0.2">
      <c r="A281" s="12" t="s">
        <v>2882</v>
      </c>
      <c r="B281" s="10" t="str">
        <f>VLOOKUP(A281,[2]racine_v11e!$B$4:$C$672,2,FALSE)</f>
        <v>Autres interventions sur le rachis</v>
      </c>
      <c r="C281" s="26">
        <v>22823</v>
      </c>
      <c r="D281" s="27">
        <v>98239561.459000006</v>
      </c>
      <c r="E281" s="26">
        <v>22860</v>
      </c>
      <c r="F281" s="27">
        <v>99878061.092999995</v>
      </c>
      <c r="G281" s="26">
        <v>22578</v>
      </c>
      <c r="H281" s="27">
        <v>99942365.631999999</v>
      </c>
      <c r="I281" s="28">
        <v>1.66786131E-2</v>
      </c>
      <c r="J281" s="28">
        <v>1.6211716E-3</v>
      </c>
      <c r="K281" s="28">
        <v>1.50330703E-2</v>
      </c>
      <c r="L281" s="28">
        <v>6.4383050000000003E-4</v>
      </c>
      <c r="M281" s="28">
        <v>-1.2335957999999999E-2</v>
      </c>
      <c r="N281" s="28">
        <v>1.31419065E-2</v>
      </c>
      <c r="O281" s="28">
        <v>-3.8763949999999999E-3</v>
      </c>
      <c r="P281" s="28">
        <v>1.2354029999999999E-4</v>
      </c>
      <c r="Q281" s="28">
        <v>2.0504603000000001E-3</v>
      </c>
      <c r="R281" s="28">
        <v>3.6881791999999998E-3</v>
      </c>
    </row>
    <row r="282" spans="1:18" ht="12" x14ac:dyDescent="0.2">
      <c r="A282" s="12" t="s">
        <v>2883</v>
      </c>
      <c r="B282" s="10" t="str">
        <f>VLOOKUP(A282,[2]racine_v11e!$B$4:$C$672,2,FALSE)</f>
        <v>Interventions maxillofaciales</v>
      </c>
      <c r="C282" s="26">
        <v>1845</v>
      </c>
      <c r="D282" s="27">
        <v>9802624.3551000003</v>
      </c>
      <c r="E282" s="26">
        <v>1776</v>
      </c>
      <c r="F282" s="27">
        <v>8667570.6744999997</v>
      </c>
      <c r="G282" s="26">
        <v>1820</v>
      </c>
      <c r="H282" s="27">
        <v>9029327.5110999998</v>
      </c>
      <c r="I282" s="28">
        <v>-0.115790796</v>
      </c>
      <c r="J282" s="28">
        <v>-3.7398373999999998E-2</v>
      </c>
      <c r="K282" s="28">
        <v>-8.1438073999999999E-2</v>
      </c>
      <c r="L282" s="28">
        <v>4.17368199E-2</v>
      </c>
      <c r="M282" s="28">
        <v>2.47747748E-2</v>
      </c>
      <c r="N282" s="28">
        <v>1.65519737E-2</v>
      </c>
      <c r="O282" s="28">
        <v>6.0482760000000004E-4</v>
      </c>
      <c r="P282" s="28">
        <v>6.9499809999999998E-4</v>
      </c>
      <c r="Q282" s="28">
        <v>1.6528650000000001E-4</v>
      </c>
      <c r="R282" s="28">
        <v>3.332098E-4</v>
      </c>
    </row>
    <row r="283" spans="1:18" ht="22.5" x14ac:dyDescent="0.2">
      <c r="A283" s="12" t="s">
        <v>2884</v>
      </c>
      <c r="B283" s="10" t="str">
        <f>VLOOKUP(A283,[2]racine_v11e!$B$4:$C$672,2,FALSE)</f>
        <v>Interventions sur le tissu mou pour tumeurs malignes</v>
      </c>
      <c r="C283" s="26">
        <v>1195</v>
      </c>
      <c r="D283" s="27">
        <v>5653320.7911</v>
      </c>
      <c r="E283" s="26">
        <v>1360</v>
      </c>
      <c r="F283" s="27">
        <v>6154269.1222999999</v>
      </c>
      <c r="G283" s="26">
        <v>1311</v>
      </c>
      <c r="H283" s="27">
        <v>6065736.2770999996</v>
      </c>
      <c r="I283" s="28">
        <v>8.8611340100000005E-2</v>
      </c>
      <c r="J283" s="28">
        <v>0.13807531379999999</v>
      </c>
      <c r="K283" s="28">
        <v>-4.3462830000000001E-2</v>
      </c>
      <c r="L283" s="28">
        <v>-1.4385599000000001E-2</v>
      </c>
      <c r="M283" s="28">
        <v>-3.6029411999999997E-2</v>
      </c>
      <c r="N283" s="28">
        <v>2.2452773400000001E-2</v>
      </c>
      <c r="O283" s="28">
        <v>-6.7355799999999999E-4</v>
      </c>
      <c r="P283" s="28">
        <v>-1.70087E-4</v>
      </c>
      <c r="Q283" s="28">
        <v>1.190607E-4</v>
      </c>
      <c r="R283" s="28">
        <v>2.2384419999999999E-4</v>
      </c>
    </row>
    <row r="284" spans="1:18" ht="22.5" x14ac:dyDescent="0.2">
      <c r="A284" s="12" t="s">
        <v>2885</v>
      </c>
      <c r="B284" s="10" t="str">
        <f>VLOOKUP(A284,[2]racine_v11e!$B$4:$C$672,2,FALSE)</f>
        <v>Interventions sur la jambe, âge inférieur à 18 ans</v>
      </c>
      <c r="C284" s="26">
        <v>3772</v>
      </c>
      <c r="D284" s="27">
        <v>12508370.210999999</v>
      </c>
      <c r="E284" s="26">
        <v>3630</v>
      </c>
      <c r="F284" s="27">
        <v>12160294.241</v>
      </c>
      <c r="G284" s="26">
        <v>3700</v>
      </c>
      <c r="H284" s="27">
        <v>12328960.195</v>
      </c>
      <c r="I284" s="28">
        <v>-2.7827444E-2</v>
      </c>
      <c r="J284" s="28">
        <v>-3.7645811000000001E-2</v>
      </c>
      <c r="K284" s="28">
        <v>1.0202446800000001E-2</v>
      </c>
      <c r="L284" s="28">
        <v>1.38702198E-2</v>
      </c>
      <c r="M284" s="28">
        <v>1.9283746599999999E-2</v>
      </c>
      <c r="N284" s="28">
        <v>-5.3111089999999996E-3</v>
      </c>
      <c r="O284" s="28">
        <v>9.6222579999999999E-4</v>
      </c>
      <c r="P284" s="28">
        <v>3.2403679999999999E-4</v>
      </c>
      <c r="Q284" s="28">
        <v>3.3602190000000002E-4</v>
      </c>
      <c r="R284" s="28">
        <v>4.5497639999999998E-4</v>
      </c>
    </row>
    <row r="285" spans="1:18" ht="22.5" x14ac:dyDescent="0.2">
      <c r="A285" s="12" t="s">
        <v>2886</v>
      </c>
      <c r="B285" s="10" t="str">
        <f>VLOOKUP(A285,[2]racine_v11e!$B$4:$C$672,2,FALSE)</f>
        <v>Interventions sur la jambe, âge supérieur à 17 ans</v>
      </c>
      <c r="C285" s="26">
        <v>34286</v>
      </c>
      <c r="D285" s="27">
        <v>136658975.19999999</v>
      </c>
      <c r="E285" s="26">
        <v>34554</v>
      </c>
      <c r="F285" s="27">
        <v>138832941.30000001</v>
      </c>
      <c r="G285" s="26">
        <v>35159</v>
      </c>
      <c r="H285" s="27">
        <v>141047953.21000001</v>
      </c>
      <c r="I285" s="28">
        <v>1.5907964300000001E-2</v>
      </c>
      <c r="J285" s="28">
        <v>7.8166014999999991E-3</v>
      </c>
      <c r="K285" s="28">
        <v>8.0286064000000008E-3</v>
      </c>
      <c r="L285" s="28">
        <v>1.5954512600000002E-2</v>
      </c>
      <c r="M285" s="28">
        <v>1.7508826799999998E-2</v>
      </c>
      <c r="N285" s="28">
        <v>-1.527568E-3</v>
      </c>
      <c r="O285" s="28">
        <v>8.3163798000000008E-3</v>
      </c>
      <c r="P285" s="28">
        <v>4.2554252000000002E-3</v>
      </c>
      <c r="Q285" s="28">
        <v>3.1930257000000002E-3</v>
      </c>
      <c r="R285" s="28">
        <v>5.2051012000000002E-3</v>
      </c>
    </row>
    <row r="286" spans="1:18" ht="22.5" x14ac:dyDescent="0.2">
      <c r="A286" s="12" t="s">
        <v>2887</v>
      </c>
      <c r="B286" s="10" t="str">
        <f>VLOOKUP(A286,[2]racine_v11e!$B$4:$C$672,2,FALSE)</f>
        <v>Interventions sur la cheville et l'arrière-pied à l'exception des fractures</v>
      </c>
      <c r="C286" s="26">
        <v>3679</v>
      </c>
      <c r="D286" s="27">
        <v>12609800.078</v>
      </c>
      <c r="E286" s="26">
        <v>3700</v>
      </c>
      <c r="F286" s="27">
        <v>12332961.922</v>
      </c>
      <c r="G286" s="26">
        <v>3837</v>
      </c>
      <c r="H286" s="27">
        <v>13058897.843</v>
      </c>
      <c r="I286" s="28">
        <v>-2.1954207E-2</v>
      </c>
      <c r="J286" s="28">
        <v>5.7080728000000001E-3</v>
      </c>
      <c r="K286" s="28">
        <v>-2.7505277000000002E-2</v>
      </c>
      <c r="L286" s="28">
        <v>5.8861441899999999E-2</v>
      </c>
      <c r="M286" s="28">
        <v>3.7027026999999997E-2</v>
      </c>
      <c r="N286" s="28">
        <v>2.1054817600000001E-2</v>
      </c>
      <c r="O286" s="28">
        <v>1.8832133E-3</v>
      </c>
      <c r="P286" s="28">
        <v>1.3946498E-3</v>
      </c>
      <c r="Q286" s="28">
        <v>3.4846379999999998E-4</v>
      </c>
      <c r="R286" s="28">
        <v>4.8191329999999999E-4</v>
      </c>
    </row>
    <row r="287" spans="1:18" ht="22.5" x14ac:dyDescent="0.2">
      <c r="A287" s="12" t="s">
        <v>2888</v>
      </c>
      <c r="B287" s="10" t="str">
        <f>VLOOKUP(A287,[2]racine_v11e!$B$4:$C$672,2,FALSE)</f>
        <v>Interventions sur les ligaments croisés sous arthroscopie</v>
      </c>
      <c r="C287" s="26">
        <v>8141</v>
      </c>
      <c r="D287" s="27">
        <v>26729090.304000001</v>
      </c>
      <c r="E287" s="26">
        <v>8696</v>
      </c>
      <c r="F287" s="27">
        <v>28630740.113000002</v>
      </c>
      <c r="G287" s="26">
        <v>8441</v>
      </c>
      <c r="H287" s="27">
        <v>27574861.563000001</v>
      </c>
      <c r="I287" s="28">
        <v>7.1145324699999998E-2</v>
      </c>
      <c r="J287" s="28">
        <v>6.8173443099999995E-2</v>
      </c>
      <c r="K287" s="28">
        <v>2.7822088999999999E-3</v>
      </c>
      <c r="L287" s="28">
        <v>-3.6879191999999998E-2</v>
      </c>
      <c r="M287" s="28">
        <v>-2.9323827E-2</v>
      </c>
      <c r="N287" s="28">
        <v>-7.7836099999999998E-3</v>
      </c>
      <c r="O287" s="28">
        <v>-3.505251E-3</v>
      </c>
      <c r="P287" s="28">
        <v>-2.028527E-3</v>
      </c>
      <c r="Q287" s="28">
        <v>7.6658409999999998E-4</v>
      </c>
      <c r="R287" s="28">
        <v>1.0175968E-3</v>
      </c>
    </row>
    <row r="288" spans="1:18" ht="12" x14ac:dyDescent="0.2">
      <c r="A288" s="12" t="s">
        <v>2889</v>
      </c>
      <c r="B288" s="10" t="str">
        <f>VLOOKUP(A288,[2]racine_v11e!$B$4:$C$672,2,FALSE)</f>
        <v>Interventions sur le bras, coude et épaule</v>
      </c>
      <c r="C288" s="26">
        <v>26379</v>
      </c>
      <c r="D288" s="27">
        <v>90708098.002000004</v>
      </c>
      <c r="E288" s="26">
        <v>26451</v>
      </c>
      <c r="F288" s="27">
        <v>90839521.787</v>
      </c>
      <c r="G288" s="26">
        <v>26678</v>
      </c>
      <c r="H288" s="27">
        <v>91794500.641000003</v>
      </c>
      <c r="I288" s="28">
        <v>1.4488649999999999E-3</v>
      </c>
      <c r="J288" s="28">
        <v>2.7294439000000001E-3</v>
      </c>
      <c r="K288" s="28">
        <v>-1.277093E-3</v>
      </c>
      <c r="L288" s="28">
        <v>1.05128124E-2</v>
      </c>
      <c r="M288" s="28">
        <v>8.5819061999999995E-3</v>
      </c>
      <c r="N288" s="28">
        <v>1.9144763999999999E-3</v>
      </c>
      <c r="O288" s="28">
        <v>3.1203607000000002E-3</v>
      </c>
      <c r="P288" s="28">
        <v>1.8346814E-3</v>
      </c>
      <c r="Q288" s="28">
        <v>2.4228090000000002E-3</v>
      </c>
      <c r="R288" s="28">
        <v>3.3874980000000001E-3</v>
      </c>
    </row>
    <row r="289" spans="1:18" ht="22.5" x14ac:dyDescent="0.2">
      <c r="A289" s="12" t="s">
        <v>2890</v>
      </c>
      <c r="B289" s="10" t="str">
        <f>VLOOKUP(A289,[2]racine_v11e!$B$4:$C$672,2,FALSE)</f>
        <v>Interventions sur le pied, âge inférieur à 18 ans</v>
      </c>
      <c r="C289" s="26">
        <v>2020</v>
      </c>
      <c r="D289" s="27">
        <v>4850576.7962999996</v>
      </c>
      <c r="E289" s="26">
        <v>2098</v>
      </c>
      <c r="F289" s="27">
        <v>5060016.5968000004</v>
      </c>
      <c r="G289" s="26">
        <v>2111</v>
      </c>
      <c r="H289" s="27">
        <v>5067439.6623</v>
      </c>
      <c r="I289" s="28">
        <v>4.31783289E-2</v>
      </c>
      <c r="J289" s="28">
        <v>3.8613861399999998E-2</v>
      </c>
      <c r="K289" s="28">
        <v>4.3947685999999996E-3</v>
      </c>
      <c r="L289" s="28">
        <v>1.4670041999999999E-3</v>
      </c>
      <c r="M289" s="28">
        <v>6.1963775E-3</v>
      </c>
      <c r="N289" s="28">
        <v>-4.7002490000000001E-3</v>
      </c>
      <c r="O289" s="28">
        <v>1.786991E-4</v>
      </c>
      <c r="P289" s="28">
        <v>1.4260999999999999E-5</v>
      </c>
      <c r="Q289" s="28">
        <v>1.9171410000000001E-4</v>
      </c>
      <c r="R289" s="28">
        <v>1.87004E-4</v>
      </c>
    </row>
    <row r="290" spans="1:18" ht="22.5" x14ac:dyDescent="0.2">
      <c r="A290" s="12" t="s">
        <v>2891</v>
      </c>
      <c r="B290" s="10" t="str">
        <f>VLOOKUP(A290,[2]racine_v11e!$B$4:$C$672,2,FALSE)</f>
        <v>Interventions sur le pied, âge supérieur à 17 ans</v>
      </c>
      <c r="C290" s="26">
        <v>30774</v>
      </c>
      <c r="D290" s="27">
        <v>75330608.651999995</v>
      </c>
      <c r="E290" s="26">
        <v>32672</v>
      </c>
      <c r="F290" s="27">
        <v>78916690.870000005</v>
      </c>
      <c r="G290" s="26">
        <v>32694</v>
      </c>
      <c r="H290" s="27">
        <v>77443319.270999998</v>
      </c>
      <c r="I290" s="28">
        <v>4.76045831E-2</v>
      </c>
      <c r="J290" s="28">
        <v>6.1675440300000002E-2</v>
      </c>
      <c r="K290" s="28">
        <v>-1.3253445000000001E-2</v>
      </c>
      <c r="L290" s="28">
        <v>-1.8669961999999998E-2</v>
      </c>
      <c r="M290" s="28">
        <v>6.7335949999999996E-4</v>
      </c>
      <c r="N290" s="28">
        <v>-1.9330304999999999E-2</v>
      </c>
      <c r="O290" s="28">
        <v>3.0241380000000002E-4</v>
      </c>
      <c r="P290" s="28">
        <v>-2.830604E-3</v>
      </c>
      <c r="Q290" s="28">
        <v>2.9691624000000002E-3</v>
      </c>
      <c r="R290" s="28">
        <v>2.8578954999999998E-3</v>
      </c>
    </row>
    <row r="291" spans="1:18" ht="12" x14ac:dyDescent="0.2">
      <c r="A291" s="12" t="s">
        <v>2892</v>
      </c>
      <c r="B291" s="10" t="str">
        <f>VLOOKUP(A291,[2]racine_v11e!$B$4:$C$672,2,FALSE)</f>
        <v>Autres arthroscopies du genou</v>
      </c>
      <c r="C291" s="26">
        <v>7198</v>
      </c>
      <c r="D291" s="27">
        <v>12692324.873</v>
      </c>
      <c r="E291" s="26">
        <v>7116</v>
      </c>
      <c r="F291" s="27">
        <v>12586631.970000001</v>
      </c>
      <c r="G291" s="26">
        <v>6846</v>
      </c>
      <c r="H291" s="27">
        <v>12099035.824999999</v>
      </c>
      <c r="I291" s="28">
        <v>-8.3273080000000003E-3</v>
      </c>
      <c r="J291" s="28">
        <v>-1.1392052999999999E-2</v>
      </c>
      <c r="K291" s="28">
        <v>3.1000609999999999E-3</v>
      </c>
      <c r="L291" s="28">
        <v>-3.8739206999999998E-2</v>
      </c>
      <c r="M291" s="28">
        <v>-3.7942664000000001E-2</v>
      </c>
      <c r="N291" s="28">
        <v>-8.2795799999999995E-4</v>
      </c>
      <c r="O291" s="28">
        <v>-3.7114420000000001E-3</v>
      </c>
      <c r="P291" s="28">
        <v>-9.3675699999999998E-4</v>
      </c>
      <c r="Q291" s="28">
        <v>6.2173139999999996E-4</v>
      </c>
      <c r="R291" s="28">
        <v>4.4649149999999999E-4</v>
      </c>
    </row>
    <row r="292" spans="1:18" ht="12" x14ac:dyDescent="0.2">
      <c r="A292" s="12" t="s">
        <v>2893</v>
      </c>
      <c r="B292" s="10" t="str">
        <f>VLOOKUP(A292,[2]racine_v11e!$B$4:$C$672,2,FALSE)</f>
        <v>Interventions sur l'avant-bras</v>
      </c>
      <c r="C292" s="26">
        <v>44915</v>
      </c>
      <c r="D292" s="27">
        <v>97534110.274000004</v>
      </c>
      <c r="E292" s="26">
        <v>45099</v>
      </c>
      <c r="F292" s="27">
        <v>98165197.910999998</v>
      </c>
      <c r="G292" s="26">
        <v>45941</v>
      </c>
      <c r="H292" s="27">
        <v>99607837.253000006</v>
      </c>
      <c r="I292" s="28">
        <v>6.4704300000000001E-3</v>
      </c>
      <c r="J292" s="28">
        <v>4.0966270000000003E-3</v>
      </c>
      <c r="K292" s="28">
        <v>2.3641182000000002E-3</v>
      </c>
      <c r="L292" s="28">
        <v>1.46960366E-2</v>
      </c>
      <c r="M292" s="28">
        <v>1.8670037E-2</v>
      </c>
      <c r="N292" s="28">
        <v>-3.9011660000000002E-3</v>
      </c>
      <c r="O292" s="28">
        <v>1.1574201399999999E-2</v>
      </c>
      <c r="P292" s="28">
        <v>2.7715624000000001E-3</v>
      </c>
      <c r="Q292" s="28">
        <v>4.1722117999999997E-3</v>
      </c>
      <c r="R292" s="28">
        <v>3.6758339999999998E-3</v>
      </c>
    </row>
    <row r="293" spans="1:18" ht="12" x14ac:dyDescent="0.2">
      <c r="A293" s="12" t="s">
        <v>2894</v>
      </c>
      <c r="B293" s="10" t="str">
        <f>VLOOKUP(A293,[2]racine_v11e!$B$4:$C$672,2,FALSE)</f>
        <v>Arthroscopies d'autres localisations</v>
      </c>
      <c r="C293" s="26">
        <v>3576</v>
      </c>
      <c r="D293" s="27">
        <v>8622361.8344000001</v>
      </c>
      <c r="E293" s="26">
        <v>3877</v>
      </c>
      <c r="F293" s="27">
        <v>9369121.5054000001</v>
      </c>
      <c r="G293" s="26">
        <v>4219</v>
      </c>
      <c r="H293" s="27">
        <v>10153907.23</v>
      </c>
      <c r="I293" s="28">
        <v>8.6607322400000006E-2</v>
      </c>
      <c r="J293" s="28">
        <v>8.4172259499999999E-2</v>
      </c>
      <c r="K293" s="28">
        <v>2.246011E-3</v>
      </c>
      <c r="L293" s="28">
        <v>8.3763000000000004E-2</v>
      </c>
      <c r="M293" s="28">
        <v>8.8212535499999994E-2</v>
      </c>
      <c r="N293" s="28">
        <v>-4.088848E-3</v>
      </c>
      <c r="O293" s="28">
        <v>4.7011602000000003E-3</v>
      </c>
      <c r="P293" s="28">
        <v>1.5077106E-3</v>
      </c>
      <c r="Q293" s="28">
        <v>3.8315579999999999E-4</v>
      </c>
      <c r="R293" s="28">
        <v>3.7471029999999999E-4</v>
      </c>
    </row>
    <row r="294" spans="1:18" ht="22.5" x14ac:dyDescent="0.2">
      <c r="A294" s="12" t="s">
        <v>2895</v>
      </c>
      <c r="B294" s="10" t="str">
        <f>VLOOKUP(A294,[2]racine_v11e!$B$4:$C$672,2,FALSE)</f>
        <v>Interventions non mineures sur les tissus mous</v>
      </c>
      <c r="C294" s="26">
        <v>10710</v>
      </c>
      <c r="D294" s="27">
        <v>25882898.888999999</v>
      </c>
      <c r="E294" s="26">
        <v>10938</v>
      </c>
      <c r="F294" s="27">
        <v>26526968.908</v>
      </c>
      <c r="G294" s="26">
        <v>11017</v>
      </c>
      <c r="H294" s="27">
        <v>26528856.219999999</v>
      </c>
      <c r="I294" s="28">
        <v>2.4883998599999999E-2</v>
      </c>
      <c r="J294" s="28">
        <v>2.1288515399999999E-2</v>
      </c>
      <c r="K294" s="28">
        <v>3.5205362E-3</v>
      </c>
      <c r="L294" s="28">
        <v>7.1146899999999995E-5</v>
      </c>
      <c r="M294" s="28">
        <v>7.2225270000000003E-3</v>
      </c>
      <c r="N294" s="28">
        <v>-7.1000990000000003E-3</v>
      </c>
      <c r="O294" s="28">
        <v>1.0859405E-3</v>
      </c>
      <c r="P294" s="28">
        <v>3.6258579E-6</v>
      </c>
      <c r="Q294" s="28">
        <v>1.0005280000000001E-3</v>
      </c>
      <c r="R294" s="28">
        <v>9.7899599999999999E-4</v>
      </c>
    </row>
    <row r="295" spans="1:18" ht="12" x14ac:dyDescent="0.2">
      <c r="A295" s="12" t="s">
        <v>2896</v>
      </c>
      <c r="B295" s="10" t="str">
        <f>VLOOKUP(A295,[2]racine_v11e!$B$4:$C$672,2,FALSE)</f>
        <v>Interventions non mineures sur la main</v>
      </c>
      <c r="C295" s="26">
        <v>10750</v>
      </c>
      <c r="D295" s="27">
        <v>21526292.256000001</v>
      </c>
      <c r="E295" s="26">
        <v>10622</v>
      </c>
      <c r="F295" s="27">
        <v>21322486.278000001</v>
      </c>
      <c r="G295" s="26">
        <v>10865</v>
      </c>
      <c r="H295" s="27">
        <v>21783800.5</v>
      </c>
      <c r="I295" s="28">
        <v>-9.4677700000000004E-3</v>
      </c>
      <c r="J295" s="28">
        <v>-1.1906976999999999E-2</v>
      </c>
      <c r="K295" s="28">
        <v>2.4686005999999998E-3</v>
      </c>
      <c r="L295" s="28">
        <v>2.1635104700000001E-2</v>
      </c>
      <c r="M295" s="28">
        <v>2.2877047599999999E-2</v>
      </c>
      <c r="N295" s="28">
        <v>-1.214166E-3</v>
      </c>
      <c r="O295" s="28">
        <v>3.3402979999999998E-3</v>
      </c>
      <c r="P295" s="28">
        <v>8.8626530000000001E-4</v>
      </c>
      <c r="Q295" s="28">
        <v>9.8672389999999999E-4</v>
      </c>
      <c r="R295" s="28">
        <v>8.0388889999999998E-4</v>
      </c>
    </row>
    <row r="296" spans="1:18" ht="12" x14ac:dyDescent="0.2">
      <c r="A296" s="12" t="s">
        <v>2897</v>
      </c>
      <c r="B296" s="10" t="str">
        <f>VLOOKUP(A296,[2]racine_v11e!$B$4:$C$672,2,FALSE)</f>
        <v>Autres interventions sur la main</v>
      </c>
      <c r="C296" s="26">
        <v>43265</v>
      </c>
      <c r="D296" s="27">
        <v>61280415.903999999</v>
      </c>
      <c r="E296" s="26">
        <v>43574</v>
      </c>
      <c r="F296" s="27">
        <v>61685393.438000001</v>
      </c>
      <c r="G296" s="26">
        <v>43562</v>
      </c>
      <c r="H296" s="27">
        <v>61510482.035999998</v>
      </c>
      <c r="I296" s="28">
        <v>6.6085963999999997E-3</v>
      </c>
      <c r="J296" s="28">
        <v>7.1420316999999999E-3</v>
      </c>
      <c r="K296" s="28">
        <v>-5.2965300000000005E-4</v>
      </c>
      <c r="L296" s="28">
        <v>-2.8355400000000001E-3</v>
      </c>
      <c r="M296" s="28">
        <v>-2.7539399999999999E-4</v>
      </c>
      <c r="N296" s="28">
        <v>-2.5608520000000002E-3</v>
      </c>
      <c r="O296" s="28">
        <v>-1.6495299999999999E-4</v>
      </c>
      <c r="P296" s="28">
        <v>-3.3603499999999999E-4</v>
      </c>
      <c r="Q296" s="28">
        <v>3.9561587999999998E-3</v>
      </c>
      <c r="R296" s="28">
        <v>2.2699249999999999E-3</v>
      </c>
    </row>
    <row r="297" spans="1:18" ht="12" x14ac:dyDescent="0.2">
      <c r="A297" s="12" t="s">
        <v>2898</v>
      </c>
      <c r="B297" s="10" t="str">
        <f>VLOOKUP(A297,[2]racine_v11e!$B$4:$C$672,2,FALSE)</f>
        <v>Ménisectomie sous arthroscopie</v>
      </c>
      <c r="C297" s="26">
        <v>25990</v>
      </c>
      <c r="D297" s="27">
        <v>28820499.592</v>
      </c>
      <c r="E297" s="26">
        <v>26209</v>
      </c>
      <c r="F297" s="27">
        <v>29025557.320999999</v>
      </c>
      <c r="G297" s="26">
        <v>25615</v>
      </c>
      <c r="H297" s="27">
        <v>28361553.168000001</v>
      </c>
      <c r="I297" s="28">
        <v>7.1149956E-3</v>
      </c>
      <c r="J297" s="28">
        <v>8.4263177999999994E-3</v>
      </c>
      <c r="K297" s="28">
        <v>-1.3003649999999999E-3</v>
      </c>
      <c r="L297" s="28">
        <v>-2.2876534E-2</v>
      </c>
      <c r="M297" s="28">
        <v>-2.2663969999999999E-2</v>
      </c>
      <c r="N297" s="28">
        <v>-2.17493E-4</v>
      </c>
      <c r="O297" s="28">
        <v>-8.1651729999999995E-3</v>
      </c>
      <c r="P297" s="28">
        <v>-1.275668E-3</v>
      </c>
      <c r="Q297" s="28">
        <v>2.3262707999999999E-3</v>
      </c>
      <c r="R297" s="28">
        <v>1.0466281E-3</v>
      </c>
    </row>
    <row r="298" spans="1:18" ht="12" x14ac:dyDescent="0.2">
      <c r="A298" s="12" t="s">
        <v>2899</v>
      </c>
      <c r="B298" s="10" t="str">
        <f>VLOOKUP(A298,[2]racine_v11e!$B$4:$C$672,2,FALSE)</f>
        <v>Autres interventions sur les tissus mous</v>
      </c>
      <c r="C298" s="26">
        <v>25875</v>
      </c>
      <c r="D298" s="27">
        <v>46700431.548</v>
      </c>
      <c r="E298" s="26">
        <v>25706</v>
      </c>
      <c r="F298" s="27">
        <v>47201370.917000003</v>
      </c>
      <c r="G298" s="26">
        <v>25394</v>
      </c>
      <c r="H298" s="27">
        <v>46920067.167000003</v>
      </c>
      <c r="I298" s="28">
        <v>1.0726653900000001E-2</v>
      </c>
      <c r="J298" s="28">
        <v>-6.531401E-3</v>
      </c>
      <c r="K298" s="28">
        <v>1.73715152E-2</v>
      </c>
      <c r="L298" s="28">
        <v>-5.9596520000000002E-3</v>
      </c>
      <c r="M298" s="28">
        <v>-1.2137244E-2</v>
      </c>
      <c r="N298" s="28">
        <v>6.2534922999999999E-3</v>
      </c>
      <c r="O298" s="28">
        <v>-4.288778E-3</v>
      </c>
      <c r="P298" s="28">
        <v>-5.4043400000000001E-4</v>
      </c>
      <c r="Q298" s="28">
        <v>2.3062003000000001E-3</v>
      </c>
      <c r="R298" s="28">
        <v>1.7314940999999999E-3</v>
      </c>
    </row>
    <row r="299" spans="1:18" ht="22.5" x14ac:dyDescent="0.2">
      <c r="A299" s="12" t="s">
        <v>2900</v>
      </c>
      <c r="B299" s="10" t="str">
        <f>VLOOKUP(A299,[2]racine_v11e!$B$4:$C$672,2,FALSE)</f>
        <v>Prothèses de hanche pour traumatismes récents</v>
      </c>
      <c r="C299" s="26">
        <v>24576</v>
      </c>
      <c r="D299" s="27">
        <v>161816197.80000001</v>
      </c>
      <c r="E299" s="26">
        <v>24807</v>
      </c>
      <c r="F299" s="27">
        <v>165238652.09999999</v>
      </c>
      <c r="G299" s="26">
        <v>26100</v>
      </c>
      <c r="H299" s="27">
        <v>175214943.28</v>
      </c>
      <c r="I299" s="28">
        <v>2.1150257799999999E-2</v>
      </c>
      <c r="J299" s="28">
        <v>9.3994140999999996E-3</v>
      </c>
      <c r="K299" s="28">
        <v>1.16414212E-2</v>
      </c>
      <c r="L299" s="28">
        <v>6.0375045799999999E-2</v>
      </c>
      <c r="M299" s="28">
        <v>5.2122384799999998E-2</v>
      </c>
      <c r="N299" s="28">
        <v>7.8438221999999995E-3</v>
      </c>
      <c r="O299" s="28">
        <v>1.7773684500000001E-2</v>
      </c>
      <c r="P299" s="28">
        <v>1.9166199799999999E-2</v>
      </c>
      <c r="Q299" s="28">
        <v>2.3703168999999998E-3</v>
      </c>
      <c r="R299" s="28">
        <v>6.4659677000000002E-3</v>
      </c>
    </row>
    <row r="300" spans="1:18" ht="22.5" x14ac:dyDescent="0.2">
      <c r="A300" s="12" t="s">
        <v>2901</v>
      </c>
      <c r="B300" s="10" t="str">
        <f>VLOOKUP(A300,[2]racine_v11e!$B$4:$C$672,2,FALSE)</f>
        <v>Prothèses de hanche pour des affections autres que des traumatismes récents</v>
      </c>
      <c r="C300" s="26">
        <v>34938</v>
      </c>
      <c r="D300" s="27">
        <v>191868635</v>
      </c>
      <c r="E300" s="26">
        <v>35902</v>
      </c>
      <c r="F300" s="27">
        <v>198732786.13999999</v>
      </c>
      <c r="G300" s="26">
        <v>36904</v>
      </c>
      <c r="H300" s="27">
        <v>203990372.59999999</v>
      </c>
      <c r="I300" s="28">
        <v>3.5775264399999999E-2</v>
      </c>
      <c r="J300" s="28">
        <v>2.7591733899999998E-2</v>
      </c>
      <c r="K300" s="28">
        <v>7.9637955000000007E-3</v>
      </c>
      <c r="L300" s="28">
        <v>2.6455556500000001E-2</v>
      </c>
      <c r="M300" s="28">
        <v>2.79093087E-2</v>
      </c>
      <c r="N300" s="28">
        <v>-1.4142810000000001E-3</v>
      </c>
      <c r="O300" s="28">
        <v>1.37735745E-2</v>
      </c>
      <c r="P300" s="28">
        <v>1.0100742899999999E-2</v>
      </c>
      <c r="Q300" s="28">
        <v>3.3515009000000002E-3</v>
      </c>
      <c r="R300" s="28">
        <v>7.5278691E-3</v>
      </c>
    </row>
    <row r="301" spans="1:18" ht="33.75" x14ac:dyDescent="0.2">
      <c r="A301" s="12" t="s">
        <v>2902</v>
      </c>
      <c r="B301" s="10" t="str">
        <f>VLOOKUP(A301,[2]racine_v11e!$B$4:$C$672,2,FALSE)</f>
        <v>Interventions sur la hanche et le fémur pour traumatismes récents, âge supérieur à 17 ans</v>
      </c>
      <c r="C301" s="26">
        <v>45282</v>
      </c>
      <c r="D301" s="27">
        <v>307615963.5</v>
      </c>
      <c r="E301" s="26">
        <v>45876</v>
      </c>
      <c r="F301" s="27">
        <v>316260544.48000002</v>
      </c>
      <c r="G301" s="26">
        <v>46546</v>
      </c>
      <c r="H301" s="27">
        <v>327934318.63</v>
      </c>
      <c r="I301" s="28">
        <v>2.81018608E-2</v>
      </c>
      <c r="J301" s="28">
        <v>1.3117795200000001E-2</v>
      </c>
      <c r="K301" s="28">
        <v>1.47900528E-2</v>
      </c>
      <c r="L301" s="28">
        <v>3.6911889099999998E-2</v>
      </c>
      <c r="M301" s="28">
        <v>1.46045863E-2</v>
      </c>
      <c r="N301" s="28">
        <v>2.1986203400000001E-2</v>
      </c>
      <c r="O301" s="28">
        <v>9.2098752000000002E-3</v>
      </c>
      <c r="P301" s="28">
        <v>2.2427361400000002E-2</v>
      </c>
      <c r="Q301" s="28">
        <v>4.2271558999999997E-3</v>
      </c>
      <c r="R301" s="28">
        <v>1.2101779999999999E-2</v>
      </c>
    </row>
    <row r="302" spans="1:18" ht="33.75" x14ac:dyDescent="0.2">
      <c r="A302" s="12" t="s">
        <v>2903</v>
      </c>
      <c r="B302" s="10" t="str">
        <f>VLOOKUP(A302,[2]racine_v11e!$B$4:$C$672,2,FALSE)</f>
        <v>Interventions sur la hanche et le fémur sauf traumatismes récents, âge supérieur à 17 ans</v>
      </c>
      <c r="C302" s="26">
        <v>3047</v>
      </c>
      <c r="D302" s="27">
        <v>20283155.537</v>
      </c>
      <c r="E302" s="26">
        <v>3101</v>
      </c>
      <c r="F302" s="27">
        <v>20692277.155000001</v>
      </c>
      <c r="G302" s="26">
        <v>3017</v>
      </c>
      <c r="H302" s="27">
        <v>20394110.463</v>
      </c>
      <c r="I302" s="28">
        <v>2.0170511299999999E-2</v>
      </c>
      <c r="J302" s="28">
        <v>1.77223499E-2</v>
      </c>
      <c r="K302" s="28">
        <v>2.4055297999999998E-3</v>
      </c>
      <c r="L302" s="28">
        <v>-1.4409564E-2</v>
      </c>
      <c r="M302" s="28">
        <v>-2.7088035999999999E-2</v>
      </c>
      <c r="N302" s="28">
        <v>1.3031469E-2</v>
      </c>
      <c r="O302" s="28">
        <v>-1.1546709999999999E-3</v>
      </c>
      <c r="P302" s="28">
        <v>-5.7282999999999998E-4</v>
      </c>
      <c r="Q302" s="28">
        <v>2.7399409999999999E-4</v>
      </c>
      <c r="R302" s="28">
        <v>7.5260509999999997E-4</v>
      </c>
    </row>
    <row r="303" spans="1:18" ht="22.5" x14ac:dyDescent="0.2">
      <c r="A303" s="12" t="s">
        <v>2904</v>
      </c>
      <c r="B303" s="10" t="str">
        <f>VLOOKUP(A303,[2]racine_v11e!$B$4:$C$672,2,FALSE)</f>
        <v>Interventions majeures sur le rachis pour fractures, cyphoses et scolioses</v>
      </c>
      <c r="C303" s="26">
        <v>6057</v>
      </c>
      <c r="D303" s="27">
        <v>67917070.621999994</v>
      </c>
      <c r="E303" s="26">
        <v>6635</v>
      </c>
      <c r="F303" s="27">
        <v>74813276.177000001</v>
      </c>
      <c r="G303" s="26">
        <v>7076</v>
      </c>
      <c r="H303" s="27">
        <v>79625318.039000005</v>
      </c>
      <c r="I303" s="28">
        <v>0.101538619</v>
      </c>
      <c r="J303" s="28">
        <v>9.5426778899999995E-2</v>
      </c>
      <c r="K303" s="28">
        <v>5.5794145000000002E-3</v>
      </c>
      <c r="L303" s="28">
        <v>6.43206942E-2</v>
      </c>
      <c r="M303" s="28">
        <v>6.6465712100000005E-2</v>
      </c>
      <c r="N303" s="28">
        <v>-2.0113330000000001E-3</v>
      </c>
      <c r="O303" s="28">
        <v>6.0620222999999999E-3</v>
      </c>
      <c r="P303" s="28">
        <v>9.2447738999999994E-3</v>
      </c>
      <c r="Q303" s="28">
        <v>6.4261920000000005E-4</v>
      </c>
      <c r="R303" s="28">
        <v>2.9384178999999999E-3</v>
      </c>
    </row>
    <row r="304" spans="1:18" ht="22.5" x14ac:dyDescent="0.2">
      <c r="A304" s="12" t="s">
        <v>2905</v>
      </c>
      <c r="B304" s="10" t="str">
        <f>VLOOKUP(A304,[2]racine_v11e!$B$4:$C$672,2,FALSE)</f>
        <v>Autres interventions majeures sur le rachis</v>
      </c>
      <c r="C304" s="26">
        <v>7468</v>
      </c>
      <c r="D304" s="27">
        <v>62143398.798</v>
      </c>
      <c r="E304" s="26">
        <v>8154</v>
      </c>
      <c r="F304" s="27">
        <v>68474818.775000006</v>
      </c>
      <c r="G304" s="26">
        <v>8906</v>
      </c>
      <c r="H304" s="27">
        <v>74882280.424999997</v>
      </c>
      <c r="I304" s="28">
        <v>0.10188403109999999</v>
      </c>
      <c r="J304" s="28">
        <v>9.1858596700000003E-2</v>
      </c>
      <c r="K304" s="28">
        <v>9.1819897000000004E-3</v>
      </c>
      <c r="L304" s="28">
        <v>9.3573984799999996E-2</v>
      </c>
      <c r="M304" s="28">
        <v>9.2224675000000006E-2</v>
      </c>
      <c r="N304" s="28">
        <v>1.2353774999999999E-3</v>
      </c>
      <c r="O304" s="28">
        <v>1.03370539E-2</v>
      </c>
      <c r="P304" s="28">
        <v>1.2309854199999999E-2</v>
      </c>
      <c r="Q304" s="28">
        <v>8.088139E-4</v>
      </c>
      <c r="R304" s="28">
        <v>2.7633852999999998E-3</v>
      </c>
    </row>
    <row r="305" spans="1:18" ht="22.5" x14ac:dyDescent="0.2">
      <c r="A305" s="12" t="s">
        <v>2906</v>
      </c>
      <c r="B305" s="10" t="str">
        <f>VLOOKUP(A305,[2]racine_v11e!$B$4:$C$672,2,FALSE)</f>
        <v>Interventions sur le genou pour traumatismes</v>
      </c>
      <c r="C305" s="26">
        <v>6566</v>
      </c>
      <c r="D305" s="27">
        <v>28424033.550000001</v>
      </c>
      <c r="E305" s="26">
        <v>6782</v>
      </c>
      <c r="F305" s="27">
        <v>29759994.092</v>
      </c>
      <c r="G305" s="26">
        <v>6415</v>
      </c>
      <c r="H305" s="27">
        <v>27900824.192000002</v>
      </c>
      <c r="I305" s="28">
        <v>4.7001089400000001E-2</v>
      </c>
      <c r="J305" s="28">
        <v>3.2896740799999998E-2</v>
      </c>
      <c r="K305" s="28">
        <v>1.36551391E-2</v>
      </c>
      <c r="L305" s="28">
        <v>-6.2472119E-2</v>
      </c>
      <c r="M305" s="28">
        <v>-5.4113831000000001E-2</v>
      </c>
      <c r="N305" s="28">
        <v>-8.8364629999999993E-3</v>
      </c>
      <c r="O305" s="28">
        <v>-5.0448120000000001E-3</v>
      </c>
      <c r="P305" s="28">
        <v>-3.57179E-3</v>
      </c>
      <c r="Q305" s="28">
        <v>5.8258940000000003E-4</v>
      </c>
      <c r="R305" s="28">
        <v>1.0296258E-3</v>
      </c>
    </row>
    <row r="306" spans="1:18" ht="22.5" x14ac:dyDescent="0.2">
      <c r="A306" s="12" t="s">
        <v>2907</v>
      </c>
      <c r="B306" s="10" t="str">
        <f>VLOOKUP(A306,[2]racine_v11e!$B$4:$C$672,2,FALSE)</f>
        <v>Interventions sur le genou pour des affections autres que traumatiques</v>
      </c>
      <c r="C306" s="26">
        <v>2976</v>
      </c>
      <c r="D306" s="27">
        <v>10165236.310000001</v>
      </c>
      <c r="E306" s="26">
        <v>2964</v>
      </c>
      <c r="F306" s="27">
        <v>10099459.149</v>
      </c>
      <c r="G306" s="26">
        <v>2790</v>
      </c>
      <c r="H306" s="27">
        <v>9621157.5593999997</v>
      </c>
      <c r="I306" s="28">
        <v>-6.4707949999999997E-3</v>
      </c>
      <c r="J306" s="28">
        <v>-4.0322580000000004E-3</v>
      </c>
      <c r="K306" s="28">
        <v>-2.4484099999999998E-3</v>
      </c>
      <c r="L306" s="28">
        <v>-4.7359129E-2</v>
      </c>
      <c r="M306" s="28">
        <v>-5.8704452999999997E-2</v>
      </c>
      <c r="N306" s="28">
        <v>1.20528822E-2</v>
      </c>
      <c r="O306" s="28">
        <v>-2.391818E-3</v>
      </c>
      <c r="P306" s="28">
        <v>-9.1890099999999996E-4</v>
      </c>
      <c r="Q306" s="28">
        <v>2.5337869999999998E-4</v>
      </c>
      <c r="R306" s="28">
        <v>3.550502E-4</v>
      </c>
    </row>
    <row r="307" spans="1:18" ht="22.5" x14ac:dyDescent="0.2">
      <c r="A307" s="12" t="s">
        <v>2908</v>
      </c>
      <c r="B307" s="10" t="str">
        <f>VLOOKUP(A307,[2]racine_v11e!$B$4:$C$672,2,FALSE)</f>
        <v>Interventions sur la cheville et l'arrière-pied pour fractures</v>
      </c>
      <c r="C307" s="26">
        <v>1566</v>
      </c>
      <c r="D307" s="27">
        <v>7578386.3622000003</v>
      </c>
      <c r="E307" s="26">
        <v>1411</v>
      </c>
      <c r="F307" s="27">
        <v>6738153.8366</v>
      </c>
      <c r="G307" s="26">
        <v>1397</v>
      </c>
      <c r="H307" s="27">
        <v>6745830.9210000001</v>
      </c>
      <c r="I307" s="28">
        <v>-0.11087222100000001</v>
      </c>
      <c r="J307" s="28">
        <v>-9.8978288999999997E-2</v>
      </c>
      <c r="K307" s="28">
        <v>-1.3200494E-2</v>
      </c>
      <c r="L307" s="28">
        <v>1.1393454000000001E-3</v>
      </c>
      <c r="M307" s="28">
        <v>-9.9220409999999995E-3</v>
      </c>
      <c r="N307" s="28">
        <v>1.11722379E-2</v>
      </c>
      <c r="O307" s="28">
        <v>-1.9244499999999999E-4</v>
      </c>
      <c r="P307" s="28">
        <v>1.4749000000000001E-5</v>
      </c>
      <c r="Q307" s="28">
        <v>1.26871E-4</v>
      </c>
      <c r="R307" s="28">
        <v>2.4894179999999998E-4</v>
      </c>
    </row>
    <row r="308" spans="1:18" ht="22.5" x14ac:dyDescent="0.2">
      <c r="A308" s="12" t="s">
        <v>2909</v>
      </c>
      <c r="B308" s="10" t="str">
        <f>VLOOKUP(A308,[2]racine_v11e!$B$4:$C$672,2,FALSE)</f>
        <v>Interventions pour infections ostéoarticulaires</v>
      </c>
      <c r="C308" s="26">
        <v>11212</v>
      </c>
      <c r="D308" s="27">
        <v>108083298.36</v>
      </c>
      <c r="E308" s="26">
        <v>12470</v>
      </c>
      <c r="F308" s="27">
        <v>124618522.62</v>
      </c>
      <c r="G308" s="26">
        <v>13065</v>
      </c>
      <c r="H308" s="27">
        <v>132375221.67</v>
      </c>
      <c r="I308" s="28">
        <v>0.15298593320000001</v>
      </c>
      <c r="J308" s="28">
        <v>0.11220121299999999</v>
      </c>
      <c r="K308" s="28">
        <v>3.6670271300000001E-2</v>
      </c>
      <c r="L308" s="28">
        <v>6.2243548400000001E-2</v>
      </c>
      <c r="M308" s="28">
        <v>4.7714514800000003E-2</v>
      </c>
      <c r="N308" s="28">
        <v>1.38673593E-2</v>
      </c>
      <c r="O308" s="28">
        <v>8.1789189999999998E-3</v>
      </c>
      <c r="P308" s="28">
        <v>1.4901975200000001E-2</v>
      </c>
      <c r="Q308" s="28">
        <v>1.1865207E-3</v>
      </c>
      <c r="R308" s="28">
        <v>4.8850508000000004E-3</v>
      </c>
    </row>
    <row r="309" spans="1:18" ht="33.75" x14ac:dyDescent="0.2">
      <c r="A309" s="12" t="s">
        <v>2910</v>
      </c>
      <c r="B309" s="10" t="str">
        <f>VLOOKUP(A309,[2]racine_v11e!$B$4:$C$672,2,FALSE)</f>
        <v>Libérations articulaires du membre inférieur à l'exception de la hanche et du pied</v>
      </c>
      <c r="C309" s="26">
        <v>563</v>
      </c>
      <c r="D309" s="27">
        <v>2111125.4501999998</v>
      </c>
      <c r="E309" s="26">
        <v>536</v>
      </c>
      <c r="F309" s="27">
        <v>1951583.0466</v>
      </c>
      <c r="G309" s="26">
        <v>519</v>
      </c>
      <c r="H309" s="27">
        <v>1847300.6436000001</v>
      </c>
      <c r="I309" s="28">
        <v>-7.5572204000000004E-2</v>
      </c>
      <c r="J309" s="28">
        <v>-4.7957370999999999E-2</v>
      </c>
      <c r="K309" s="28">
        <v>-2.9005878999999998E-2</v>
      </c>
      <c r="L309" s="28">
        <v>-5.3434776000000003E-2</v>
      </c>
      <c r="M309" s="28">
        <v>-3.1716418000000003E-2</v>
      </c>
      <c r="N309" s="28">
        <v>-2.2429748999999999E-2</v>
      </c>
      <c r="O309" s="28">
        <v>-2.3368299999999999E-4</v>
      </c>
      <c r="P309" s="28">
        <v>-2.0034499999999999E-4</v>
      </c>
      <c r="Q309" s="28">
        <v>4.7133899999999999E-5</v>
      </c>
      <c r="R309" s="28">
        <v>6.8170999999999995E-5</v>
      </c>
    </row>
    <row r="310" spans="1:18" ht="12" x14ac:dyDescent="0.2">
      <c r="A310" s="12" t="s">
        <v>2911</v>
      </c>
      <c r="B310" s="10" t="str">
        <f>VLOOKUP(A310,[2]racine_v11e!$B$4:$C$672,2,FALSE)</f>
        <v>Arthroscopies de l'épaule</v>
      </c>
      <c r="C310" s="26">
        <v>13013</v>
      </c>
      <c r="D310" s="27">
        <v>32083562.561999999</v>
      </c>
      <c r="E310" s="26">
        <v>13358</v>
      </c>
      <c r="F310" s="27">
        <v>32959892.094000001</v>
      </c>
      <c r="G310" s="26">
        <v>13215</v>
      </c>
      <c r="H310" s="27">
        <v>32470588.311999999</v>
      </c>
      <c r="I310" s="28">
        <v>2.73139721E-2</v>
      </c>
      <c r="J310" s="28">
        <v>2.6511949600000001E-2</v>
      </c>
      <c r="K310" s="28">
        <v>7.8130850000000004E-4</v>
      </c>
      <c r="L310" s="28">
        <v>-1.484543E-2</v>
      </c>
      <c r="M310" s="28">
        <v>-1.0705195000000001E-2</v>
      </c>
      <c r="N310" s="28">
        <v>-4.185037E-3</v>
      </c>
      <c r="O310" s="28">
        <v>-1.96569E-3</v>
      </c>
      <c r="P310" s="28">
        <v>-9.4003800000000003E-4</v>
      </c>
      <c r="Q310" s="28">
        <v>1.2001431999999999E-3</v>
      </c>
      <c r="R310" s="28">
        <v>1.1982640999999999E-3</v>
      </c>
    </row>
    <row r="311" spans="1:18" ht="12" x14ac:dyDescent="0.2">
      <c r="A311" s="12" t="s">
        <v>2912</v>
      </c>
      <c r="B311" s="10" t="str">
        <f>VLOOKUP(A311,[2]racine_v11e!$B$4:$C$672,2,FALSE)</f>
        <v>Ténosynovectomies du poignet</v>
      </c>
      <c r="C311" s="26">
        <v>1857</v>
      </c>
      <c r="D311" s="27">
        <v>3419694.4999000002</v>
      </c>
      <c r="E311" s="26">
        <v>1727</v>
      </c>
      <c r="F311" s="27">
        <v>3197426.5025999998</v>
      </c>
      <c r="G311" s="26">
        <v>1800</v>
      </c>
      <c r="H311" s="27">
        <v>3384072.0016999999</v>
      </c>
      <c r="I311" s="28">
        <v>-6.4996447999999998E-2</v>
      </c>
      <c r="J311" s="28">
        <v>-7.0005385000000003E-2</v>
      </c>
      <c r="K311" s="28">
        <v>5.3859844999999996E-3</v>
      </c>
      <c r="L311" s="28">
        <v>5.83736636E-2</v>
      </c>
      <c r="M311" s="28">
        <v>4.2269832100000002E-2</v>
      </c>
      <c r="N311" s="28">
        <v>1.5450731699999999E-2</v>
      </c>
      <c r="O311" s="28">
        <v>1.0034639999999999E-3</v>
      </c>
      <c r="P311" s="28">
        <v>3.5857860000000001E-4</v>
      </c>
      <c r="Q311" s="28">
        <v>1.6347010000000001E-4</v>
      </c>
      <c r="R311" s="28">
        <v>1.248826E-4</v>
      </c>
    </row>
    <row r="312" spans="1:18" ht="22.5" x14ac:dyDescent="0.2">
      <c r="A312" s="12" t="s">
        <v>2913</v>
      </c>
      <c r="B312" s="10" t="str">
        <f>VLOOKUP(A312,[2]racine_v11e!$B$4:$C$672,2,FALSE)</f>
        <v>Interventions sur le poignet autres que les ténosynovectomies</v>
      </c>
      <c r="C312" s="26">
        <v>5297</v>
      </c>
      <c r="D312" s="27">
        <v>10940815.252</v>
      </c>
      <c r="E312" s="26">
        <v>5126</v>
      </c>
      <c r="F312" s="27">
        <v>10542015.591</v>
      </c>
      <c r="G312" s="26">
        <v>5319</v>
      </c>
      <c r="H312" s="27">
        <v>10959593.862</v>
      </c>
      <c r="I312" s="28">
        <v>-3.6450635000000002E-2</v>
      </c>
      <c r="J312" s="28">
        <v>-3.2282423999999997E-2</v>
      </c>
      <c r="K312" s="28">
        <v>-4.3072600000000003E-3</v>
      </c>
      <c r="L312" s="28">
        <v>3.9610856799999997E-2</v>
      </c>
      <c r="M312" s="28">
        <v>3.7651190000000001E-2</v>
      </c>
      <c r="N312" s="28">
        <v>1.8885603E-3</v>
      </c>
      <c r="O312" s="28">
        <v>2.6529939000000001E-3</v>
      </c>
      <c r="P312" s="28">
        <v>8.0224090000000005E-4</v>
      </c>
      <c r="Q312" s="28">
        <v>4.8305419999999997E-4</v>
      </c>
      <c r="R312" s="28">
        <v>4.0444260000000002E-4</v>
      </c>
    </row>
    <row r="313" spans="1:18" ht="45" x14ac:dyDescent="0.2">
      <c r="A313" s="12" t="s">
        <v>2914</v>
      </c>
      <c r="B313" s="10" t="str">
        <f>VLOOKUP(A313,[2]racine_v11e!$B$4:$C$672,2,FALSE)</f>
        <v>Affections de l'appareil musculosquelettique sans acte opératoire de la CMD 08, avec anesthésie, en ambulatoire</v>
      </c>
      <c r="C313" s="26">
        <v>17209</v>
      </c>
      <c r="D313" s="27">
        <v>13310795.630999999</v>
      </c>
      <c r="E313" s="26">
        <v>16727</v>
      </c>
      <c r="F313" s="27">
        <v>12933197.136</v>
      </c>
      <c r="G313" s="26">
        <v>16662</v>
      </c>
      <c r="H313" s="27">
        <v>12897119.49</v>
      </c>
      <c r="I313" s="28">
        <v>-2.8367837999999999E-2</v>
      </c>
      <c r="J313" s="28">
        <v>-2.8008600000000002E-2</v>
      </c>
      <c r="K313" s="28">
        <v>-3.6958999999999999E-4</v>
      </c>
      <c r="L313" s="28">
        <v>-2.7895379999999998E-3</v>
      </c>
      <c r="M313" s="28">
        <v>-3.8859329999999998E-3</v>
      </c>
      <c r="N313" s="28">
        <v>1.100672E-3</v>
      </c>
      <c r="O313" s="28">
        <v>-8.9349500000000001E-4</v>
      </c>
      <c r="P313" s="28">
        <v>-6.9311000000000001E-5</v>
      </c>
      <c r="Q313" s="28">
        <v>1.5131884999999999E-3</v>
      </c>
      <c r="R313" s="28">
        <v>4.7594320000000001E-4</v>
      </c>
    </row>
    <row r="314" spans="1:18" ht="33.75" x14ac:dyDescent="0.2">
      <c r="A314" s="12" t="s">
        <v>2915</v>
      </c>
      <c r="B314" s="10" t="str">
        <f>VLOOKUP(A314,[2]racine_v11e!$B$4:$C$672,2,FALSE)</f>
        <v>Tractions continues et réductions progressives : autres que hanche et fémur</v>
      </c>
      <c r="C314" s="26">
        <v>1193</v>
      </c>
      <c r="D314" s="27">
        <v>3060738.6921999999</v>
      </c>
      <c r="E314" s="26">
        <v>1226</v>
      </c>
      <c r="F314" s="27">
        <v>2947753.3355999999</v>
      </c>
      <c r="G314" s="26">
        <v>1095</v>
      </c>
      <c r="H314" s="27">
        <v>2631235.1595000001</v>
      </c>
      <c r="I314" s="28">
        <v>-3.6914408000000003E-2</v>
      </c>
      <c r="J314" s="28">
        <v>2.7661357899999999E-2</v>
      </c>
      <c r="K314" s="28">
        <v>-6.2837592999999997E-2</v>
      </c>
      <c r="L314" s="28">
        <v>-0.107376073</v>
      </c>
      <c r="M314" s="28">
        <v>-0.10685155</v>
      </c>
      <c r="N314" s="28">
        <v>-5.8727400000000004E-4</v>
      </c>
      <c r="O314" s="28">
        <v>-1.800737E-3</v>
      </c>
      <c r="P314" s="28">
        <v>-6.0808699999999999E-4</v>
      </c>
      <c r="Q314" s="28">
        <v>9.9444299999999999E-5</v>
      </c>
      <c r="R314" s="28">
        <v>9.7100600000000003E-5</v>
      </c>
    </row>
    <row r="315" spans="1:18" ht="22.5" x14ac:dyDescent="0.2">
      <c r="A315" s="12" t="s">
        <v>2916</v>
      </c>
      <c r="B315" s="10" t="str">
        <f>VLOOKUP(A315,[2]racine_v11e!$B$4:$C$672,2,FALSE)</f>
        <v>Tractions continues et réductions progressives : hanche et fémur</v>
      </c>
      <c r="C315" s="26">
        <v>1770</v>
      </c>
      <c r="D315" s="27">
        <v>10153625.391000001</v>
      </c>
      <c r="E315" s="26">
        <v>1683</v>
      </c>
      <c r="F315" s="27">
        <v>9999471.4151000008</v>
      </c>
      <c r="G315" s="26">
        <v>1633</v>
      </c>
      <c r="H315" s="27">
        <v>9567459.5920000002</v>
      </c>
      <c r="I315" s="28">
        <v>-1.5182161E-2</v>
      </c>
      <c r="J315" s="28">
        <v>-4.9152542E-2</v>
      </c>
      <c r="K315" s="28">
        <v>3.5726425999999999E-2</v>
      </c>
      <c r="L315" s="28">
        <v>-4.3203466000000003E-2</v>
      </c>
      <c r="M315" s="28">
        <v>-2.9708853E-2</v>
      </c>
      <c r="N315" s="28">
        <v>-1.3907797E-2</v>
      </c>
      <c r="O315" s="28">
        <v>-6.8730400000000002E-4</v>
      </c>
      <c r="P315" s="28">
        <v>-8.2996999999999997E-4</v>
      </c>
      <c r="Q315" s="28">
        <v>1.4830369999999999E-4</v>
      </c>
      <c r="R315" s="28">
        <v>3.5306850000000001E-4</v>
      </c>
    </row>
    <row r="316" spans="1:18" ht="12" x14ac:dyDescent="0.2">
      <c r="A316" s="12" t="s">
        <v>2917</v>
      </c>
      <c r="B316" s="10" t="str">
        <f>VLOOKUP(A316,[2]racine_v11e!$B$4:$C$672,2,FALSE)</f>
        <v>Fractures de la hanche et du bassin</v>
      </c>
      <c r="C316" s="26">
        <v>13849</v>
      </c>
      <c r="D316" s="27">
        <v>41710248.832999997</v>
      </c>
      <c r="E316" s="26">
        <v>14033</v>
      </c>
      <c r="F316" s="27">
        <v>43518972.391000003</v>
      </c>
      <c r="G316" s="26">
        <v>14366</v>
      </c>
      <c r="H316" s="27">
        <v>45664849.883000001</v>
      </c>
      <c r="I316" s="28">
        <v>4.33640078E-2</v>
      </c>
      <c r="J316" s="28">
        <v>1.32861578E-2</v>
      </c>
      <c r="K316" s="28">
        <v>2.9683470699999999E-2</v>
      </c>
      <c r="L316" s="28">
        <v>4.9309011100000001E-2</v>
      </c>
      <c r="M316" s="28">
        <v>2.37297798E-2</v>
      </c>
      <c r="N316" s="28">
        <v>2.4986311600000002E-2</v>
      </c>
      <c r="O316" s="28">
        <v>4.5774453999999996E-3</v>
      </c>
      <c r="P316" s="28">
        <v>4.1226059000000004E-3</v>
      </c>
      <c r="Q316" s="28">
        <v>1.3046733E-3</v>
      </c>
      <c r="R316" s="28">
        <v>1.6851727E-3</v>
      </c>
    </row>
    <row r="317" spans="1:18" ht="22.5" x14ac:dyDescent="0.2">
      <c r="A317" s="12" t="s">
        <v>2918</v>
      </c>
      <c r="B317" s="10" t="str">
        <f>VLOOKUP(A317,[2]racine_v11e!$B$4:$C$672,2,FALSE)</f>
        <v>Fractures de la diaphyse, de l'épiphyse ou d'une partie non précisée du fémur</v>
      </c>
      <c r="C317" s="26">
        <v>2717</v>
      </c>
      <c r="D317" s="27">
        <v>9358658.4482000005</v>
      </c>
      <c r="E317" s="26">
        <v>2467</v>
      </c>
      <c r="F317" s="27">
        <v>8443203.9429000001</v>
      </c>
      <c r="G317" s="26">
        <v>2646</v>
      </c>
      <c r="H317" s="27">
        <v>9421775.4803999998</v>
      </c>
      <c r="I317" s="28">
        <v>-9.7818988999999995E-2</v>
      </c>
      <c r="J317" s="28">
        <v>-9.2013250000000005E-2</v>
      </c>
      <c r="K317" s="28">
        <v>-6.3940790000000004E-3</v>
      </c>
      <c r="L317" s="28">
        <v>0.1159004975</v>
      </c>
      <c r="M317" s="28">
        <v>7.2557762499999998E-2</v>
      </c>
      <c r="N317" s="28">
        <v>4.0410630099999997E-2</v>
      </c>
      <c r="O317" s="28">
        <v>2.4605487000000001E-3</v>
      </c>
      <c r="P317" s="28">
        <v>1.8800069999999999E-3</v>
      </c>
      <c r="Q317" s="28">
        <v>2.4030110000000001E-4</v>
      </c>
      <c r="R317" s="28">
        <v>3.4769240000000001E-4</v>
      </c>
    </row>
    <row r="318" spans="1:18" ht="33.75" x14ac:dyDescent="0.2">
      <c r="A318" s="12" t="s">
        <v>2919</v>
      </c>
      <c r="B318" s="10" t="str">
        <f>VLOOKUP(A318,[2]racine_v11e!$B$4:$C$672,2,FALSE)</f>
        <v>Fractures, entorses, luxations et dislocations de la jambe, âge inférieur à 18 ans</v>
      </c>
      <c r="C318" s="26">
        <v>2993</v>
      </c>
      <c r="D318" s="27">
        <v>3695297.4917000001</v>
      </c>
      <c r="E318" s="26">
        <v>2831</v>
      </c>
      <c r="F318" s="27">
        <v>3476724.7549000001</v>
      </c>
      <c r="G318" s="26">
        <v>2626</v>
      </c>
      <c r="H318" s="27">
        <v>3230212.5572000002</v>
      </c>
      <c r="I318" s="28">
        <v>-5.9148887999999997E-2</v>
      </c>
      <c r="J318" s="28">
        <v>-5.4126294999999998E-2</v>
      </c>
      <c r="K318" s="28">
        <v>-5.3100040000000001E-3</v>
      </c>
      <c r="L318" s="28">
        <v>-7.0903569999999999E-2</v>
      </c>
      <c r="M318" s="28">
        <v>-7.2412575000000007E-2</v>
      </c>
      <c r="N318" s="28">
        <v>1.6268061E-3</v>
      </c>
      <c r="O318" s="28">
        <v>-2.8179469999999999E-3</v>
      </c>
      <c r="P318" s="28">
        <v>-4.7359300000000002E-4</v>
      </c>
      <c r="Q318" s="28">
        <v>2.3848479999999999E-4</v>
      </c>
      <c r="R318" s="28">
        <v>1.192047E-4</v>
      </c>
    </row>
    <row r="319" spans="1:18" ht="33.75" x14ac:dyDescent="0.2">
      <c r="A319" s="12" t="s">
        <v>2920</v>
      </c>
      <c r="B319" s="10" t="str">
        <f>VLOOKUP(A319,[2]racine_v11e!$B$4:$C$672,2,FALSE)</f>
        <v>Fractures, entorses, luxations et dislocations de la jambe, âge supérieur à 17 ans</v>
      </c>
      <c r="C319" s="26">
        <v>12543</v>
      </c>
      <c r="D319" s="27">
        <v>23041564.324000001</v>
      </c>
      <c r="E319" s="26">
        <v>12241</v>
      </c>
      <c r="F319" s="27">
        <v>23090216.296999998</v>
      </c>
      <c r="G319" s="26">
        <v>12043</v>
      </c>
      <c r="H319" s="27">
        <v>22995829.243000001</v>
      </c>
      <c r="I319" s="28">
        <v>2.1114874000000001E-3</v>
      </c>
      <c r="J319" s="28">
        <v>-2.4077174999999999E-2</v>
      </c>
      <c r="K319" s="28">
        <v>2.6834767299999999E-2</v>
      </c>
      <c r="L319" s="28">
        <v>-4.0877509999999997E-3</v>
      </c>
      <c r="M319" s="28">
        <v>-1.6175149E-2</v>
      </c>
      <c r="N319" s="28">
        <v>1.22861281E-2</v>
      </c>
      <c r="O319" s="28">
        <v>-2.721724E-3</v>
      </c>
      <c r="P319" s="28">
        <v>-1.8133400000000001E-4</v>
      </c>
      <c r="Q319" s="28">
        <v>1.0937060000000001E-3</v>
      </c>
      <c r="R319" s="28">
        <v>8.4861650000000002E-4</v>
      </c>
    </row>
    <row r="320" spans="1:18" ht="22.5" x14ac:dyDescent="0.2">
      <c r="A320" s="12" t="s">
        <v>2921</v>
      </c>
      <c r="B320" s="10" t="str">
        <f>VLOOKUP(A320,[2]racine_v11e!$B$4:$C$672,2,FALSE)</f>
        <v>Entorses et luxations de la hanche et du bassin</v>
      </c>
      <c r="C320" s="26">
        <v>1682</v>
      </c>
      <c r="D320" s="27">
        <v>3476390.9591000001</v>
      </c>
      <c r="E320" s="26">
        <v>1627</v>
      </c>
      <c r="F320" s="27">
        <v>3361099.2185999998</v>
      </c>
      <c r="G320" s="26">
        <v>1513</v>
      </c>
      <c r="H320" s="27">
        <v>3197486.8078000001</v>
      </c>
      <c r="I320" s="28">
        <v>-3.3164204000000003E-2</v>
      </c>
      <c r="J320" s="28">
        <v>-3.2699168000000001E-2</v>
      </c>
      <c r="K320" s="28">
        <v>-4.8075700000000001E-4</v>
      </c>
      <c r="L320" s="28">
        <v>-4.8678245000000002E-2</v>
      </c>
      <c r="M320" s="28">
        <v>-7.0067609000000003E-2</v>
      </c>
      <c r="N320" s="28">
        <v>2.30009885E-2</v>
      </c>
      <c r="O320" s="28">
        <v>-1.5670529999999999E-3</v>
      </c>
      <c r="P320" s="28">
        <v>-3.14328E-4</v>
      </c>
      <c r="Q320" s="28">
        <v>1.374057E-4</v>
      </c>
      <c r="R320" s="28">
        <v>1.17997E-4</v>
      </c>
    </row>
    <row r="321" spans="1:18" ht="12" x14ac:dyDescent="0.2">
      <c r="A321" s="12" t="s">
        <v>2922</v>
      </c>
      <c r="B321" s="10" t="str">
        <f>VLOOKUP(A321,[2]racine_v11e!$B$4:$C$672,2,FALSE)</f>
        <v>Arthropathies non spécifiques</v>
      </c>
      <c r="C321" s="26">
        <v>5890</v>
      </c>
      <c r="D321" s="27">
        <v>13908739.791999999</v>
      </c>
      <c r="E321" s="26">
        <v>5776</v>
      </c>
      <c r="F321" s="27">
        <v>14270546.773</v>
      </c>
      <c r="G321" s="26">
        <v>5974</v>
      </c>
      <c r="H321" s="27">
        <v>14570031.564999999</v>
      </c>
      <c r="I321" s="28">
        <v>2.6012923300000001E-2</v>
      </c>
      <c r="J321" s="28">
        <v>-1.9354838999999999E-2</v>
      </c>
      <c r="K321" s="28">
        <v>4.62631784E-2</v>
      </c>
      <c r="L321" s="28">
        <v>2.0986217000000001E-2</v>
      </c>
      <c r="M321" s="28">
        <v>3.4279778400000002E-2</v>
      </c>
      <c r="N321" s="28">
        <v>-1.2852964999999999E-2</v>
      </c>
      <c r="O321" s="28">
        <v>2.7217243000000001E-3</v>
      </c>
      <c r="P321" s="28">
        <v>5.7536269999999997E-4</v>
      </c>
      <c r="Q321" s="28">
        <v>5.4253920000000005E-4</v>
      </c>
      <c r="R321" s="28">
        <v>5.3767880000000004E-4</v>
      </c>
    </row>
    <row r="322" spans="1:18" ht="22.5" x14ac:dyDescent="0.2">
      <c r="A322" s="12" t="s">
        <v>2923</v>
      </c>
      <c r="B322" s="10" t="str">
        <f>VLOOKUP(A322,[2]racine_v11e!$B$4:$C$672,2,FALSE)</f>
        <v>Maladies osseuses et arthropathies spécifiques</v>
      </c>
      <c r="C322" s="26">
        <v>29743</v>
      </c>
      <c r="D322" s="27">
        <v>77672679.493000001</v>
      </c>
      <c r="E322" s="26">
        <v>28586</v>
      </c>
      <c r="F322" s="27">
        <v>79346504.525999993</v>
      </c>
      <c r="G322" s="26">
        <v>29004</v>
      </c>
      <c r="H322" s="27">
        <v>82684793.263999999</v>
      </c>
      <c r="I322" s="28">
        <v>2.15497269E-2</v>
      </c>
      <c r="J322" s="28">
        <v>-3.8899909000000003E-2</v>
      </c>
      <c r="K322" s="28">
        <v>6.2896296399999996E-2</v>
      </c>
      <c r="L322" s="28">
        <v>4.2072284799999998E-2</v>
      </c>
      <c r="M322" s="28">
        <v>1.46225425E-2</v>
      </c>
      <c r="N322" s="28">
        <v>2.7054142E-2</v>
      </c>
      <c r="O322" s="28">
        <v>5.7458624000000002E-3</v>
      </c>
      <c r="P322" s="28">
        <v>6.4134363999999999E-3</v>
      </c>
      <c r="Q322" s="28">
        <v>2.6340487000000002E-3</v>
      </c>
      <c r="R322" s="28">
        <v>3.0513218999999999E-3</v>
      </c>
    </row>
    <row r="323" spans="1:18" ht="12" x14ac:dyDescent="0.2">
      <c r="A323" s="12" t="s">
        <v>2924</v>
      </c>
      <c r="B323" s="10" t="str">
        <f>VLOOKUP(A323,[2]racine_v11e!$B$4:$C$672,2,FALSE)</f>
        <v>Affections du tissu conjonctif</v>
      </c>
      <c r="C323" s="26">
        <v>41171</v>
      </c>
      <c r="D323" s="27">
        <v>90623907.840000004</v>
      </c>
      <c r="E323" s="26">
        <v>37906</v>
      </c>
      <c r="F323" s="27">
        <v>91541401.171000004</v>
      </c>
      <c r="G323" s="26">
        <v>36106</v>
      </c>
      <c r="H323" s="27">
        <v>90396942.847000003</v>
      </c>
      <c r="I323" s="28">
        <v>1.01241864E-2</v>
      </c>
      <c r="J323" s="28">
        <v>-7.9303393E-2</v>
      </c>
      <c r="K323" s="28">
        <v>9.7130345500000007E-2</v>
      </c>
      <c r="L323" s="28">
        <v>-1.2502084E-2</v>
      </c>
      <c r="M323" s="28">
        <v>-4.7485885999999998E-2</v>
      </c>
      <c r="N323" s="28">
        <v>3.6727856500000003E-2</v>
      </c>
      <c r="O323" s="28">
        <v>-2.4742948000000001E-2</v>
      </c>
      <c r="P323" s="28">
        <v>-2.198705E-3</v>
      </c>
      <c r="Q323" s="28">
        <v>3.2790292000000002E-3</v>
      </c>
      <c r="R323" s="28">
        <v>3.3359239000000001E-3</v>
      </c>
    </row>
    <row r="324" spans="1:18" ht="12" x14ac:dyDescent="0.2">
      <c r="A324" s="12" t="s">
        <v>2925</v>
      </c>
      <c r="B324" s="10" t="str">
        <f>VLOOKUP(A324,[2]racine_v11e!$B$4:$C$672,2,FALSE)</f>
        <v>Tendinites, myosites et bursites</v>
      </c>
      <c r="C324" s="26">
        <v>23265</v>
      </c>
      <c r="D324" s="27">
        <v>55675766.391000003</v>
      </c>
      <c r="E324" s="26">
        <v>23561</v>
      </c>
      <c r="F324" s="27">
        <v>57127286.219999999</v>
      </c>
      <c r="G324" s="26">
        <v>22962</v>
      </c>
      <c r="H324" s="27">
        <v>55228646.088</v>
      </c>
      <c r="I324" s="28">
        <v>2.6070944700000001E-2</v>
      </c>
      <c r="J324" s="28">
        <v>1.27229744E-2</v>
      </c>
      <c r="K324" s="28">
        <v>1.3180278E-2</v>
      </c>
      <c r="L324" s="28">
        <v>-3.3235259000000003E-2</v>
      </c>
      <c r="M324" s="28">
        <v>-2.5423369000000001E-2</v>
      </c>
      <c r="N324" s="28">
        <v>-8.0156749999999999E-3</v>
      </c>
      <c r="O324" s="28">
        <v>-8.2339030000000007E-3</v>
      </c>
      <c r="P324" s="28">
        <v>-3.6476199999999999E-3</v>
      </c>
      <c r="Q324" s="28">
        <v>2.0853339999999999E-3</v>
      </c>
      <c r="R324" s="28">
        <v>2.0381061000000001E-3</v>
      </c>
    </row>
    <row r="325" spans="1:18" ht="33.75" x14ac:dyDescent="0.2">
      <c r="A325" s="12" t="s">
        <v>2926</v>
      </c>
      <c r="B325" s="10" t="str">
        <f>VLOOKUP(A325,[2]racine_v11e!$B$4:$C$672,2,FALSE)</f>
        <v>Suites de traitement après une affection de l'appareil musculosquelettique ou du tissu conjonctif</v>
      </c>
      <c r="C325" s="26">
        <v>5873</v>
      </c>
      <c r="D325" s="27">
        <v>10161600.978</v>
      </c>
      <c r="E325" s="26">
        <v>5787</v>
      </c>
      <c r="F325" s="27">
        <v>10126539.525</v>
      </c>
      <c r="G325" s="26">
        <v>5500</v>
      </c>
      <c r="H325" s="27">
        <v>9979580.6192000005</v>
      </c>
      <c r="I325" s="28">
        <v>-3.4503870000000001E-3</v>
      </c>
      <c r="J325" s="28">
        <v>-1.4643283E-2</v>
      </c>
      <c r="K325" s="28">
        <v>1.13592326E-2</v>
      </c>
      <c r="L325" s="28">
        <v>-1.4512252999999999E-2</v>
      </c>
      <c r="M325" s="28">
        <v>-4.9593917000000001E-2</v>
      </c>
      <c r="N325" s="28">
        <v>3.6912289199999997E-2</v>
      </c>
      <c r="O325" s="28">
        <v>-3.9451260000000002E-3</v>
      </c>
      <c r="P325" s="28">
        <v>-2.8233400000000002E-4</v>
      </c>
      <c r="Q325" s="28">
        <v>4.9949209999999996E-4</v>
      </c>
      <c r="R325" s="28">
        <v>3.682771E-4</v>
      </c>
    </row>
    <row r="326" spans="1:18" ht="22.5" x14ac:dyDescent="0.2">
      <c r="A326" s="12" t="s">
        <v>2927</v>
      </c>
      <c r="B326" s="10" t="str">
        <f>VLOOKUP(A326,[2]racine_v11e!$B$4:$C$672,2,FALSE)</f>
        <v>Autres pathologies de l'appareil musculosquelettique et du tissu conjonctif</v>
      </c>
      <c r="C326" s="26">
        <v>16729</v>
      </c>
      <c r="D326" s="27">
        <v>35012854.274999999</v>
      </c>
      <c r="E326" s="26">
        <v>19326</v>
      </c>
      <c r="F326" s="27">
        <v>49686855.744000003</v>
      </c>
      <c r="G326" s="26">
        <v>21572</v>
      </c>
      <c r="H326" s="27">
        <v>62121855.57</v>
      </c>
      <c r="I326" s="28">
        <v>0.4191032629</v>
      </c>
      <c r="J326" s="28">
        <v>0.15523940459999999</v>
      </c>
      <c r="K326" s="28">
        <v>0.22840621359999999</v>
      </c>
      <c r="L326" s="28">
        <v>0.25026739240000001</v>
      </c>
      <c r="M326" s="28">
        <v>0.11621649589999999</v>
      </c>
      <c r="N326" s="28">
        <v>0.1200939934</v>
      </c>
      <c r="O326" s="28">
        <v>3.0873701E-2</v>
      </c>
      <c r="P326" s="28">
        <v>2.3889809099999999E-2</v>
      </c>
      <c r="Q326" s="28">
        <v>1.9590987000000001E-3</v>
      </c>
      <c r="R326" s="28">
        <v>2.2924866E-3</v>
      </c>
    </row>
    <row r="327" spans="1:18" ht="33.75" x14ac:dyDescent="0.2">
      <c r="A327" s="12" t="s">
        <v>2928</v>
      </c>
      <c r="B327" s="10" t="str">
        <f>VLOOKUP(A327,[2]racine_v11e!$B$4:$C$672,2,FALSE)</f>
        <v>Fractures, entorses, luxations et dislocations du bras et de l'avant-bras, âge inférieur à 18 ans</v>
      </c>
      <c r="C327" s="26">
        <v>14577</v>
      </c>
      <c r="D327" s="27">
        <v>15563421.063999999</v>
      </c>
      <c r="E327" s="26">
        <v>13126</v>
      </c>
      <c r="F327" s="27">
        <v>14004811.375</v>
      </c>
      <c r="G327" s="26">
        <v>12484</v>
      </c>
      <c r="H327" s="27">
        <v>13356698.091</v>
      </c>
      <c r="I327" s="28">
        <v>-0.100145699</v>
      </c>
      <c r="J327" s="28">
        <v>-9.9540372000000002E-2</v>
      </c>
      <c r="K327" s="28">
        <v>-6.7224299999999999E-4</v>
      </c>
      <c r="L327" s="28">
        <v>-4.6277902000000003E-2</v>
      </c>
      <c r="M327" s="28">
        <v>-4.8910558999999999E-2</v>
      </c>
      <c r="N327" s="28">
        <v>2.7680440999999999E-3</v>
      </c>
      <c r="O327" s="28">
        <v>-8.8249850000000005E-3</v>
      </c>
      <c r="P327" s="28">
        <v>-1.2451389999999999E-3</v>
      </c>
      <c r="Q327" s="28">
        <v>1.1337561999999999E-3</v>
      </c>
      <c r="R327" s="28">
        <v>4.9290300000000005E-4</v>
      </c>
    </row>
    <row r="328" spans="1:18" ht="22.5" x14ac:dyDescent="0.2">
      <c r="A328" s="12" t="s">
        <v>2929</v>
      </c>
      <c r="B328" s="10" t="str">
        <f>VLOOKUP(A328,[2]racine_v11e!$B$4:$C$672,2,FALSE)</f>
        <v>Entorses, luxations et dislocations du bras et de l'avant-bras, âge supérieur à 17 ans</v>
      </c>
      <c r="C328" s="26">
        <v>7828</v>
      </c>
      <c r="D328" s="27">
        <v>8858553.0777000003</v>
      </c>
      <c r="E328" s="26">
        <v>7633</v>
      </c>
      <c r="F328" s="27">
        <v>8805279.9846999999</v>
      </c>
      <c r="G328" s="26">
        <v>7405</v>
      </c>
      <c r="H328" s="27">
        <v>8928711.3773999996</v>
      </c>
      <c r="I328" s="28">
        <v>-6.0137469999999998E-3</v>
      </c>
      <c r="J328" s="28">
        <v>-2.4910577E-2</v>
      </c>
      <c r="K328" s="28">
        <v>1.9379587600000001E-2</v>
      </c>
      <c r="L328" s="28">
        <v>1.40178839E-2</v>
      </c>
      <c r="M328" s="28">
        <v>-2.9870299999999999E-2</v>
      </c>
      <c r="N328" s="28">
        <v>4.52395014E-2</v>
      </c>
      <c r="O328" s="28">
        <v>-3.1341070000000001E-3</v>
      </c>
      <c r="P328" s="28">
        <v>2.3713329999999999E-4</v>
      </c>
      <c r="Q328" s="28">
        <v>6.7249789999999996E-4</v>
      </c>
      <c r="R328" s="28">
        <v>3.2949679999999998E-4</v>
      </c>
    </row>
    <row r="329" spans="1:18" ht="22.5" x14ac:dyDescent="0.2">
      <c r="A329" s="12" t="s">
        <v>2930</v>
      </c>
      <c r="B329" s="10" t="str">
        <f>VLOOKUP(A329,[2]racine_v11e!$B$4:$C$672,2,FALSE)</f>
        <v>Fractures, entorses, luxations et dislocations de la main</v>
      </c>
      <c r="C329" s="26">
        <v>5756</v>
      </c>
      <c r="D329" s="27">
        <v>5919573.2227999996</v>
      </c>
      <c r="E329" s="26">
        <v>5599</v>
      </c>
      <c r="F329" s="27">
        <v>5865245.9559000004</v>
      </c>
      <c r="G329" s="26">
        <v>5351</v>
      </c>
      <c r="H329" s="27">
        <v>5574417.7832000004</v>
      </c>
      <c r="I329" s="28">
        <v>-9.1775650000000004E-3</v>
      </c>
      <c r="J329" s="28">
        <v>-2.7275885999999999E-2</v>
      </c>
      <c r="K329" s="28">
        <v>1.8605811199999999E-2</v>
      </c>
      <c r="L329" s="28">
        <v>-4.9584992000000001E-2</v>
      </c>
      <c r="M329" s="28">
        <v>-4.4293623999999997E-2</v>
      </c>
      <c r="N329" s="28">
        <v>-5.5366039999999997E-3</v>
      </c>
      <c r="O329" s="28">
        <v>-3.4090280000000001E-3</v>
      </c>
      <c r="P329" s="28">
        <v>-5.5873200000000004E-4</v>
      </c>
      <c r="Q329" s="28">
        <v>4.8596039999999999E-4</v>
      </c>
      <c r="R329" s="28">
        <v>2.0571310000000001E-4</v>
      </c>
    </row>
    <row r="330" spans="1:18" ht="22.5" x14ac:dyDescent="0.2">
      <c r="A330" s="12" t="s">
        <v>2931</v>
      </c>
      <c r="B330" s="10" t="str">
        <f>VLOOKUP(A330,[2]racine_v11e!$B$4:$C$672,2,FALSE)</f>
        <v>Fractures, entorses, luxations et dislocations du pied</v>
      </c>
      <c r="C330" s="26">
        <v>1870</v>
      </c>
      <c r="D330" s="27">
        <v>2755293.1672</v>
      </c>
      <c r="E330" s="26">
        <v>1769</v>
      </c>
      <c r="F330" s="27">
        <v>2665662.5572000002</v>
      </c>
      <c r="G330" s="26">
        <v>1824</v>
      </c>
      <c r="H330" s="27">
        <v>2872088.7426</v>
      </c>
      <c r="I330" s="28">
        <v>-3.2530335000000001E-2</v>
      </c>
      <c r="J330" s="28">
        <v>-5.4010694999999997E-2</v>
      </c>
      <c r="K330" s="28">
        <v>2.2706768400000001E-2</v>
      </c>
      <c r="L330" s="28">
        <v>7.7438978500000005E-2</v>
      </c>
      <c r="M330" s="28">
        <v>3.10910119E-2</v>
      </c>
      <c r="N330" s="28">
        <v>4.4950412799999999E-2</v>
      </c>
      <c r="O330" s="28">
        <v>7.560345E-4</v>
      </c>
      <c r="P330" s="28">
        <v>3.965808E-4</v>
      </c>
      <c r="Q330" s="28">
        <v>1.6564969999999999E-4</v>
      </c>
      <c r="R330" s="28">
        <v>1.059889E-4</v>
      </c>
    </row>
    <row r="331" spans="1:18" ht="12" x14ac:dyDescent="0.2">
      <c r="A331" s="12" t="s">
        <v>2932</v>
      </c>
      <c r="B331" s="10" t="str">
        <f>VLOOKUP(A331,[2]racine_v11e!$B$4:$C$672,2,FALSE)</f>
        <v>Tumeurs malignes primitives des os</v>
      </c>
      <c r="C331" s="26">
        <v>1734</v>
      </c>
      <c r="D331" s="27">
        <v>5591653.1283</v>
      </c>
      <c r="E331" s="26">
        <v>1633</v>
      </c>
      <c r="F331" s="27">
        <v>5464933.6068000002</v>
      </c>
      <c r="G331" s="26">
        <v>1747</v>
      </c>
      <c r="H331" s="27">
        <v>6234094.1946999999</v>
      </c>
      <c r="I331" s="28">
        <v>-2.2662264000000001E-2</v>
      </c>
      <c r="J331" s="28">
        <v>-5.8246828E-2</v>
      </c>
      <c r="K331" s="28">
        <v>3.7785446200000003E-2</v>
      </c>
      <c r="L331" s="28">
        <v>0.14074472690000001</v>
      </c>
      <c r="M331" s="28">
        <v>6.9810165300000004E-2</v>
      </c>
      <c r="N331" s="28">
        <v>6.6305746400000004E-2</v>
      </c>
      <c r="O331" s="28">
        <v>1.5670534E-3</v>
      </c>
      <c r="P331" s="28">
        <v>1.4776920000000001E-3</v>
      </c>
      <c r="Q331" s="28">
        <v>1.586568E-4</v>
      </c>
      <c r="R331" s="28">
        <v>2.300572E-4</v>
      </c>
    </row>
    <row r="332" spans="1:18" ht="33.75" x14ac:dyDescent="0.2">
      <c r="A332" s="12" t="s">
        <v>2933</v>
      </c>
      <c r="B332" s="10" t="str">
        <f>VLOOKUP(A332,[2]racine_v11e!$B$4:$C$672,2,FALSE)</f>
        <v>Fractures pathologiques et autres tumeurs malignes de l'appareil musculosquelettique et du tissu conjonctif</v>
      </c>
      <c r="C332" s="26">
        <v>24900</v>
      </c>
      <c r="D332" s="27">
        <v>107910113.08</v>
      </c>
      <c r="E332" s="26">
        <v>25185</v>
      </c>
      <c r="F332" s="27">
        <v>111926941.68000001</v>
      </c>
      <c r="G332" s="26">
        <v>25669</v>
      </c>
      <c r="H332" s="27">
        <v>115420157.5</v>
      </c>
      <c r="I332" s="28">
        <v>3.7223838299999999E-2</v>
      </c>
      <c r="J332" s="28">
        <v>1.1445783100000001E-2</v>
      </c>
      <c r="K332" s="28">
        <v>2.5486344000000001E-2</v>
      </c>
      <c r="L332" s="28">
        <v>3.1209785300000001E-2</v>
      </c>
      <c r="M332" s="28">
        <v>1.9217788400000001E-2</v>
      </c>
      <c r="N332" s="28">
        <v>1.1765882700000001E-2</v>
      </c>
      <c r="O332" s="28">
        <v>6.6531039000000004E-3</v>
      </c>
      <c r="P332" s="28">
        <v>6.7110783999999998E-3</v>
      </c>
      <c r="Q332" s="28">
        <v>2.3311749E-3</v>
      </c>
      <c r="R332" s="28">
        <v>4.2593570999999997E-3</v>
      </c>
    </row>
    <row r="333" spans="1:18" ht="12" x14ac:dyDescent="0.2">
      <c r="A333" s="12" t="s">
        <v>2934</v>
      </c>
      <c r="B333" s="10" t="str">
        <f>VLOOKUP(A333,[2]racine_v11e!$B$4:$C$672,2,FALSE)</f>
        <v>Fractures du rachis</v>
      </c>
      <c r="C333" s="26">
        <v>23334</v>
      </c>
      <c r="D333" s="27">
        <v>66287718.042999998</v>
      </c>
      <c r="E333" s="26">
        <v>23247</v>
      </c>
      <c r="F333" s="27">
        <v>68158780.776999995</v>
      </c>
      <c r="G333" s="26">
        <v>24911</v>
      </c>
      <c r="H333" s="27">
        <v>73719895.840000004</v>
      </c>
      <c r="I333" s="28">
        <v>2.82263863E-2</v>
      </c>
      <c r="J333" s="28">
        <v>-3.7284649999999998E-3</v>
      </c>
      <c r="K333" s="28">
        <v>3.2074439599999997E-2</v>
      </c>
      <c r="L333" s="28">
        <v>8.1590588899999997E-2</v>
      </c>
      <c r="M333" s="28">
        <v>7.1579128500000005E-2</v>
      </c>
      <c r="N333" s="28">
        <v>9.3427169000000008E-3</v>
      </c>
      <c r="O333" s="28">
        <v>2.2873481099999999E-2</v>
      </c>
      <c r="P333" s="28">
        <v>1.0683874499999999E-2</v>
      </c>
      <c r="Q333" s="28">
        <v>2.2623358000000001E-3</v>
      </c>
      <c r="R333" s="28">
        <v>2.7204897999999998E-3</v>
      </c>
    </row>
    <row r="334" spans="1:18" ht="12" x14ac:dyDescent="0.2">
      <c r="A334" s="12" t="s">
        <v>2935</v>
      </c>
      <c r="B334" s="10" t="str">
        <f>VLOOKUP(A334,[2]racine_v11e!$B$4:$C$672,2,FALSE)</f>
        <v>Sciatiques et autres radiculopathies</v>
      </c>
      <c r="C334" s="26">
        <v>17533</v>
      </c>
      <c r="D334" s="27">
        <v>39846314.119999997</v>
      </c>
      <c r="E334" s="26">
        <v>17959</v>
      </c>
      <c r="F334" s="27">
        <v>41542622.641000003</v>
      </c>
      <c r="G334" s="26">
        <v>17433</v>
      </c>
      <c r="H334" s="27">
        <v>40573010.081</v>
      </c>
      <c r="I334" s="28">
        <v>4.2571278099999998E-2</v>
      </c>
      <c r="J334" s="28">
        <v>2.4297039900000001E-2</v>
      </c>
      <c r="K334" s="28">
        <v>1.7840760600000002E-2</v>
      </c>
      <c r="L334" s="28">
        <v>-2.3340186999999998E-2</v>
      </c>
      <c r="M334" s="28">
        <v>-2.9288936000000002E-2</v>
      </c>
      <c r="N334" s="28">
        <v>6.1282389999999997E-3</v>
      </c>
      <c r="O334" s="28">
        <v>-7.230439E-3</v>
      </c>
      <c r="P334" s="28">
        <v>-1.862795E-3</v>
      </c>
      <c r="Q334" s="28">
        <v>1.5832082000000001E-3</v>
      </c>
      <c r="R334" s="28">
        <v>1.4972682E-3</v>
      </c>
    </row>
    <row r="335" spans="1:18" ht="12" x14ac:dyDescent="0.2">
      <c r="A335" s="12" t="s">
        <v>2936</v>
      </c>
      <c r="B335" s="10" t="str">
        <f>VLOOKUP(A335,[2]racine_v11e!$B$4:$C$672,2,FALSE)</f>
        <v>Autres rachialgies</v>
      </c>
      <c r="C335" s="26">
        <v>20638</v>
      </c>
      <c r="D335" s="27">
        <v>39790925.298</v>
      </c>
      <c r="E335" s="26">
        <v>19990</v>
      </c>
      <c r="F335" s="27">
        <v>40155516.141000003</v>
      </c>
      <c r="G335" s="26">
        <v>20274</v>
      </c>
      <c r="H335" s="27">
        <v>42347494.012999997</v>
      </c>
      <c r="I335" s="28">
        <v>9.1626630999999993E-3</v>
      </c>
      <c r="J335" s="28">
        <v>-3.1398390999999998E-2</v>
      </c>
      <c r="K335" s="28">
        <v>4.1875889999999999E-2</v>
      </c>
      <c r="L335" s="28">
        <v>5.4587217E-2</v>
      </c>
      <c r="M335" s="28">
        <v>1.42071036E-2</v>
      </c>
      <c r="N335" s="28">
        <v>3.9814465200000003E-2</v>
      </c>
      <c r="O335" s="28">
        <v>3.9038874000000001E-3</v>
      </c>
      <c r="P335" s="28">
        <v>4.2111728000000003E-3</v>
      </c>
      <c r="Q335" s="28">
        <v>1.8412185999999999E-3</v>
      </c>
      <c r="R335" s="28">
        <v>1.5627521E-3</v>
      </c>
    </row>
    <row r="336" spans="1:18" ht="22.5" x14ac:dyDescent="0.2">
      <c r="A336" s="12" t="s">
        <v>2937</v>
      </c>
      <c r="B336" s="10" t="str">
        <f>VLOOKUP(A336,[2]racine_v11e!$B$4:$C$672,2,FALSE)</f>
        <v>Autres pathologies rachidiennes relevant d'un traitement médical</v>
      </c>
      <c r="C336" s="26">
        <v>45311</v>
      </c>
      <c r="D336" s="27">
        <v>88391987.251000002</v>
      </c>
      <c r="E336" s="26">
        <v>45599</v>
      </c>
      <c r="F336" s="27">
        <v>89964520.753000006</v>
      </c>
      <c r="G336" s="26">
        <v>44425</v>
      </c>
      <c r="H336" s="27">
        <v>88312785.348000005</v>
      </c>
      <c r="I336" s="28">
        <v>1.7790453099999999E-2</v>
      </c>
      <c r="J336" s="28">
        <v>6.3560724999999997E-3</v>
      </c>
      <c r="K336" s="28">
        <v>1.1362161900000001E-2</v>
      </c>
      <c r="L336" s="28">
        <v>-1.8359852999999999E-2</v>
      </c>
      <c r="M336" s="28">
        <v>-2.5746179000000001E-2</v>
      </c>
      <c r="N336" s="28">
        <v>7.5815205000000002E-3</v>
      </c>
      <c r="O336" s="28">
        <v>-1.6137901E-2</v>
      </c>
      <c r="P336" s="28">
        <v>-3.1732729999999999E-3</v>
      </c>
      <c r="Q336" s="28">
        <v>4.0345336000000001E-3</v>
      </c>
      <c r="R336" s="28">
        <v>3.2590121E-3</v>
      </c>
    </row>
    <row r="337" spans="1:18" ht="12" x14ac:dyDescent="0.2">
      <c r="A337" s="12" t="s">
        <v>2938</v>
      </c>
      <c r="B337" s="10" t="str">
        <f>VLOOKUP(A337,[2]racine_v11e!$B$4:$C$672,2,FALSE)</f>
        <v>Rhumatismes et raideurs articulaires</v>
      </c>
      <c r="C337" s="26">
        <v>3734</v>
      </c>
      <c r="D337" s="27">
        <v>6320791.5639000004</v>
      </c>
      <c r="E337" s="26">
        <v>4012</v>
      </c>
      <c r="F337" s="27">
        <v>6720310.3756999997</v>
      </c>
      <c r="G337" s="26">
        <v>3875</v>
      </c>
      <c r="H337" s="27">
        <v>6757250.2089999998</v>
      </c>
      <c r="I337" s="28">
        <v>6.3207085299999993E-2</v>
      </c>
      <c r="J337" s="28">
        <v>7.44509909E-2</v>
      </c>
      <c r="K337" s="28">
        <v>-1.0464790999999999E-2</v>
      </c>
      <c r="L337" s="28">
        <v>5.4967451000000004E-3</v>
      </c>
      <c r="M337" s="28">
        <v>-3.4147557000000002E-2</v>
      </c>
      <c r="N337" s="28">
        <v>4.1045920399999998E-2</v>
      </c>
      <c r="O337" s="28">
        <v>-1.8832129999999999E-3</v>
      </c>
      <c r="P337" s="28">
        <v>7.0967899999999995E-5</v>
      </c>
      <c r="Q337" s="28">
        <v>3.5191489999999997E-4</v>
      </c>
      <c r="R337" s="28">
        <v>2.4936320000000002E-4</v>
      </c>
    </row>
    <row r="338" spans="1:18" ht="22.5" x14ac:dyDescent="0.2">
      <c r="A338" s="12" t="s">
        <v>2939</v>
      </c>
      <c r="B338" s="10" t="str">
        <f>VLOOKUP(A338,[2]racine_v11e!$B$4:$C$672,2,FALSE)</f>
        <v>Ostéomyélites aigües (y compris vertébrales) et arthrites septiques</v>
      </c>
      <c r="C338" s="26">
        <v>9538</v>
      </c>
      <c r="D338" s="27">
        <v>51507634.199000001</v>
      </c>
      <c r="E338" s="26">
        <v>9577</v>
      </c>
      <c r="F338" s="27">
        <v>53276033.082000002</v>
      </c>
      <c r="G338" s="26">
        <v>9965</v>
      </c>
      <c r="H338" s="27">
        <v>57240047.843999997</v>
      </c>
      <c r="I338" s="28">
        <v>3.4332753000000001E-2</v>
      </c>
      <c r="J338" s="28">
        <v>4.0889074999999999E-3</v>
      </c>
      <c r="K338" s="28">
        <v>3.0120684799999999E-2</v>
      </c>
      <c r="L338" s="28">
        <v>7.4405216199999999E-2</v>
      </c>
      <c r="M338" s="28">
        <v>4.0513730800000002E-2</v>
      </c>
      <c r="N338" s="28">
        <v>3.2571877200000002E-2</v>
      </c>
      <c r="O338" s="28">
        <v>5.3334799999999998E-3</v>
      </c>
      <c r="P338" s="28">
        <v>7.6155655000000001E-3</v>
      </c>
      <c r="Q338" s="28">
        <v>9.0498879999999996E-4</v>
      </c>
      <c r="R338" s="28">
        <v>2.1123329000000001E-3</v>
      </c>
    </row>
    <row r="339" spans="1:18" ht="12" x14ac:dyDescent="0.2">
      <c r="A339" s="12" t="s">
        <v>2940</v>
      </c>
      <c r="B339" s="10" t="str">
        <f>VLOOKUP(A339,[2]racine_v11e!$B$4:$C$672,2,FALSE)</f>
        <v>Ostéomyélites chroniques</v>
      </c>
      <c r="C339" s="26">
        <v>2973</v>
      </c>
      <c r="D339" s="27">
        <v>11338262.511</v>
      </c>
      <c r="E339" s="26">
        <v>3129</v>
      </c>
      <c r="F339" s="27">
        <v>12505346.964</v>
      </c>
      <c r="G339" s="26">
        <v>3459</v>
      </c>
      <c r="H339" s="27">
        <v>13972184.663000001</v>
      </c>
      <c r="I339" s="28">
        <v>0.1029332714</v>
      </c>
      <c r="J339" s="28">
        <v>5.2472250300000002E-2</v>
      </c>
      <c r="K339" s="28">
        <v>4.7945227200000003E-2</v>
      </c>
      <c r="L339" s="28">
        <v>0.1172968414</v>
      </c>
      <c r="M339" s="28">
        <v>0.1054650048</v>
      </c>
      <c r="N339" s="28">
        <v>1.0703040400000001E-2</v>
      </c>
      <c r="O339" s="28">
        <v>4.5362071999999996E-3</v>
      </c>
      <c r="P339" s="28">
        <v>2.8180517E-3</v>
      </c>
      <c r="Q339" s="28">
        <v>3.1413509999999998E-4</v>
      </c>
      <c r="R339" s="28">
        <v>5.1561640000000002E-4</v>
      </c>
    </row>
    <row r="340" spans="1:18" ht="12" x14ac:dyDescent="0.2">
      <c r="A340" s="12" t="s">
        <v>2941</v>
      </c>
      <c r="B340" s="10" t="str">
        <f>VLOOKUP(A340,[2]racine_v11e!$B$4:$C$672,2,FALSE)</f>
        <v>Ablation de matériel sans acte classant</v>
      </c>
      <c r="C340" s="26">
        <v>5227</v>
      </c>
      <c r="D340" s="27">
        <v>4190485.1483</v>
      </c>
      <c r="E340" s="26">
        <v>4096</v>
      </c>
      <c r="F340" s="27">
        <v>3290481.7466000002</v>
      </c>
      <c r="G340" s="26">
        <v>3332</v>
      </c>
      <c r="H340" s="27">
        <v>2691219.1576</v>
      </c>
      <c r="I340" s="28">
        <v>-0.21477308000000001</v>
      </c>
      <c r="J340" s="28">
        <v>-0.216376507</v>
      </c>
      <c r="K340" s="28">
        <v>2.0461696999999998E-3</v>
      </c>
      <c r="L340" s="28">
        <v>-0.182120016</v>
      </c>
      <c r="M340" s="28">
        <v>-0.18652343800000001</v>
      </c>
      <c r="N340" s="28">
        <v>5.4130892999999999E-3</v>
      </c>
      <c r="O340" s="28">
        <v>-1.0502007000000001E-2</v>
      </c>
      <c r="P340" s="28">
        <v>-1.1512880000000001E-3</v>
      </c>
      <c r="Q340" s="28">
        <v>3.0260140000000003E-4</v>
      </c>
      <c r="R340" s="28">
        <v>9.9314200000000005E-5</v>
      </c>
    </row>
    <row r="341" spans="1:18" ht="12" x14ac:dyDescent="0.2">
      <c r="A341" s="12" t="s">
        <v>2942</v>
      </c>
      <c r="B341" s="10" t="str">
        <f>VLOOKUP(A341,[2]racine_v11e!$B$4:$C$672,2,FALSE)</f>
        <v>Algoneurodystrophie</v>
      </c>
      <c r="C341" s="26">
        <v>2029</v>
      </c>
      <c r="D341" s="27">
        <v>2547265.7721000002</v>
      </c>
      <c r="E341" s="26">
        <v>1677</v>
      </c>
      <c r="F341" s="27">
        <v>2384884.6458999999</v>
      </c>
      <c r="G341" s="26">
        <v>1565</v>
      </c>
      <c r="H341" s="27">
        <v>2277531.8887</v>
      </c>
      <c r="I341" s="28">
        <v>-6.3747226000000004E-2</v>
      </c>
      <c r="J341" s="28">
        <v>-0.173484475</v>
      </c>
      <c r="K341" s="28">
        <v>0.13277094750000001</v>
      </c>
      <c r="L341" s="28">
        <v>-4.5013814999999999E-2</v>
      </c>
      <c r="M341" s="28">
        <v>-6.6785926999999995E-2</v>
      </c>
      <c r="N341" s="28">
        <v>2.3330243800000001E-2</v>
      </c>
      <c r="O341" s="28">
        <v>-1.5395610000000001E-3</v>
      </c>
      <c r="P341" s="28">
        <v>-2.06243E-4</v>
      </c>
      <c r="Q341" s="28">
        <v>1.4212820000000001E-4</v>
      </c>
      <c r="R341" s="28">
        <v>8.4047899999999999E-5</v>
      </c>
    </row>
    <row r="342" spans="1:18" ht="22.5" x14ac:dyDescent="0.2">
      <c r="A342" s="12" t="s">
        <v>2943</v>
      </c>
      <c r="B342" s="10" t="str">
        <f>VLOOKUP(A342,[2]racine_v11e!$B$4:$C$672,2,FALSE)</f>
        <v>Explorations et surveillance de l'appareil musculosquelettique et du tissu conjonctif</v>
      </c>
      <c r="C342" s="26">
        <v>18580</v>
      </c>
      <c r="D342" s="27">
        <v>12319298.057</v>
      </c>
      <c r="E342" s="26">
        <v>20514</v>
      </c>
      <c r="F342" s="27">
        <v>13656343.888</v>
      </c>
      <c r="G342" s="26">
        <v>22223</v>
      </c>
      <c r="H342" s="27">
        <v>14824853.982999999</v>
      </c>
      <c r="I342" s="28">
        <v>0.108532631</v>
      </c>
      <c r="J342" s="28">
        <v>0.1040904198</v>
      </c>
      <c r="K342" s="28">
        <v>4.0234125000000003E-3</v>
      </c>
      <c r="L342" s="28">
        <v>8.55653683E-2</v>
      </c>
      <c r="M342" s="28">
        <v>8.3308959700000004E-2</v>
      </c>
      <c r="N342" s="28">
        <v>2.0828855999999998E-3</v>
      </c>
      <c r="O342" s="28">
        <v>2.3492054799999999E-2</v>
      </c>
      <c r="P342" s="28">
        <v>2.2449122E-3</v>
      </c>
      <c r="Q342" s="28">
        <v>2.0182204E-3</v>
      </c>
      <c r="R342" s="28">
        <v>5.4708250000000001E-4</v>
      </c>
    </row>
    <row r="343" spans="1:18" ht="22.5" x14ac:dyDescent="0.2">
      <c r="A343" s="12" t="s">
        <v>2944</v>
      </c>
      <c r="B343" s="10" t="str">
        <f>VLOOKUP(A343,[2]racine_v11e!$B$4:$C$672,2,FALSE)</f>
        <v>Symptômes et autres recours aux soins de la CMD 08</v>
      </c>
      <c r="C343" s="26">
        <v>18679</v>
      </c>
      <c r="D343" s="27">
        <v>25855309.136999998</v>
      </c>
      <c r="E343" s="26">
        <v>19208</v>
      </c>
      <c r="F343" s="27">
        <v>26106141.27</v>
      </c>
      <c r="G343" s="26">
        <v>19739</v>
      </c>
      <c r="H343" s="27">
        <v>26703800.923999999</v>
      </c>
      <c r="I343" s="28">
        <v>9.7013781999999993E-3</v>
      </c>
      <c r="J343" s="28">
        <v>2.83205739E-2</v>
      </c>
      <c r="K343" s="28">
        <v>-1.8106411999999999E-2</v>
      </c>
      <c r="L343" s="28">
        <v>2.2893450499999999E-2</v>
      </c>
      <c r="M343" s="28">
        <v>2.7644731400000001E-2</v>
      </c>
      <c r="N343" s="28">
        <v>-4.6234659999999997E-3</v>
      </c>
      <c r="O343" s="28">
        <v>7.2991697000000001E-3</v>
      </c>
      <c r="P343" s="28">
        <v>1.1482087E-3</v>
      </c>
      <c r="Q343" s="28">
        <v>1.7926316E-3</v>
      </c>
      <c r="R343" s="28">
        <v>9.8545199999999994E-4</v>
      </c>
    </row>
    <row r="344" spans="1:18" ht="22.5" x14ac:dyDescent="0.2">
      <c r="A344" s="12" t="s">
        <v>2945</v>
      </c>
      <c r="B344" s="10" t="str">
        <f>VLOOKUP(A344,[2]racine_v11e!$B$4:$C$672,2,FALSE)</f>
        <v>Fractures du bras et de l'avant-bras, âge supérieur à 17 ans</v>
      </c>
      <c r="C344" s="26">
        <v>18828</v>
      </c>
      <c r="D344" s="27">
        <v>28619834.833999999</v>
      </c>
      <c r="E344" s="26">
        <v>18674</v>
      </c>
      <c r="F344" s="27">
        <v>29331372.035999998</v>
      </c>
      <c r="G344" s="26">
        <v>18548</v>
      </c>
      <c r="H344" s="27">
        <v>29709862.287</v>
      </c>
      <c r="I344" s="28">
        <v>2.4861680899999999E-2</v>
      </c>
      <c r="J344" s="28">
        <v>-8.1793070000000002E-3</v>
      </c>
      <c r="K344" s="28">
        <v>3.3313469399999997E-2</v>
      </c>
      <c r="L344" s="28">
        <v>1.2903939499999999E-2</v>
      </c>
      <c r="M344" s="28">
        <v>-6.7473489999999997E-3</v>
      </c>
      <c r="N344" s="28">
        <v>1.9784783600000001E-2</v>
      </c>
      <c r="O344" s="28">
        <v>-1.7320059999999999E-3</v>
      </c>
      <c r="P344" s="28">
        <v>7.2714600000000002E-4</v>
      </c>
      <c r="Q344" s="28">
        <v>1.6844689E-3</v>
      </c>
      <c r="R344" s="28">
        <v>1.0963848E-3</v>
      </c>
    </row>
    <row r="345" spans="1:18" ht="12" x14ac:dyDescent="0.2">
      <c r="A345" s="12" t="s">
        <v>2946</v>
      </c>
      <c r="B345" s="10" t="str">
        <f>VLOOKUP(A345,[2]racine_v11e!$B$4:$C$672,2,FALSE)</f>
        <v>Entorses et luxations du rachis</v>
      </c>
      <c r="C345" s="26">
        <v>2707</v>
      </c>
      <c r="D345" s="27">
        <v>2777496.2059999998</v>
      </c>
      <c r="E345" s="26">
        <v>2388</v>
      </c>
      <c r="F345" s="27">
        <v>2455010.4506000001</v>
      </c>
      <c r="G345" s="26">
        <v>2525</v>
      </c>
      <c r="H345" s="27">
        <v>2606667.6236999999</v>
      </c>
      <c r="I345" s="28">
        <v>-0.116106641</v>
      </c>
      <c r="J345" s="28">
        <v>-0.11784263</v>
      </c>
      <c r="K345" s="28">
        <v>1.9678904000000001E-3</v>
      </c>
      <c r="L345" s="28">
        <v>6.1774553000000003E-2</v>
      </c>
      <c r="M345" s="28">
        <v>5.7370184300000002E-2</v>
      </c>
      <c r="N345" s="28">
        <v>4.1653990000000002E-3</v>
      </c>
      <c r="O345" s="28">
        <v>1.8832133E-3</v>
      </c>
      <c r="P345" s="28">
        <v>2.9135990000000002E-4</v>
      </c>
      <c r="Q345" s="28">
        <v>2.2931230000000001E-4</v>
      </c>
      <c r="R345" s="28">
        <v>9.6193999999999994E-5</v>
      </c>
    </row>
    <row r="346" spans="1:18" ht="22.5" x14ac:dyDescent="0.2">
      <c r="A346" s="12" t="s">
        <v>2947</v>
      </c>
      <c r="B346" s="10" t="str">
        <f>VLOOKUP(A346,[2]racine_v11e!$B$4:$C$672,2,FALSE)</f>
        <v>Greffes de peau et/ou parages de plaie pour ulcère cutané ou cellulite</v>
      </c>
      <c r="C346" s="26">
        <v>3473</v>
      </c>
      <c r="D346" s="27">
        <v>36935043.026000001</v>
      </c>
      <c r="E346" s="26">
        <v>3553</v>
      </c>
      <c r="F346" s="27">
        <v>39010384.130999997</v>
      </c>
      <c r="G346" s="26">
        <v>3715</v>
      </c>
      <c r="H346" s="27">
        <v>42377955.009999998</v>
      </c>
      <c r="I346" s="28">
        <v>5.6188945099999998E-2</v>
      </c>
      <c r="J346" s="28">
        <v>2.30348402E-2</v>
      </c>
      <c r="K346" s="28">
        <v>3.2407601000000001E-2</v>
      </c>
      <c r="L346" s="28">
        <v>8.6324986399999998E-2</v>
      </c>
      <c r="M346" s="28">
        <v>4.5595271600000001E-2</v>
      </c>
      <c r="N346" s="28">
        <v>3.89536142E-2</v>
      </c>
      <c r="O346" s="28">
        <v>2.2268652999999998E-3</v>
      </c>
      <c r="P346" s="28">
        <v>6.4696924999999997E-3</v>
      </c>
      <c r="Q346" s="28">
        <v>3.3738419999999999E-4</v>
      </c>
      <c r="R346" s="28">
        <v>1.5638761999999999E-3</v>
      </c>
    </row>
    <row r="347" spans="1:18" ht="33.75" x14ac:dyDescent="0.2">
      <c r="A347" s="12" t="s">
        <v>2948</v>
      </c>
      <c r="B347" s="10" t="str">
        <f>VLOOKUP(A347,[2]racine_v11e!$B$4:$C$672,2,FALSE)</f>
        <v>Greffes de peau et/ou parages de plaie à l'exception des ulcères cutanés et cellulites</v>
      </c>
      <c r="C347" s="26">
        <v>23315</v>
      </c>
      <c r="D347" s="27">
        <v>56150555.737000003</v>
      </c>
      <c r="E347" s="26">
        <v>24893</v>
      </c>
      <c r="F347" s="27">
        <v>59314934.354000002</v>
      </c>
      <c r="G347" s="26">
        <v>26025</v>
      </c>
      <c r="H347" s="27">
        <v>61529755.851000004</v>
      </c>
      <c r="I347" s="28">
        <v>5.6355250199999998E-2</v>
      </c>
      <c r="J347" s="28">
        <v>6.7681749900000004E-2</v>
      </c>
      <c r="K347" s="28">
        <v>-1.0608497999999999E-2</v>
      </c>
      <c r="L347" s="28">
        <v>3.7340031199999998E-2</v>
      </c>
      <c r="M347" s="28">
        <v>4.54746314E-2</v>
      </c>
      <c r="N347" s="28">
        <v>-7.780772E-3</v>
      </c>
      <c r="O347" s="28">
        <v>1.5560565199999999E-2</v>
      </c>
      <c r="P347" s="28">
        <v>4.2550594000000004E-3</v>
      </c>
      <c r="Q347" s="28">
        <v>2.3635055999999999E-3</v>
      </c>
      <c r="R347" s="28">
        <v>2.2706363E-3</v>
      </c>
    </row>
    <row r="348" spans="1:18" ht="12" x14ac:dyDescent="0.2">
      <c r="A348" s="12" t="s">
        <v>2949</v>
      </c>
      <c r="B348" s="10" t="str">
        <f>VLOOKUP(A348,[2]racine_v11e!$B$4:$C$672,2,FALSE)</f>
        <v>Mastectomies totales pour tumeur maligne</v>
      </c>
      <c r="C348" s="26">
        <v>11654</v>
      </c>
      <c r="D348" s="27">
        <v>51623640.394000001</v>
      </c>
      <c r="E348" s="26">
        <v>11786</v>
      </c>
      <c r="F348" s="27">
        <v>52402216.348999999</v>
      </c>
      <c r="G348" s="26">
        <v>12109</v>
      </c>
      <c r="H348" s="27">
        <v>53616520.354999997</v>
      </c>
      <c r="I348" s="28">
        <v>1.50817716E-2</v>
      </c>
      <c r="J348" s="28">
        <v>1.1326583100000001E-2</v>
      </c>
      <c r="K348" s="28">
        <v>3.7131313999999999E-3</v>
      </c>
      <c r="L348" s="28">
        <v>2.31727605E-2</v>
      </c>
      <c r="M348" s="28">
        <v>2.7405396200000001E-2</v>
      </c>
      <c r="N348" s="28">
        <v>-4.1197330000000004E-3</v>
      </c>
      <c r="O348" s="28">
        <v>4.4399846000000003E-3</v>
      </c>
      <c r="P348" s="28">
        <v>2.3328902999999999E-3</v>
      </c>
      <c r="Q348" s="28">
        <v>1.0996999000000001E-3</v>
      </c>
      <c r="R348" s="28">
        <v>1.9786137E-3</v>
      </c>
    </row>
    <row r="349" spans="1:18" ht="22.5" x14ac:dyDescent="0.2">
      <c r="A349" s="12" t="s">
        <v>2950</v>
      </c>
      <c r="B349" s="10" t="str">
        <f>VLOOKUP(A349,[2]racine_v11e!$B$4:$C$672,2,FALSE)</f>
        <v>Mastectomies subtotales pour tumeur maligne</v>
      </c>
      <c r="C349" s="26">
        <v>29164</v>
      </c>
      <c r="D349" s="27">
        <v>79244662.664000005</v>
      </c>
      <c r="E349" s="26">
        <v>29121</v>
      </c>
      <c r="F349" s="27">
        <v>77277880.115999997</v>
      </c>
      <c r="G349" s="26">
        <v>29086</v>
      </c>
      <c r="H349" s="27">
        <v>74976197.034999996</v>
      </c>
      <c r="I349" s="28">
        <v>-2.4819117000000002E-2</v>
      </c>
      <c r="J349" s="28">
        <v>-1.4744210000000001E-3</v>
      </c>
      <c r="K349" s="28">
        <v>-2.3379166999999999E-2</v>
      </c>
      <c r="L349" s="28">
        <v>-2.9784501000000001E-2</v>
      </c>
      <c r="M349" s="28">
        <v>-1.201882E-3</v>
      </c>
      <c r="N349" s="28">
        <v>-2.8617013E-2</v>
      </c>
      <c r="O349" s="28">
        <v>-4.8111300000000003E-4</v>
      </c>
      <c r="P349" s="28">
        <v>-4.4219359999999996E-3</v>
      </c>
      <c r="Q349" s="28">
        <v>2.6414957E-3</v>
      </c>
      <c r="R349" s="28">
        <v>2.7668510999999999E-3</v>
      </c>
    </row>
    <row r="350" spans="1:18" ht="33.75" x14ac:dyDescent="0.2">
      <c r="A350" s="12" t="s">
        <v>2951</v>
      </c>
      <c r="B350" s="10" t="str">
        <f>VLOOKUP(A350,[2]racine_v11e!$B$4:$C$672,2,FALSE)</f>
        <v>Interventions sur le sein pour des affections non malignes autres que les actes de biopsie et d'excision locale</v>
      </c>
      <c r="C350" s="26">
        <v>15552</v>
      </c>
      <c r="D350" s="27">
        <v>35732258.798</v>
      </c>
      <c r="E350" s="26">
        <v>18362</v>
      </c>
      <c r="F350" s="27">
        <v>41370818.493000001</v>
      </c>
      <c r="G350" s="26">
        <v>16937</v>
      </c>
      <c r="H350" s="27">
        <v>37811322.560000002</v>
      </c>
      <c r="I350" s="28">
        <v>0.15780025910000001</v>
      </c>
      <c r="J350" s="28">
        <v>0.18068415639999999</v>
      </c>
      <c r="K350" s="28">
        <v>-1.9381895999999999E-2</v>
      </c>
      <c r="L350" s="28">
        <v>-8.6038808999999994E-2</v>
      </c>
      <c r="M350" s="28">
        <v>-7.7605925000000006E-2</v>
      </c>
      <c r="N350" s="28">
        <v>-9.1423870000000001E-3</v>
      </c>
      <c r="O350" s="28">
        <v>-1.9588167E-2</v>
      </c>
      <c r="P350" s="28">
        <v>-6.8384140000000001E-3</v>
      </c>
      <c r="Q350" s="28">
        <v>1.5381631E-3</v>
      </c>
      <c r="R350" s="28">
        <v>1.3953535E-3</v>
      </c>
    </row>
    <row r="351" spans="1:18" ht="22.5" x14ac:dyDescent="0.2">
      <c r="A351" s="12" t="s">
        <v>2952</v>
      </c>
      <c r="B351" s="10" t="str">
        <f>VLOOKUP(A351,[2]racine_v11e!$B$4:$C$672,2,FALSE)</f>
        <v>Biopsies et excisions locales pour des affections non malignes du sein</v>
      </c>
      <c r="C351" s="26">
        <v>6166</v>
      </c>
      <c r="D351" s="27">
        <v>8566483.1006000005</v>
      </c>
      <c r="E351" s="26">
        <v>5950</v>
      </c>
      <c r="F351" s="27">
        <v>8323899.2485999996</v>
      </c>
      <c r="G351" s="26">
        <v>5657</v>
      </c>
      <c r="H351" s="27">
        <v>7884968.8916999996</v>
      </c>
      <c r="I351" s="28">
        <v>-2.8317788E-2</v>
      </c>
      <c r="J351" s="28">
        <v>-3.5030814E-2</v>
      </c>
      <c r="K351" s="28">
        <v>6.9567259999999999E-3</v>
      </c>
      <c r="L351" s="28">
        <v>-5.2731339000000002E-2</v>
      </c>
      <c r="M351" s="28">
        <v>-4.9243697000000003E-2</v>
      </c>
      <c r="N351" s="28">
        <v>-3.6682820000000001E-3</v>
      </c>
      <c r="O351" s="28">
        <v>-4.0276019999999999E-3</v>
      </c>
      <c r="P351" s="28">
        <v>-8.43262E-4</v>
      </c>
      <c r="Q351" s="28">
        <v>5.1375029999999999E-4</v>
      </c>
      <c r="R351" s="28">
        <v>2.9097949999999997E-4</v>
      </c>
    </row>
    <row r="352" spans="1:18" ht="22.5" x14ac:dyDescent="0.2">
      <c r="A352" s="12" t="s">
        <v>2953</v>
      </c>
      <c r="B352" s="10" t="str">
        <f>VLOOKUP(A352,[2]racine_v11e!$B$4:$C$672,2,FALSE)</f>
        <v>Interventions sur la région anale et périanale</v>
      </c>
      <c r="C352" s="26">
        <v>16289</v>
      </c>
      <c r="D352" s="27">
        <v>20879984.833000001</v>
      </c>
      <c r="E352" s="26">
        <v>17582</v>
      </c>
      <c r="F352" s="27">
        <v>22410931.355999999</v>
      </c>
      <c r="G352" s="26">
        <v>18730</v>
      </c>
      <c r="H352" s="27">
        <v>23881595.524999999</v>
      </c>
      <c r="I352" s="28">
        <v>7.3321246899999998E-2</v>
      </c>
      <c r="J352" s="28">
        <v>7.9378721799999996E-2</v>
      </c>
      <c r="K352" s="28">
        <v>-5.6120010000000001E-3</v>
      </c>
      <c r="L352" s="28">
        <v>6.5622626099999998E-2</v>
      </c>
      <c r="M352" s="28">
        <v>6.5294050699999995E-2</v>
      </c>
      <c r="N352" s="28">
        <v>3.0843629999999998E-4</v>
      </c>
      <c r="O352" s="28">
        <v>1.5780502599999999E-2</v>
      </c>
      <c r="P352" s="28">
        <v>2.8254030000000002E-3</v>
      </c>
      <c r="Q352" s="28">
        <v>1.7009975000000001E-3</v>
      </c>
      <c r="R352" s="28">
        <v>8.8130399999999996E-4</v>
      </c>
    </row>
    <row r="353" spans="1:18" ht="22.5" x14ac:dyDescent="0.2">
      <c r="A353" s="12" t="s">
        <v>2954</v>
      </c>
      <c r="B353" s="10" t="str">
        <f>VLOOKUP(A353,[2]racine_v11e!$B$4:$C$672,2,FALSE)</f>
        <v>Interventions plastiques en dehors de la chirurgie esthétique</v>
      </c>
      <c r="C353" s="26">
        <v>6607</v>
      </c>
      <c r="D353" s="27">
        <v>15651432.432</v>
      </c>
      <c r="E353" s="26">
        <v>7230</v>
      </c>
      <c r="F353" s="27">
        <v>17104320.682</v>
      </c>
      <c r="G353" s="26">
        <v>7868</v>
      </c>
      <c r="H353" s="27">
        <v>18198025.861000001</v>
      </c>
      <c r="I353" s="28">
        <v>9.28278134E-2</v>
      </c>
      <c r="J353" s="28">
        <v>9.42939307E-2</v>
      </c>
      <c r="K353" s="28">
        <v>-1.3397839999999999E-3</v>
      </c>
      <c r="L353" s="28">
        <v>6.3943210599999994E-2</v>
      </c>
      <c r="M353" s="28">
        <v>8.82434302E-2</v>
      </c>
      <c r="N353" s="28">
        <v>-2.2329765000000001E-2</v>
      </c>
      <c r="O353" s="28">
        <v>8.7700004999999998E-3</v>
      </c>
      <c r="P353" s="28">
        <v>2.1011989000000002E-3</v>
      </c>
      <c r="Q353" s="28">
        <v>7.1454609999999997E-4</v>
      </c>
      <c r="R353" s="28">
        <v>6.7156279999999995E-4</v>
      </c>
    </row>
    <row r="354" spans="1:18" ht="22.5" x14ac:dyDescent="0.2">
      <c r="A354" s="12" t="s">
        <v>2955</v>
      </c>
      <c r="B354" s="10" t="str">
        <f>VLOOKUP(A354,[2]racine_v11e!$B$4:$C$672,2,FALSE)</f>
        <v>Autres interventions sur la peau, les tissus sous-cutanés ou les seins</v>
      </c>
      <c r="C354" s="26">
        <v>48524</v>
      </c>
      <c r="D354" s="27">
        <v>112354013.01000001</v>
      </c>
      <c r="E354" s="26">
        <v>50107</v>
      </c>
      <c r="F354" s="27">
        <v>117488722.92</v>
      </c>
      <c r="G354" s="26">
        <v>50194</v>
      </c>
      <c r="H354" s="27">
        <v>116801208.47</v>
      </c>
      <c r="I354" s="28">
        <v>4.5701170499999999E-2</v>
      </c>
      <c r="J354" s="28">
        <v>3.2623031900000002E-2</v>
      </c>
      <c r="K354" s="28">
        <v>1.26649689E-2</v>
      </c>
      <c r="L354" s="28">
        <v>-5.8517480000000004E-3</v>
      </c>
      <c r="M354" s="28">
        <v>1.7362844E-3</v>
      </c>
      <c r="N354" s="28">
        <v>-7.5748810000000003E-3</v>
      </c>
      <c r="O354" s="28">
        <v>1.1959092000000001E-3</v>
      </c>
      <c r="P354" s="28">
        <v>-1.320835E-3</v>
      </c>
      <c r="Q354" s="28">
        <v>4.5584553999999996E-3</v>
      </c>
      <c r="R354" s="28">
        <v>4.3103220999999997E-3</v>
      </c>
    </row>
    <row r="355" spans="1:18" ht="12" x14ac:dyDescent="0.2">
      <c r="A355" s="12" t="s">
        <v>2956</v>
      </c>
      <c r="B355" s="10" t="str">
        <f>VLOOKUP(A355,[2]racine_v11e!$B$4:$C$672,2,FALSE)</f>
        <v>Reconstructions des seins</v>
      </c>
      <c r="C355" s="26">
        <v>2097</v>
      </c>
      <c r="D355" s="27">
        <v>15913884.492000001</v>
      </c>
      <c r="E355" s="26">
        <v>2125</v>
      </c>
      <c r="F355" s="27">
        <v>16695426.540999999</v>
      </c>
      <c r="G355" s="26">
        <v>2267</v>
      </c>
      <c r="H355" s="27">
        <v>17810650.638999999</v>
      </c>
      <c r="I355" s="28">
        <v>4.9110702700000002E-2</v>
      </c>
      <c r="J355" s="28">
        <v>1.3352408200000001E-2</v>
      </c>
      <c r="K355" s="28">
        <v>3.5287126299999999E-2</v>
      </c>
      <c r="L355" s="28">
        <v>6.6798179499999999E-2</v>
      </c>
      <c r="M355" s="28">
        <v>6.6823529399999998E-2</v>
      </c>
      <c r="N355" s="28">
        <v>-2.3762000000000001E-5</v>
      </c>
      <c r="O355" s="28">
        <v>1.9519437000000001E-3</v>
      </c>
      <c r="P355" s="28">
        <v>2.1425404999999998E-3</v>
      </c>
      <c r="Q355" s="28">
        <v>2.058815E-4</v>
      </c>
      <c r="R355" s="28">
        <v>6.5726749999999996E-4</v>
      </c>
    </row>
    <row r="356" spans="1:18" ht="22.5" x14ac:dyDescent="0.2">
      <c r="A356" s="12" t="s">
        <v>2957</v>
      </c>
      <c r="B356" s="10" t="str">
        <f>VLOOKUP(A356,[2]racine_v11e!$B$4:$C$672,2,FALSE)</f>
        <v>Interventions pour kystes, granulomes et interventions sur les ongles</v>
      </c>
      <c r="C356" s="26">
        <v>10575</v>
      </c>
      <c r="D356" s="27">
        <v>14017106.657</v>
      </c>
      <c r="E356" s="26">
        <v>10478</v>
      </c>
      <c r="F356" s="27">
        <v>13886086.495999999</v>
      </c>
      <c r="G356" s="26">
        <v>10177</v>
      </c>
      <c r="H356" s="27">
        <v>13462127.529999999</v>
      </c>
      <c r="I356" s="28">
        <v>-9.3471619999999991E-3</v>
      </c>
      <c r="J356" s="28">
        <v>-9.1725769999999995E-3</v>
      </c>
      <c r="K356" s="28">
        <v>-1.7620099999999999E-4</v>
      </c>
      <c r="L356" s="28">
        <v>-3.0531206000000002E-2</v>
      </c>
      <c r="M356" s="28">
        <v>-2.8726855999999999E-2</v>
      </c>
      <c r="N356" s="28">
        <v>-1.8577159999999999E-3</v>
      </c>
      <c r="O356" s="28">
        <v>-4.1375709999999996E-3</v>
      </c>
      <c r="P356" s="28">
        <v>-8.14499E-4</v>
      </c>
      <c r="Q356" s="28">
        <v>9.242419E-4</v>
      </c>
      <c r="R356" s="28">
        <v>4.9679369999999995E-4</v>
      </c>
    </row>
    <row r="357" spans="1:18" ht="22.5" x14ac:dyDescent="0.2">
      <c r="A357" s="12" t="s">
        <v>2958</v>
      </c>
      <c r="B357" s="10" t="str">
        <f>VLOOKUP(A357,[2]racine_v11e!$B$4:$C$672,2,FALSE)</f>
        <v>Interventions pour condylomes anogénitaux</v>
      </c>
      <c r="C357" s="26">
        <v>1805</v>
      </c>
      <c r="D357" s="27">
        <v>2305436.9539000001</v>
      </c>
      <c r="E357" s="26">
        <v>1903</v>
      </c>
      <c r="F357" s="27">
        <v>2374388.5636</v>
      </c>
      <c r="G357" s="26">
        <v>1973</v>
      </c>
      <c r="H357" s="27">
        <v>2485865.3435</v>
      </c>
      <c r="I357" s="28">
        <v>2.9908260799999999E-2</v>
      </c>
      <c r="J357" s="28">
        <v>5.42936288E-2</v>
      </c>
      <c r="K357" s="28">
        <v>-2.3129579000000001E-2</v>
      </c>
      <c r="L357" s="28">
        <v>4.6949678600000003E-2</v>
      </c>
      <c r="M357" s="28">
        <v>3.6784025200000001E-2</v>
      </c>
      <c r="N357" s="28">
        <v>9.8049864999999996E-3</v>
      </c>
      <c r="O357" s="28">
        <v>9.6222579999999999E-4</v>
      </c>
      <c r="P357" s="28">
        <v>2.1416640000000001E-4</v>
      </c>
      <c r="Q357" s="28">
        <v>1.7918139999999999E-4</v>
      </c>
      <c r="R357" s="28">
        <v>9.1736000000000004E-5</v>
      </c>
    </row>
    <row r="358" spans="1:18" ht="33.75" x14ac:dyDescent="0.2">
      <c r="A358" s="12" t="s">
        <v>2959</v>
      </c>
      <c r="B358" s="10" t="str">
        <f>VLOOKUP(A358,[2]racine_v11e!$B$4:$C$672,2,FALSE)</f>
        <v>Certains curages lymphonodaux pour des affections de la peau, des tissus sous-cutanés ou des seins</v>
      </c>
      <c r="C358" s="26">
        <v>3120</v>
      </c>
      <c r="D358" s="27">
        <v>7104113.6544000003</v>
      </c>
      <c r="E358" s="26">
        <v>3068</v>
      </c>
      <c r="F358" s="27">
        <v>6993232.0602000002</v>
      </c>
      <c r="G358" s="26">
        <v>2768</v>
      </c>
      <c r="H358" s="27">
        <v>6325638.8706999999</v>
      </c>
      <c r="I358" s="28">
        <v>-1.5608083E-2</v>
      </c>
      <c r="J358" s="28">
        <v>-1.6666667E-2</v>
      </c>
      <c r="K358" s="28">
        <v>1.076526E-3</v>
      </c>
      <c r="L358" s="28">
        <v>-9.5462753999999997E-2</v>
      </c>
      <c r="M358" s="28">
        <v>-9.7783571999999999E-2</v>
      </c>
      <c r="N358" s="28">
        <v>2.5723525000000001E-3</v>
      </c>
      <c r="O358" s="28">
        <v>-4.1238250000000002E-3</v>
      </c>
      <c r="P358" s="28">
        <v>-1.282563E-3</v>
      </c>
      <c r="Q358" s="28">
        <v>2.5138070000000002E-4</v>
      </c>
      <c r="R358" s="28">
        <v>2.3343539999999999E-4</v>
      </c>
    </row>
    <row r="359" spans="1:18" ht="33.75" x14ac:dyDescent="0.2">
      <c r="A359" s="12" t="s">
        <v>2960</v>
      </c>
      <c r="B359" s="10" t="str">
        <f>VLOOKUP(A359,[2]racine_v11e!$B$4:$C$672,2,FALSE)</f>
        <v>Interventions sur la peau, les tissus sous-cutanés ou les seins pour lésions traumatiques</v>
      </c>
      <c r="C359" s="26">
        <v>4532</v>
      </c>
      <c r="D359" s="27">
        <v>19022287.897999998</v>
      </c>
      <c r="E359" s="26">
        <v>4533</v>
      </c>
      <c r="F359" s="27">
        <v>19446683.307</v>
      </c>
      <c r="G359" s="26">
        <v>4747</v>
      </c>
      <c r="H359" s="27">
        <v>20619510.530999999</v>
      </c>
      <c r="I359" s="28">
        <v>2.2310429199999999E-2</v>
      </c>
      <c r="J359" s="28">
        <v>2.206531E-4</v>
      </c>
      <c r="K359" s="28">
        <v>2.2084902999999999E-2</v>
      </c>
      <c r="L359" s="28">
        <v>6.0309884500000001E-2</v>
      </c>
      <c r="M359" s="28">
        <v>4.7209353599999997E-2</v>
      </c>
      <c r="N359" s="28">
        <v>1.25099445E-2</v>
      </c>
      <c r="O359" s="28">
        <v>2.9416616000000001E-3</v>
      </c>
      <c r="P359" s="28">
        <v>2.2532061999999999E-3</v>
      </c>
      <c r="Q359" s="28">
        <v>4.311071E-4</v>
      </c>
      <c r="R359" s="28">
        <v>7.6092300000000005E-4</v>
      </c>
    </row>
    <row r="360" spans="1:18" ht="45" x14ac:dyDescent="0.2">
      <c r="A360" s="12" t="s">
        <v>2961</v>
      </c>
      <c r="B360" s="10" t="str">
        <f>VLOOKUP(A360,[2]racine_v11e!$B$4:$C$672,2,FALSE)</f>
        <v>Affections de la peau, des tissus sous-cutanés et des seins sans acte opératoire de la CMD 09, avec anesthésie, en ambulatoire</v>
      </c>
      <c r="C360" s="26">
        <v>15947</v>
      </c>
      <c r="D360" s="27">
        <v>11406555.709000001</v>
      </c>
      <c r="E360" s="26">
        <v>17182</v>
      </c>
      <c r="F360" s="27">
        <v>12295642.296</v>
      </c>
      <c r="G360" s="26">
        <v>18385</v>
      </c>
      <c r="H360" s="27">
        <v>13135758.207</v>
      </c>
      <c r="I360" s="28">
        <v>7.7945228199999994E-2</v>
      </c>
      <c r="J360" s="28">
        <v>7.7444033400000001E-2</v>
      </c>
      <c r="K360" s="28">
        <v>4.6517020000000001E-4</v>
      </c>
      <c r="L360" s="28">
        <v>6.8326313499999999E-2</v>
      </c>
      <c r="M360" s="28">
        <v>7.0015132100000002E-2</v>
      </c>
      <c r="N360" s="28">
        <v>-1.578313E-3</v>
      </c>
      <c r="O360" s="28">
        <v>1.6536537099999998E-2</v>
      </c>
      <c r="P360" s="28">
        <v>1.6140096E-3</v>
      </c>
      <c r="Q360" s="28">
        <v>1.6696657000000001E-3</v>
      </c>
      <c r="R360" s="28">
        <v>4.847497E-4</v>
      </c>
    </row>
    <row r="361" spans="1:18" ht="22.5" x14ac:dyDescent="0.2">
      <c r="A361" s="12" t="s">
        <v>2962</v>
      </c>
      <c r="B361" s="10" t="str">
        <f>VLOOKUP(A361,[2]racine_v11e!$B$4:$C$672,2,FALSE)</f>
        <v>Traumatismes de la peau et des tissus sous-cutanés, âge inférieur à 18 ans</v>
      </c>
      <c r="C361" s="26">
        <v>14417</v>
      </c>
      <c r="D361" s="27">
        <v>14080208.392999999</v>
      </c>
      <c r="E361" s="26">
        <v>13599</v>
      </c>
      <c r="F361" s="27">
        <v>13339190.697000001</v>
      </c>
      <c r="G361" s="26">
        <v>13154</v>
      </c>
      <c r="H361" s="27">
        <v>12868479.788000001</v>
      </c>
      <c r="I361" s="28">
        <v>-5.2628319E-2</v>
      </c>
      <c r="J361" s="28">
        <v>-5.6738573E-2</v>
      </c>
      <c r="K361" s="28">
        <v>4.3574916E-3</v>
      </c>
      <c r="L361" s="28">
        <v>-3.5287816E-2</v>
      </c>
      <c r="M361" s="28">
        <v>-3.2722993999999998E-2</v>
      </c>
      <c r="N361" s="28">
        <v>-2.6515900000000001E-3</v>
      </c>
      <c r="O361" s="28">
        <v>-6.1170069999999998E-3</v>
      </c>
      <c r="P361" s="28">
        <v>-9.0431799999999998E-4</v>
      </c>
      <c r="Q361" s="28">
        <v>1.1946033999999999E-3</v>
      </c>
      <c r="R361" s="28">
        <v>4.7488629999999999E-4</v>
      </c>
    </row>
    <row r="362" spans="1:18" ht="22.5" x14ac:dyDescent="0.2">
      <c r="A362" s="12" t="s">
        <v>2963</v>
      </c>
      <c r="B362" s="10" t="str">
        <f>VLOOKUP(A362,[2]racine_v11e!$B$4:$C$672,2,FALSE)</f>
        <v>Traumatismes de la peau et des tissus sous-cutanés, âge supérieur à 17 ans</v>
      </c>
      <c r="C362" s="26">
        <v>56000</v>
      </c>
      <c r="D362" s="27">
        <v>65288810.840000004</v>
      </c>
      <c r="E362" s="26">
        <v>55463</v>
      </c>
      <c r="F362" s="27">
        <v>66760373.795999996</v>
      </c>
      <c r="G362" s="26">
        <v>55904</v>
      </c>
      <c r="H362" s="27">
        <v>67112659.454999998</v>
      </c>
      <c r="I362" s="28">
        <v>2.2539282599999998E-2</v>
      </c>
      <c r="J362" s="28">
        <v>-9.5892860000000007E-3</v>
      </c>
      <c r="K362" s="28">
        <v>3.2439641300000002E-2</v>
      </c>
      <c r="L362" s="28">
        <v>5.2768677E-3</v>
      </c>
      <c r="M362" s="28">
        <v>7.9512468000000006E-3</v>
      </c>
      <c r="N362" s="28">
        <v>-2.6532819999999999E-3</v>
      </c>
      <c r="O362" s="28">
        <v>6.0620222999999999E-3</v>
      </c>
      <c r="P362" s="28">
        <v>6.7680240000000003E-4</v>
      </c>
      <c r="Q362" s="28">
        <v>5.0770190000000003E-3</v>
      </c>
      <c r="R362" s="28">
        <v>2.4766624999999999E-3</v>
      </c>
    </row>
    <row r="363" spans="1:18" ht="33.75" x14ac:dyDescent="0.2">
      <c r="A363" s="12" t="s">
        <v>2964</v>
      </c>
      <c r="B363" s="10" t="str">
        <f>VLOOKUP(A363,[2]racine_v11e!$B$4:$C$672,2,FALSE)</f>
        <v>Lésions, infections et inflammations de la peau et des tissus sous-cutanés, âge inférieur à 18 ans</v>
      </c>
      <c r="C363" s="26">
        <v>7361</v>
      </c>
      <c r="D363" s="27">
        <v>11864623.051000001</v>
      </c>
      <c r="E363" s="26">
        <v>7361</v>
      </c>
      <c r="F363" s="27">
        <v>12236598.827</v>
      </c>
      <c r="G363" s="26">
        <v>7157</v>
      </c>
      <c r="H363" s="27">
        <v>11898505.922</v>
      </c>
      <c r="I363" s="28">
        <v>3.1351672499999997E-2</v>
      </c>
      <c r="J363" s="28">
        <v>0</v>
      </c>
      <c r="K363" s="28">
        <v>3.1351672499999997E-2</v>
      </c>
      <c r="L363" s="28">
        <v>-2.7629647E-2</v>
      </c>
      <c r="M363" s="28">
        <v>-2.7713626000000002E-2</v>
      </c>
      <c r="N363" s="28">
        <v>8.6372700000000001E-5</v>
      </c>
      <c r="O363" s="28">
        <v>-2.8042010000000001E-3</v>
      </c>
      <c r="P363" s="28">
        <v>-6.4953600000000004E-4</v>
      </c>
      <c r="Q363" s="28">
        <v>6.4997540000000004E-4</v>
      </c>
      <c r="R363" s="28">
        <v>4.3909130000000001E-4</v>
      </c>
    </row>
    <row r="364" spans="1:18" ht="33.75" x14ac:dyDescent="0.2">
      <c r="A364" s="12" t="s">
        <v>2965</v>
      </c>
      <c r="B364" s="10" t="str">
        <f>VLOOKUP(A364,[2]racine_v11e!$B$4:$C$672,2,FALSE)</f>
        <v>Lésions, infections et inflammations de la peau et des tissus sous-cutanés, âge supérieur à 17 ans</v>
      </c>
      <c r="C364" s="26">
        <v>42469</v>
      </c>
      <c r="D364" s="27">
        <v>122260439.41</v>
      </c>
      <c r="E364" s="26">
        <v>44163</v>
      </c>
      <c r="F364" s="27">
        <v>128885947.43000001</v>
      </c>
      <c r="G364" s="26">
        <v>45475</v>
      </c>
      <c r="H364" s="27">
        <v>135120527.00999999</v>
      </c>
      <c r="I364" s="28">
        <v>5.4191757E-2</v>
      </c>
      <c r="J364" s="28">
        <v>3.9887918199999997E-2</v>
      </c>
      <c r="K364" s="28">
        <v>1.37551735E-2</v>
      </c>
      <c r="L364" s="28">
        <v>4.8372841999999999E-2</v>
      </c>
      <c r="M364" s="28">
        <v>2.97081267E-2</v>
      </c>
      <c r="N364" s="28">
        <v>1.81262193E-2</v>
      </c>
      <c r="O364" s="28">
        <v>1.8034860100000001E-2</v>
      </c>
      <c r="P364" s="28">
        <v>1.19777175E-2</v>
      </c>
      <c r="Q364" s="28">
        <v>4.1298912000000002E-3</v>
      </c>
      <c r="R364" s="28">
        <v>4.9863609999999999E-3</v>
      </c>
    </row>
    <row r="365" spans="1:18" ht="12" x14ac:dyDescent="0.2">
      <c r="A365" s="12" t="s">
        <v>2966</v>
      </c>
      <c r="B365" s="10" t="str">
        <f>VLOOKUP(A365,[2]racine_v11e!$B$4:$C$672,2,FALSE)</f>
        <v>Ulcères cutanés</v>
      </c>
      <c r="C365" s="26">
        <v>18648</v>
      </c>
      <c r="D365" s="27">
        <v>82495414.524000004</v>
      </c>
      <c r="E365" s="26">
        <v>18870</v>
      </c>
      <c r="F365" s="27">
        <v>87323881.627000004</v>
      </c>
      <c r="G365" s="26">
        <v>19186</v>
      </c>
      <c r="H365" s="27">
        <v>90972216.601999998</v>
      </c>
      <c r="I365" s="28">
        <v>5.8530127199999997E-2</v>
      </c>
      <c r="J365" s="28">
        <v>1.19047619E-2</v>
      </c>
      <c r="K365" s="28">
        <v>4.60768316E-2</v>
      </c>
      <c r="L365" s="28">
        <v>4.1779349600000001E-2</v>
      </c>
      <c r="M365" s="28">
        <v>1.6746157899999999E-2</v>
      </c>
      <c r="N365" s="28">
        <v>2.46208864E-2</v>
      </c>
      <c r="O365" s="28">
        <v>4.3437620000000001E-3</v>
      </c>
      <c r="P365" s="28">
        <v>7.0090893999999997E-3</v>
      </c>
      <c r="Q365" s="28">
        <v>1.7424099E-3</v>
      </c>
      <c r="R365" s="28">
        <v>3.3571531999999999E-3</v>
      </c>
    </row>
    <row r="366" spans="1:18" ht="12" x14ac:dyDescent="0.2">
      <c r="A366" s="12" t="s">
        <v>2967</v>
      </c>
      <c r="B366" s="10" t="str">
        <f>VLOOKUP(A366,[2]racine_v11e!$B$4:$C$672,2,FALSE)</f>
        <v>Autres affections dermatologiques</v>
      </c>
      <c r="C366" s="26">
        <v>29675</v>
      </c>
      <c r="D366" s="27">
        <v>44412283.116999999</v>
      </c>
      <c r="E366" s="26">
        <v>28550</v>
      </c>
      <c r="F366" s="27">
        <v>44734919.100000001</v>
      </c>
      <c r="G366" s="26">
        <v>28042</v>
      </c>
      <c r="H366" s="27">
        <v>45563934.876999997</v>
      </c>
      <c r="I366" s="28">
        <v>7.2645664999999998E-3</v>
      </c>
      <c r="J366" s="28">
        <v>-3.7910698999999999E-2</v>
      </c>
      <c r="K366" s="28">
        <v>4.6955376899999998E-2</v>
      </c>
      <c r="L366" s="28">
        <v>1.8531737499999999E-2</v>
      </c>
      <c r="M366" s="28">
        <v>-1.7793344999999999E-2</v>
      </c>
      <c r="N366" s="28">
        <v>3.6983136200000002E-2</v>
      </c>
      <c r="O366" s="28">
        <v>-6.9830100000000004E-3</v>
      </c>
      <c r="P366" s="28">
        <v>1.5926842999999999E-3</v>
      </c>
      <c r="Q366" s="28">
        <v>2.5466830000000001E-3</v>
      </c>
      <c r="R366" s="28">
        <v>1.6814486000000001E-3</v>
      </c>
    </row>
    <row r="367" spans="1:18" ht="12" x14ac:dyDescent="0.2">
      <c r="A367" s="12" t="s">
        <v>2968</v>
      </c>
      <c r="B367" s="10" t="str">
        <f>VLOOKUP(A367,[2]racine_v11e!$B$4:$C$672,2,FALSE)</f>
        <v>Affections dermatologiques sévères</v>
      </c>
      <c r="C367" s="26">
        <v>13102</v>
      </c>
      <c r="D367" s="27">
        <v>32120929.318999998</v>
      </c>
      <c r="E367" s="26">
        <v>13455</v>
      </c>
      <c r="F367" s="27">
        <v>33666963.445</v>
      </c>
      <c r="G367" s="26">
        <v>13482</v>
      </c>
      <c r="H367" s="27">
        <v>34570035.261</v>
      </c>
      <c r="I367" s="28">
        <v>4.8131674899999997E-2</v>
      </c>
      <c r="J367" s="28">
        <v>2.6942451499999999E-2</v>
      </c>
      <c r="K367" s="28">
        <v>2.0633311299999998E-2</v>
      </c>
      <c r="L367" s="28">
        <v>2.6823678900000002E-2</v>
      </c>
      <c r="M367" s="28">
        <v>2.0066889999999999E-3</v>
      </c>
      <c r="N367" s="28">
        <v>2.47672897E-2</v>
      </c>
      <c r="O367" s="28">
        <v>3.7114420000000002E-4</v>
      </c>
      <c r="P367" s="28">
        <v>1.7349589000000001E-3</v>
      </c>
      <c r="Q367" s="28">
        <v>1.2243912999999999E-3</v>
      </c>
      <c r="R367" s="28">
        <v>1.2757401000000001E-3</v>
      </c>
    </row>
    <row r="368" spans="1:18" ht="12" x14ac:dyDescent="0.2">
      <c r="A368" s="12" t="s">
        <v>2969</v>
      </c>
      <c r="B368" s="10" t="str">
        <f>VLOOKUP(A368,[2]racine_v11e!$B$4:$C$672,2,FALSE)</f>
        <v>Affections non malignes des seins</v>
      </c>
      <c r="C368" s="26">
        <v>3718</v>
      </c>
      <c r="D368" s="27">
        <v>5560040.5530000003</v>
      </c>
      <c r="E368" s="26">
        <v>3821</v>
      </c>
      <c r="F368" s="27">
        <v>6045729.8569</v>
      </c>
      <c r="G368" s="26">
        <v>3869</v>
      </c>
      <c r="H368" s="27">
        <v>6158602.8594000004</v>
      </c>
      <c r="I368" s="28">
        <v>8.7353554200000003E-2</v>
      </c>
      <c r="J368" s="28">
        <v>2.7703066200000001E-2</v>
      </c>
      <c r="K368" s="28">
        <v>5.8042532000000001E-2</v>
      </c>
      <c r="L368" s="28">
        <v>1.8669872000000001E-2</v>
      </c>
      <c r="M368" s="28">
        <v>1.2562156499999999E-2</v>
      </c>
      <c r="N368" s="28">
        <v>6.0319413000000004E-3</v>
      </c>
      <c r="O368" s="28">
        <v>6.5981199999999996E-4</v>
      </c>
      <c r="P368" s="28">
        <v>2.1684880000000001E-4</v>
      </c>
      <c r="Q368" s="28">
        <v>3.5136999999999999E-4</v>
      </c>
      <c r="R368" s="28">
        <v>2.2727129999999999E-4</v>
      </c>
    </row>
    <row r="369" spans="1:18" ht="12" x14ac:dyDescent="0.2">
      <c r="A369" s="12" t="s">
        <v>2970</v>
      </c>
      <c r="B369" s="10" t="str">
        <f>VLOOKUP(A369,[2]racine_v11e!$B$4:$C$672,2,FALSE)</f>
        <v>Tumeurs malignes des seins</v>
      </c>
      <c r="C369" s="26">
        <v>6199</v>
      </c>
      <c r="D369" s="27">
        <v>20512105.57</v>
      </c>
      <c r="E369" s="26">
        <v>5360</v>
      </c>
      <c r="F369" s="27">
        <v>19733970.105999999</v>
      </c>
      <c r="G369" s="26">
        <v>5406</v>
      </c>
      <c r="H369" s="27">
        <v>21310994.651000001</v>
      </c>
      <c r="I369" s="28">
        <v>-3.7935426000000001E-2</v>
      </c>
      <c r="J369" s="28">
        <v>-0.13534441</v>
      </c>
      <c r="K369" s="28">
        <v>0.1126563981</v>
      </c>
      <c r="L369" s="28">
        <v>7.9914205599999996E-2</v>
      </c>
      <c r="M369" s="28">
        <v>8.5820896000000004E-3</v>
      </c>
      <c r="N369" s="28">
        <v>7.0725146500000002E-2</v>
      </c>
      <c r="O369" s="28">
        <v>6.3231979999999995E-4</v>
      </c>
      <c r="P369" s="28">
        <v>3.0297398999999999E-3</v>
      </c>
      <c r="Q369" s="28">
        <v>4.9095530000000005E-4</v>
      </c>
      <c r="R369" s="28">
        <v>7.8644089999999999E-4</v>
      </c>
    </row>
    <row r="370" spans="1:18" ht="12" x14ac:dyDescent="0.2">
      <c r="A370" s="12" t="s">
        <v>2971</v>
      </c>
      <c r="B370" s="10" t="str">
        <f>VLOOKUP(A370,[2]racine_v11e!$B$4:$C$672,2,FALSE)</f>
        <v>Tumeurs de la peau</v>
      </c>
      <c r="C370" s="26">
        <v>7306</v>
      </c>
      <c r="D370" s="27">
        <v>11190570.220000001</v>
      </c>
      <c r="E370" s="26">
        <v>7136</v>
      </c>
      <c r="F370" s="27">
        <v>11109193.047</v>
      </c>
      <c r="G370" s="26">
        <v>6517</v>
      </c>
      <c r="H370" s="27">
        <v>10656921.688999999</v>
      </c>
      <c r="I370" s="28">
        <v>-7.271942E-3</v>
      </c>
      <c r="J370" s="28">
        <v>-2.3268546000000001E-2</v>
      </c>
      <c r="K370" s="28">
        <v>1.6377689899999999E-2</v>
      </c>
      <c r="L370" s="28">
        <v>-4.0711450000000003E-2</v>
      </c>
      <c r="M370" s="28">
        <v>-8.6743273999999995E-2</v>
      </c>
      <c r="N370" s="28">
        <v>5.04040345E-2</v>
      </c>
      <c r="O370" s="28">
        <v>-8.5088249999999994E-3</v>
      </c>
      <c r="P370" s="28">
        <v>-8.6889200000000002E-4</v>
      </c>
      <c r="Q370" s="28">
        <v>5.9185270000000005E-4</v>
      </c>
      <c r="R370" s="28">
        <v>3.9327299999999997E-4</v>
      </c>
    </row>
    <row r="371" spans="1:18" ht="22.5" x14ac:dyDescent="0.2">
      <c r="A371" s="12" t="s">
        <v>2972</v>
      </c>
      <c r="B371" s="10" t="str">
        <f>VLOOKUP(A371,[2]racine_v11e!$B$4:$C$672,2,FALSE)</f>
        <v>Explorations et surveillance des affections de la peau</v>
      </c>
      <c r="C371" s="26">
        <v>14811</v>
      </c>
      <c r="D371" s="27">
        <v>9631914.6857999992</v>
      </c>
      <c r="E371" s="26">
        <v>17621</v>
      </c>
      <c r="F371" s="27">
        <v>11494566.181</v>
      </c>
      <c r="G371" s="26">
        <v>19494</v>
      </c>
      <c r="H371" s="27">
        <v>12698761.700999999</v>
      </c>
      <c r="I371" s="28">
        <v>0.1933833049</v>
      </c>
      <c r="J371" s="28">
        <v>0.18972385389999999</v>
      </c>
      <c r="K371" s="28">
        <v>3.0758827000000001E-3</v>
      </c>
      <c r="L371" s="28">
        <v>0.1047621547</v>
      </c>
      <c r="M371" s="28">
        <v>0.10629362689999999</v>
      </c>
      <c r="N371" s="28">
        <v>-1.3843270000000001E-3</v>
      </c>
      <c r="O371" s="28">
        <v>2.57464123E-2</v>
      </c>
      <c r="P371" s="28">
        <v>2.3134701999999998E-3</v>
      </c>
      <c r="Q371" s="28">
        <v>1.7703815000000001E-3</v>
      </c>
      <c r="R371" s="28">
        <v>4.686232E-4</v>
      </c>
    </row>
    <row r="372" spans="1:18" ht="22.5" x14ac:dyDescent="0.2">
      <c r="A372" s="12" t="s">
        <v>2973</v>
      </c>
      <c r="B372" s="10" t="str">
        <f>VLOOKUP(A372,[2]racine_v11e!$B$4:$C$672,2,FALSE)</f>
        <v>Explorations et surveillance des affections des seins</v>
      </c>
      <c r="C372" s="26">
        <v>1600</v>
      </c>
      <c r="D372" s="27">
        <v>1051909.7790000001</v>
      </c>
      <c r="E372" s="26">
        <v>1465</v>
      </c>
      <c r="F372" s="27">
        <v>967041.36600000004</v>
      </c>
      <c r="G372" s="26">
        <v>1457</v>
      </c>
      <c r="H372" s="27">
        <v>966888.94200000004</v>
      </c>
      <c r="I372" s="28">
        <v>-8.0680316000000002E-2</v>
      </c>
      <c r="J372" s="28">
        <v>-8.4375000000000006E-2</v>
      </c>
      <c r="K372" s="28">
        <v>4.0351501E-3</v>
      </c>
      <c r="L372" s="28">
        <v>-1.5761900000000001E-4</v>
      </c>
      <c r="M372" s="28">
        <v>-5.4607509999999998E-3</v>
      </c>
      <c r="N372" s="28">
        <v>5.3322500000000002E-3</v>
      </c>
      <c r="O372" s="28">
        <v>-1.09969E-4</v>
      </c>
      <c r="P372" s="28">
        <v>-2.9283320000000002E-7</v>
      </c>
      <c r="Q372" s="28">
        <v>1.3232000000000001E-4</v>
      </c>
      <c r="R372" s="28">
        <v>3.56812E-5</v>
      </c>
    </row>
    <row r="373" spans="1:18" ht="22.5" x14ac:dyDescent="0.2">
      <c r="A373" s="12" t="s">
        <v>2974</v>
      </c>
      <c r="B373" s="10" t="str">
        <f>VLOOKUP(A373,[2]racine_v11e!$B$4:$C$672,2,FALSE)</f>
        <v>Symptômes et autres recours aux soins concernant les affections de la peau</v>
      </c>
      <c r="C373" s="26">
        <v>3706</v>
      </c>
      <c r="D373" s="27">
        <v>3933718.5145</v>
      </c>
      <c r="E373" s="26">
        <v>3993</v>
      </c>
      <c r="F373" s="27">
        <v>4087069.8923999998</v>
      </c>
      <c r="G373" s="26">
        <v>3810</v>
      </c>
      <c r="H373" s="27">
        <v>3866451.3968000002</v>
      </c>
      <c r="I373" s="28">
        <v>3.89838209E-2</v>
      </c>
      <c r="J373" s="28">
        <v>7.7441986000000004E-2</v>
      </c>
      <c r="K373" s="28">
        <v>-3.5693954E-2</v>
      </c>
      <c r="L373" s="28">
        <v>-5.3979623999999997E-2</v>
      </c>
      <c r="M373" s="28">
        <v>-4.5830203E-2</v>
      </c>
      <c r="N373" s="28">
        <v>-8.5408499999999991E-3</v>
      </c>
      <c r="O373" s="28">
        <v>-2.5155329999999999E-3</v>
      </c>
      <c r="P373" s="28">
        <v>-4.2384699999999998E-4</v>
      </c>
      <c r="Q373" s="28">
        <v>3.4601180000000002E-4</v>
      </c>
      <c r="R373" s="28">
        <v>1.4268390000000001E-4</v>
      </c>
    </row>
    <row r="374" spans="1:18" ht="22.5" x14ac:dyDescent="0.2">
      <c r="A374" s="12" t="s">
        <v>2975</v>
      </c>
      <c r="B374" s="10" t="str">
        <f>VLOOKUP(A374,[2]racine_v11e!$B$4:$C$672,2,FALSE)</f>
        <v>Symptômes et autres recours aux soins concernant les affections des seins</v>
      </c>
      <c r="C374" s="26">
        <v>246</v>
      </c>
      <c r="D374" s="27">
        <v>270235.02960000001</v>
      </c>
      <c r="E374" s="26">
        <v>273</v>
      </c>
      <c r="F374" s="27">
        <v>299059.6716</v>
      </c>
      <c r="G374" s="26">
        <v>266</v>
      </c>
      <c r="H374" s="27">
        <v>293369.61239999998</v>
      </c>
      <c r="I374" s="28">
        <v>0.10666508349999999</v>
      </c>
      <c r="J374" s="28">
        <v>0.1097560976</v>
      </c>
      <c r="K374" s="28">
        <v>-2.7853090000000001E-3</v>
      </c>
      <c r="L374" s="28">
        <v>-1.9026501000000001E-2</v>
      </c>
      <c r="M374" s="28">
        <v>-2.5641026000000001E-2</v>
      </c>
      <c r="N374" s="28">
        <v>6.7885908999999996E-3</v>
      </c>
      <c r="O374" s="28">
        <v>-9.6223000000000004E-5</v>
      </c>
      <c r="P374" s="28">
        <v>-1.0932E-5</v>
      </c>
      <c r="Q374" s="28">
        <v>2.41573E-5</v>
      </c>
      <c r="R374" s="28">
        <v>1.08262E-5</v>
      </c>
    </row>
    <row r="375" spans="1:18" ht="12" x14ac:dyDescent="0.2">
      <c r="A375" s="12" t="s">
        <v>2976</v>
      </c>
      <c r="B375" s="10" t="str">
        <f>VLOOKUP(A375,[2]racine_v11e!$B$4:$C$672,2,FALSE)</f>
        <v>Chirurgie esthétique</v>
      </c>
      <c r="C375" s="26">
        <v>5</v>
      </c>
      <c r="D375" s="27">
        <v>18396.933799999999</v>
      </c>
      <c r="E375" s="26" t="s">
        <v>3391</v>
      </c>
      <c r="F375" s="27" t="s">
        <v>3391</v>
      </c>
      <c r="G375" s="26">
        <v>4</v>
      </c>
      <c r="H375" s="27">
        <v>14567.2219</v>
      </c>
      <c r="I375" s="28" t="s">
        <v>3391</v>
      </c>
      <c r="J375" s="28" t="s">
        <v>3391</v>
      </c>
      <c r="K375" s="28" t="s">
        <v>3391</v>
      </c>
      <c r="L375" s="28" t="s">
        <v>3391</v>
      </c>
      <c r="M375" s="28" t="s">
        <v>3391</v>
      </c>
      <c r="N375" s="28" t="s">
        <v>3391</v>
      </c>
      <c r="O375" s="28" t="s">
        <v>3391</v>
      </c>
      <c r="P375" s="28" t="s">
        <v>3391</v>
      </c>
      <c r="Q375" s="28">
        <v>3.6326695E-7</v>
      </c>
      <c r="R375" s="28">
        <v>5.3757507000000004E-7</v>
      </c>
    </row>
    <row r="376" spans="1:18" ht="12" x14ac:dyDescent="0.2">
      <c r="A376" s="12" t="s">
        <v>2977</v>
      </c>
      <c r="B376" s="10" t="str">
        <f>VLOOKUP(A376,[2]racine_v11e!$B$4:$C$672,2,FALSE)</f>
        <v>Interventions sur l'hypophyse</v>
      </c>
      <c r="C376" s="26">
        <v>1435</v>
      </c>
      <c r="D376" s="27">
        <v>10641971.751</v>
      </c>
      <c r="E376" s="26">
        <v>1573</v>
      </c>
      <c r="F376" s="27">
        <v>11806766.309</v>
      </c>
      <c r="G376" s="26">
        <v>1519</v>
      </c>
      <c r="H376" s="27">
        <v>11539862.436000001</v>
      </c>
      <c r="I376" s="28">
        <v>0.1094528895</v>
      </c>
      <c r="J376" s="28">
        <v>9.6167247400000003E-2</v>
      </c>
      <c r="K376" s="28">
        <v>1.2120086699999999E-2</v>
      </c>
      <c r="L376" s="28">
        <v>-2.2606009999999999E-2</v>
      </c>
      <c r="M376" s="28">
        <v>-3.4329307000000003E-2</v>
      </c>
      <c r="N376" s="28">
        <v>1.21400572E-2</v>
      </c>
      <c r="O376" s="28">
        <v>-7.4228800000000002E-4</v>
      </c>
      <c r="P376" s="28">
        <v>-5.1276900000000005E-4</v>
      </c>
      <c r="Q376" s="28">
        <v>1.3795060000000001E-4</v>
      </c>
      <c r="R376" s="28">
        <v>4.2585620000000002E-4</v>
      </c>
    </row>
    <row r="377" spans="1:18" ht="12" x14ac:dyDescent="0.2">
      <c r="A377" s="12" t="s">
        <v>2978</v>
      </c>
      <c r="B377" s="10" t="str">
        <f>VLOOKUP(A377,[2]racine_v11e!$B$4:$C$672,2,FALSE)</f>
        <v>Interventions sur les glandes surrénales</v>
      </c>
      <c r="C377" s="26">
        <v>1262</v>
      </c>
      <c r="D377" s="27">
        <v>9566774.8379999995</v>
      </c>
      <c r="E377" s="26">
        <v>1268</v>
      </c>
      <c r="F377" s="27">
        <v>9936066.7938000001</v>
      </c>
      <c r="G377" s="26">
        <v>1335</v>
      </c>
      <c r="H377" s="27">
        <v>10503772.77</v>
      </c>
      <c r="I377" s="28">
        <v>3.86015101E-2</v>
      </c>
      <c r="J377" s="28">
        <v>4.7543582000000003E-3</v>
      </c>
      <c r="K377" s="28">
        <v>3.3686991899999998E-2</v>
      </c>
      <c r="L377" s="28">
        <v>5.7135885599999998E-2</v>
      </c>
      <c r="M377" s="28">
        <v>5.2839116700000001E-2</v>
      </c>
      <c r="N377" s="28">
        <v>4.0811258E-3</v>
      </c>
      <c r="O377" s="28">
        <v>9.2098750000000002E-4</v>
      </c>
      <c r="P377" s="28">
        <v>1.0906624E-3</v>
      </c>
      <c r="Q377" s="28">
        <v>1.2124030000000001E-4</v>
      </c>
      <c r="R377" s="28">
        <v>3.8762140000000002E-4</v>
      </c>
    </row>
    <row r="378" spans="1:18" ht="12" x14ac:dyDescent="0.2">
      <c r="A378" s="12" t="s">
        <v>2979</v>
      </c>
      <c r="B378" s="10" t="str">
        <f>VLOOKUP(A378,[2]racine_v11e!$B$4:$C$672,2,FALSE)</f>
        <v>Interventions sur les parathyroïdes</v>
      </c>
      <c r="C378" s="26">
        <v>4371</v>
      </c>
      <c r="D378" s="27">
        <v>17671781.166000001</v>
      </c>
      <c r="E378" s="26">
        <v>4801</v>
      </c>
      <c r="F378" s="27">
        <v>18561146.100000001</v>
      </c>
      <c r="G378" s="26">
        <v>5335</v>
      </c>
      <c r="H378" s="27">
        <v>20113201.605</v>
      </c>
      <c r="I378" s="28">
        <v>5.03268417E-2</v>
      </c>
      <c r="J378" s="28">
        <v>9.8375657699999994E-2</v>
      </c>
      <c r="K378" s="28">
        <v>-4.3745339000000001E-2</v>
      </c>
      <c r="L378" s="28">
        <v>8.3618516700000006E-2</v>
      </c>
      <c r="M378" s="28">
        <v>0.1112268277</v>
      </c>
      <c r="N378" s="28">
        <v>-2.4844892E-2</v>
      </c>
      <c r="O378" s="28">
        <v>7.3404079999999997E-3</v>
      </c>
      <c r="P378" s="28">
        <v>2.9817699999999999E-3</v>
      </c>
      <c r="Q378" s="28">
        <v>4.8450730000000001E-4</v>
      </c>
      <c r="R378" s="28">
        <v>7.4223870000000001E-4</v>
      </c>
    </row>
    <row r="379" spans="1:18" ht="12" x14ac:dyDescent="0.2">
      <c r="A379" s="12" t="s">
        <v>2980</v>
      </c>
      <c r="B379" s="10" t="str">
        <f>VLOOKUP(A379,[2]racine_v11e!$B$4:$C$672,2,FALSE)</f>
        <v>Interventions sur le tractus thyréoglosse</v>
      </c>
      <c r="C379" s="26">
        <v>692</v>
      </c>
      <c r="D379" s="27">
        <v>1452565.9654000001</v>
      </c>
      <c r="E379" s="26">
        <v>732</v>
      </c>
      <c r="F379" s="27">
        <v>1586393.9386</v>
      </c>
      <c r="G379" s="26">
        <v>779</v>
      </c>
      <c r="H379" s="27">
        <v>1639246.7997999999</v>
      </c>
      <c r="I379" s="28">
        <v>9.2132114099999995E-2</v>
      </c>
      <c r="J379" s="28">
        <v>5.7803468199999999E-2</v>
      </c>
      <c r="K379" s="28">
        <v>3.2452763599999997E-2</v>
      </c>
      <c r="L379" s="28">
        <v>3.33163535E-2</v>
      </c>
      <c r="M379" s="28">
        <v>6.4207650300000002E-2</v>
      </c>
      <c r="N379" s="28">
        <v>-2.9027509E-2</v>
      </c>
      <c r="O379" s="28">
        <v>6.4606590000000001E-4</v>
      </c>
      <c r="P379" s="28">
        <v>1.0153960000000001E-4</v>
      </c>
      <c r="Q379" s="28">
        <v>7.0746200000000004E-5</v>
      </c>
      <c r="R379" s="28">
        <v>6.0493199999999999E-5</v>
      </c>
    </row>
    <row r="380" spans="1:18" ht="33.75" x14ac:dyDescent="0.2">
      <c r="A380" s="12" t="s">
        <v>2981</v>
      </c>
      <c r="B380" s="10" t="str">
        <f>VLOOKUP(A380,[2]racine_v11e!$B$4:$C$672,2,FALSE)</f>
        <v>Autres interventions pour troubles endocriniens, métaboliques ou nutritionnels</v>
      </c>
      <c r="C380" s="26">
        <v>1355</v>
      </c>
      <c r="D380" s="27">
        <v>11933199.783</v>
      </c>
      <c r="E380" s="26">
        <v>1452</v>
      </c>
      <c r="F380" s="27">
        <v>13708249.332</v>
      </c>
      <c r="G380" s="26">
        <v>1440</v>
      </c>
      <c r="H380" s="27">
        <v>13419045.274</v>
      </c>
      <c r="I380" s="28">
        <v>0.14874883359999999</v>
      </c>
      <c r="J380" s="28">
        <v>7.15867159E-2</v>
      </c>
      <c r="K380" s="28">
        <v>7.2007348200000001E-2</v>
      </c>
      <c r="L380" s="28">
        <v>-2.1097082E-2</v>
      </c>
      <c r="M380" s="28">
        <v>-8.2644629999999997E-3</v>
      </c>
      <c r="N380" s="28">
        <v>-1.2939557000000001E-2</v>
      </c>
      <c r="O380" s="28">
        <v>-1.6495299999999999E-4</v>
      </c>
      <c r="P380" s="28">
        <v>-5.5561200000000003E-4</v>
      </c>
      <c r="Q380" s="28">
        <v>1.3077609999999999E-4</v>
      </c>
      <c r="R380" s="28">
        <v>4.952038E-4</v>
      </c>
    </row>
    <row r="381" spans="1:18" ht="12" x14ac:dyDescent="0.2">
      <c r="A381" s="12" t="s">
        <v>2982</v>
      </c>
      <c r="B381" s="10" t="str">
        <f>VLOOKUP(A381,[2]racine_v11e!$B$4:$C$672,2,FALSE)</f>
        <v>Gastroplasties pour obésité</v>
      </c>
      <c r="C381" s="26">
        <v>2201</v>
      </c>
      <c r="D381" s="27">
        <v>8773910.0349000003</v>
      </c>
      <c r="E381" s="26">
        <v>1708</v>
      </c>
      <c r="F381" s="27">
        <v>6706286.7123999996</v>
      </c>
      <c r="G381" s="26">
        <v>1303</v>
      </c>
      <c r="H381" s="27">
        <v>4989089.2177999998</v>
      </c>
      <c r="I381" s="28">
        <v>-0.23565586099999999</v>
      </c>
      <c r="J381" s="28">
        <v>-0.223989096</v>
      </c>
      <c r="K381" s="28">
        <v>-1.5034280000000001E-2</v>
      </c>
      <c r="L381" s="28">
        <v>-0.25605787099999999</v>
      </c>
      <c r="M381" s="28">
        <v>-0.23711943799999999</v>
      </c>
      <c r="N381" s="28">
        <v>-2.4824899000000001E-2</v>
      </c>
      <c r="O381" s="28">
        <v>-5.567163E-3</v>
      </c>
      <c r="P381" s="28">
        <v>-3.2990369999999999E-3</v>
      </c>
      <c r="Q381" s="28">
        <v>1.183342E-4</v>
      </c>
      <c r="R381" s="28">
        <v>1.841127E-4</v>
      </c>
    </row>
    <row r="382" spans="1:18" ht="12" x14ac:dyDescent="0.2">
      <c r="A382" s="12" t="s">
        <v>2983</v>
      </c>
      <c r="B382" s="10" t="str">
        <f>VLOOKUP(A382,[2]racine_v11e!$B$4:$C$672,2,FALSE)</f>
        <v>Autres interventions pour obésité</v>
      </c>
      <c r="C382" s="26">
        <v>3825</v>
      </c>
      <c r="D382" s="27">
        <v>12826022.286</v>
      </c>
      <c r="E382" s="26">
        <v>4199</v>
      </c>
      <c r="F382" s="27">
        <v>13884948.045</v>
      </c>
      <c r="G382" s="26">
        <v>4480</v>
      </c>
      <c r="H382" s="27">
        <v>14721792.634</v>
      </c>
      <c r="I382" s="28">
        <v>8.2560729700000002E-2</v>
      </c>
      <c r="J382" s="28">
        <v>9.7777777799999993E-2</v>
      </c>
      <c r="K382" s="28">
        <v>-1.3861683E-2</v>
      </c>
      <c r="L382" s="28">
        <v>6.0269911400000001E-2</v>
      </c>
      <c r="M382" s="28">
        <v>6.6920695399999994E-2</v>
      </c>
      <c r="N382" s="28">
        <v>-6.2336249999999996E-3</v>
      </c>
      <c r="O382" s="28">
        <v>3.8626491000000002E-3</v>
      </c>
      <c r="P382" s="28">
        <v>1.6077248000000001E-3</v>
      </c>
      <c r="Q382" s="28">
        <v>4.0685899999999998E-4</v>
      </c>
      <c r="R382" s="28">
        <v>5.4327919999999999E-4</v>
      </c>
    </row>
    <row r="383" spans="1:18" ht="22.5" x14ac:dyDescent="0.2">
      <c r="A383" s="12" t="s">
        <v>2984</v>
      </c>
      <c r="B383" s="10" t="str">
        <f>VLOOKUP(A383,[2]racine_v11e!$B$4:$C$672,2,FALSE)</f>
        <v>Interventions sur la thyroïde pour tumeurs malignes</v>
      </c>
      <c r="C383" s="26">
        <v>5012</v>
      </c>
      <c r="D383" s="27">
        <v>22114848.958000001</v>
      </c>
      <c r="E383" s="26">
        <v>5390</v>
      </c>
      <c r="F383" s="27">
        <v>23786616.824000001</v>
      </c>
      <c r="G383" s="26">
        <v>5166</v>
      </c>
      <c r="H383" s="27">
        <v>22557035.728</v>
      </c>
      <c r="I383" s="28">
        <v>7.5594812799999994E-2</v>
      </c>
      <c r="J383" s="28">
        <v>7.5418994399999995E-2</v>
      </c>
      <c r="K383" s="28">
        <v>1.634882E-4</v>
      </c>
      <c r="L383" s="28">
        <v>-5.1692138999999998E-2</v>
      </c>
      <c r="M383" s="28">
        <v>-4.1558442000000001E-2</v>
      </c>
      <c r="N383" s="28">
        <v>-1.0573099000000001E-2</v>
      </c>
      <c r="O383" s="28">
        <v>-3.0791220000000001E-3</v>
      </c>
      <c r="P383" s="28">
        <v>-2.3622399999999998E-3</v>
      </c>
      <c r="Q383" s="28">
        <v>4.6915930000000002E-4</v>
      </c>
      <c r="R383" s="28">
        <v>8.3242370000000002E-4</v>
      </c>
    </row>
    <row r="384" spans="1:18" ht="22.5" x14ac:dyDescent="0.2">
      <c r="A384" s="12" t="s">
        <v>2985</v>
      </c>
      <c r="B384" s="10" t="str">
        <f>VLOOKUP(A384,[2]racine_v11e!$B$4:$C$672,2,FALSE)</f>
        <v>Interventions sur la thyroïde pour affections non malignes</v>
      </c>
      <c r="C384" s="26">
        <v>22847</v>
      </c>
      <c r="D384" s="27">
        <v>58651481.630999997</v>
      </c>
      <c r="E384" s="26">
        <v>22953</v>
      </c>
      <c r="F384" s="27">
        <v>58987312.920999996</v>
      </c>
      <c r="G384" s="26">
        <v>22203</v>
      </c>
      <c r="H384" s="27">
        <v>57017595.210000001</v>
      </c>
      <c r="I384" s="28">
        <v>5.7258789999999997E-3</v>
      </c>
      <c r="J384" s="28">
        <v>4.6395587999999996E-3</v>
      </c>
      <c r="K384" s="28">
        <v>1.0813035E-3</v>
      </c>
      <c r="L384" s="28">
        <v>-3.3392225999999997E-2</v>
      </c>
      <c r="M384" s="28">
        <v>-3.2675467E-2</v>
      </c>
      <c r="N384" s="28">
        <v>-7.4097099999999999E-4</v>
      </c>
      <c r="O384" s="28">
        <v>-1.0309562E-2</v>
      </c>
      <c r="P384" s="28">
        <v>-3.7841720000000001E-3</v>
      </c>
      <c r="Q384" s="28">
        <v>2.0164039999999999E-3</v>
      </c>
      <c r="R384" s="28">
        <v>2.1041238000000001E-3</v>
      </c>
    </row>
    <row r="385" spans="1:18" ht="22.5" x14ac:dyDescent="0.2">
      <c r="A385" s="12" t="s">
        <v>2986</v>
      </c>
      <c r="B385" s="10" t="str">
        <f>VLOOKUP(A385,[2]racine_v11e!$B$4:$C$672,2,FALSE)</f>
        <v>Interventions digestives autres que les gastroplasties, pour obésité</v>
      </c>
      <c r="C385" s="26">
        <v>8429</v>
      </c>
      <c r="D385" s="27">
        <v>47702674.234999999</v>
      </c>
      <c r="E385" s="26">
        <v>11140</v>
      </c>
      <c r="F385" s="27">
        <v>62483869.858000003</v>
      </c>
      <c r="G385" s="26">
        <v>14073</v>
      </c>
      <c r="H385" s="27">
        <v>79083035.591000006</v>
      </c>
      <c r="I385" s="28">
        <v>0.309860943</v>
      </c>
      <c r="J385" s="28">
        <v>0.32162771379999999</v>
      </c>
      <c r="K385" s="28">
        <v>-8.9032420000000004E-3</v>
      </c>
      <c r="L385" s="28">
        <v>0.26565521260000002</v>
      </c>
      <c r="M385" s="28">
        <v>0.26328545780000001</v>
      </c>
      <c r="N385" s="28">
        <v>1.8758665000000001E-3</v>
      </c>
      <c r="O385" s="28">
        <v>4.0317259600000002E-2</v>
      </c>
      <c r="P385" s="28">
        <v>3.1889899899999997E-2</v>
      </c>
      <c r="Q385" s="28">
        <v>1.278064E-3</v>
      </c>
      <c r="R385" s="28">
        <v>2.9184060000000001E-3</v>
      </c>
    </row>
    <row r="386" spans="1:18" ht="12" x14ac:dyDescent="0.2">
      <c r="A386" s="12" t="s">
        <v>2987</v>
      </c>
      <c r="B386" s="10" t="str">
        <f>VLOOKUP(A386,[2]racine_v11e!$B$4:$C$672,2,FALSE)</f>
        <v>Diabète, âge supérieur à 35 ans</v>
      </c>
      <c r="C386" s="26">
        <v>74194</v>
      </c>
      <c r="D386" s="27">
        <v>171559981.56</v>
      </c>
      <c r="E386" s="26">
        <v>72743</v>
      </c>
      <c r="F386" s="27">
        <v>173944338.31</v>
      </c>
      <c r="G386" s="26">
        <v>66347</v>
      </c>
      <c r="H386" s="27">
        <v>165290680.43000001</v>
      </c>
      <c r="I386" s="28">
        <v>1.3898094099999999E-2</v>
      </c>
      <c r="J386" s="28">
        <v>-1.9556837000000001E-2</v>
      </c>
      <c r="K386" s="28">
        <v>3.4122254900000003E-2</v>
      </c>
      <c r="L386" s="28">
        <v>-4.9749581000000001E-2</v>
      </c>
      <c r="M386" s="28">
        <v>-8.7925985999999998E-2</v>
      </c>
      <c r="N386" s="28">
        <v>4.1856696700000001E-2</v>
      </c>
      <c r="O386" s="28">
        <v>-8.7919943E-2</v>
      </c>
      <c r="P386" s="28">
        <v>-1.6625190000000001E-2</v>
      </c>
      <c r="Q386" s="28">
        <v>6.0254182000000003E-3</v>
      </c>
      <c r="R386" s="28">
        <v>6.0997320000000001E-3</v>
      </c>
    </row>
    <row r="387" spans="1:18" ht="12" x14ac:dyDescent="0.2">
      <c r="A387" s="12" t="s">
        <v>2988</v>
      </c>
      <c r="B387" s="10" t="str">
        <f>VLOOKUP(A387,[2]racine_v11e!$B$4:$C$672,2,FALSE)</f>
        <v>Diabète, âge inférieur à 36 ans</v>
      </c>
      <c r="C387" s="26">
        <v>13787</v>
      </c>
      <c r="D387" s="27">
        <v>27093819.846999999</v>
      </c>
      <c r="E387" s="26">
        <v>14165</v>
      </c>
      <c r="F387" s="27">
        <v>28863125.807999998</v>
      </c>
      <c r="G387" s="26">
        <v>13790</v>
      </c>
      <c r="H387" s="27">
        <v>28447860.907000002</v>
      </c>
      <c r="I387" s="28">
        <v>6.5302935199999995E-2</v>
      </c>
      <c r="J387" s="28">
        <v>2.7417132100000002E-2</v>
      </c>
      <c r="K387" s="28">
        <v>3.6874801800000002E-2</v>
      </c>
      <c r="L387" s="28">
        <v>-1.4387385000000001E-2</v>
      </c>
      <c r="M387" s="28">
        <v>-2.6473703000000001E-2</v>
      </c>
      <c r="N387" s="28">
        <v>1.2414988599999999E-2</v>
      </c>
      <c r="O387" s="28">
        <v>-5.1547809999999998E-3</v>
      </c>
      <c r="P387" s="28">
        <v>-7.9779600000000003E-4</v>
      </c>
      <c r="Q387" s="28">
        <v>1.2523628E-3</v>
      </c>
      <c r="R387" s="28">
        <v>1.0498131E-3</v>
      </c>
    </row>
    <row r="388" spans="1:18" ht="12" x14ac:dyDescent="0.2">
      <c r="A388" s="12" t="s">
        <v>2989</v>
      </c>
      <c r="B388" s="10" t="str">
        <f>VLOOKUP(A388,[2]racine_v11e!$B$4:$C$672,2,FALSE)</f>
        <v>Autres troubles endocriniens</v>
      </c>
      <c r="C388" s="26">
        <v>27048</v>
      </c>
      <c r="D388" s="27">
        <v>47611234.079000004</v>
      </c>
      <c r="E388" s="26">
        <v>27161</v>
      </c>
      <c r="F388" s="27">
        <v>50219001.994999997</v>
      </c>
      <c r="G388" s="26">
        <v>26219</v>
      </c>
      <c r="H388" s="27">
        <v>50140911.232000001</v>
      </c>
      <c r="I388" s="28">
        <v>5.4772113499999997E-2</v>
      </c>
      <c r="J388" s="28">
        <v>4.1777580999999998E-3</v>
      </c>
      <c r="K388" s="28">
        <v>5.0383863799999998E-2</v>
      </c>
      <c r="L388" s="28">
        <v>-1.555004E-3</v>
      </c>
      <c r="M388" s="28">
        <v>-3.4682080999999997E-2</v>
      </c>
      <c r="N388" s="28">
        <v>3.4317271000000003E-2</v>
      </c>
      <c r="O388" s="28">
        <v>-1.294881E-2</v>
      </c>
      <c r="P388" s="28">
        <v>-1.5002599999999999E-4</v>
      </c>
      <c r="Q388" s="28">
        <v>2.3811241000000001E-3</v>
      </c>
      <c r="R388" s="28">
        <v>1.8503530999999999E-3</v>
      </c>
    </row>
    <row r="389" spans="1:18" ht="12" x14ac:dyDescent="0.2">
      <c r="A389" s="12" t="s">
        <v>2990</v>
      </c>
      <c r="B389" s="10" t="str">
        <f>VLOOKUP(A389,[2]racine_v11e!$B$4:$C$672,2,FALSE)</f>
        <v>Acidocétose et coma diabétique</v>
      </c>
      <c r="C389" s="26">
        <v>14725</v>
      </c>
      <c r="D389" s="27">
        <v>44654883.859999999</v>
      </c>
      <c r="E389" s="26">
        <v>14466</v>
      </c>
      <c r="F389" s="27">
        <v>45244970.234999999</v>
      </c>
      <c r="G389" s="26">
        <v>13863</v>
      </c>
      <c r="H389" s="27">
        <v>43704085.056999996</v>
      </c>
      <c r="I389" s="28">
        <v>1.3214374900000001E-2</v>
      </c>
      <c r="J389" s="28">
        <v>-1.7589133999999999E-2</v>
      </c>
      <c r="K389" s="28">
        <v>3.1355016600000001E-2</v>
      </c>
      <c r="L389" s="28">
        <v>-3.4056496999999998E-2</v>
      </c>
      <c r="M389" s="28">
        <v>-4.1683948999999998E-2</v>
      </c>
      <c r="N389" s="28">
        <v>7.9592237999999999E-3</v>
      </c>
      <c r="O389" s="28">
        <v>-8.2888879999999995E-3</v>
      </c>
      <c r="P389" s="28">
        <v>-2.9603099999999999E-3</v>
      </c>
      <c r="Q389" s="28">
        <v>1.2589923999999999E-3</v>
      </c>
      <c r="R389" s="28">
        <v>1.6128144999999999E-3</v>
      </c>
    </row>
    <row r="390" spans="1:18" ht="12" x14ac:dyDescent="0.2">
      <c r="A390" s="12" t="s">
        <v>2991</v>
      </c>
      <c r="B390" s="10" t="str">
        <f>VLOOKUP(A390,[2]racine_v11e!$B$4:$C$672,2,FALSE)</f>
        <v>Obésité</v>
      </c>
      <c r="C390" s="26">
        <v>19674</v>
      </c>
      <c r="D390" s="27">
        <v>22609621.098999999</v>
      </c>
      <c r="E390" s="26">
        <v>21439</v>
      </c>
      <c r="F390" s="27">
        <v>23489842.423999999</v>
      </c>
      <c r="G390" s="26">
        <v>20817</v>
      </c>
      <c r="H390" s="27">
        <v>24088108.772999998</v>
      </c>
      <c r="I390" s="28">
        <v>3.8931272699999998E-2</v>
      </c>
      <c r="J390" s="28">
        <v>8.9712310700000006E-2</v>
      </c>
      <c r="K390" s="28">
        <v>-4.6600408000000003E-2</v>
      </c>
      <c r="L390" s="28">
        <v>2.5469151200000002E-2</v>
      </c>
      <c r="M390" s="28">
        <v>-2.9012547E-2</v>
      </c>
      <c r="N390" s="28">
        <v>5.6109580300000003E-2</v>
      </c>
      <c r="O390" s="28">
        <v>-8.5500630000000001E-3</v>
      </c>
      <c r="P390" s="28">
        <v>1.1493743E-3</v>
      </c>
      <c r="Q390" s="28">
        <v>1.8905320000000001E-3</v>
      </c>
      <c r="R390" s="28">
        <v>8.8892490000000001E-4</v>
      </c>
    </row>
    <row r="391" spans="1:18" ht="22.5" x14ac:dyDescent="0.2">
      <c r="A391" s="12" t="s">
        <v>2992</v>
      </c>
      <c r="B391" s="10" t="str">
        <f>VLOOKUP(A391,[2]racine_v11e!$B$4:$C$672,2,FALSE)</f>
        <v>Maladies métaboliques congénitales sévères</v>
      </c>
      <c r="C391" s="26">
        <v>1344</v>
      </c>
      <c r="D391" s="27">
        <v>4063247.9172999999</v>
      </c>
      <c r="E391" s="26">
        <v>1229</v>
      </c>
      <c r="F391" s="27">
        <v>4479207.5977999996</v>
      </c>
      <c r="G391" s="26">
        <v>1249</v>
      </c>
      <c r="H391" s="27">
        <v>4885221.3530000001</v>
      </c>
      <c r="I391" s="28">
        <v>0.1023712284</v>
      </c>
      <c r="J391" s="28">
        <v>-8.5565476000000001E-2</v>
      </c>
      <c r="K391" s="28">
        <v>0.20552231970000001</v>
      </c>
      <c r="L391" s="28">
        <v>9.0644103099999998E-2</v>
      </c>
      <c r="M391" s="28">
        <v>1.6273393000000001E-2</v>
      </c>
      <c r="N391" s="28">
        <v>7.3179826000000003E-2</v>
      </c>
      <c r="O391" s="28">
        <v>2.7492160000000001E-4</v>
      </c>
      <c r="P391" s="28">
        <v>7.8002340000000005E-4</v>
      </c>
      <c r="Q391" s="28">
        <v>1.134301E-4</v>
      </c>
      <c r="R391" s="28">
        <v>1.802796E-4</v>
      </c>
    </row>
    <row r="392" spans="1:18" ht="22.5" x14ac:dyDescent="0.2">
      <c r="A392" s="12" t="s">
        <v>2993</v>
      </c>
      <c r="B392" s="10" t="str">
        <f>VLOOKUP(A392,[2]racine_v11e!$B$4:$C$672,2,FALSE)</f>
        <v>Autres maladies métaboliques congénitales</v>
      </c>
      <c r="C392" s="26">
        <v>6687</v>
      </c>
      <c r="D392" s="27">
        <v>9693362.6948000006</v>
      </c>
      <c r="E392" s="26">
        <v>5819</v>
      </c>
      <c r="F392" s="27">
        <v>9087398.1631000005</v>
      </c>
      <c r="G392" s="26">
        <v>5248</v>
      </c>
      <c r="H392" s="27">
        <v>8638111.7572000008</v>
      </c>
      <c r="I392" s="28">
        <v>-6.2513345999999997E-2</v>
      </c>
      <c r="J392" s="28">
        <v>-0.12980409800000001</v>
      </c>
      <c r="K392" s="28">
        <v>7.73282795E-2</v>
      </c>
      <c r="L392" s="28">
        <v>-4.9440599000000002E-2</v>
      </c>
      <c r="M392" s="28">
        <v>-9.8126826E-2</v>
      </c>
      <c r="N392" s="28">
        <v>5.3983452000000001E-2</v>
      </c>
      <c r="O392" s="28">
        <v>-7.8490130000000002E-3</v>
      </c>
      <c r="P392" s="28">
        <v>-8.6315800000000005E-4</v>
      </c>
      <c r="Q392" s="28">
        <v>4.7660619999999998E-4</v>
      </c>
      <c r="R392" s="28">
        <v>3.1877279999999999E-4</v>
      </c>
    </row>
    <row r="393" spans="1:18" ht="12" x14ac:dyDescent="0.2">
      <c r="A393" s="12" t="s">
        <v>2994</v>
      </c>
      <c r="B393" s="10" t="str">
        <f>VLOOKUP(A393,[2]racine_v11e!$B$4:$C$672,2,FALSE)</f>
        <v>Tumeurs des glandes endocrines</v>
      </c>
      <c r="C393" s="26">
        <v>8888</v>
      </c>
      <c r="D393" s="27">
        <v>16750544.879000001</v>
      </c>
      <c r="E393" s="26">
        <v>8752</v>
      </c>
      <c r="F393" s="27">
        <v>17411464.853999998</v>
      </c>
      <c r="G393" s="26">
        <v>8444</v>
      </c>
      <c r="H393" s="27">
        <v>17425015.93</v>
      </c>
      <c r="I393" s="28">
        <v>3.9456625400000001E-2</v>
      </c>
      <c r="J393" s="28">
        <v>-1.5301530000000001E-2</v>
      </c>
      <c r="K393" s="28">
        <v>5.5609059299999999E-2</v>
      </c>
      <c r="L393" s="28">
        <v>7.7828459999999995E-4</v>
      </c>
      <c r="M393" s="28">
        <v>-3.5191956000000003E-2</v>
      </c>
      <c r="N393" s="28">
        <v>3.7282277000000003E-2</v>
      </c>
      <c r="O393" s="28">
        <v>-4.2337929999999996E-3</v>
      </c>
      <c r="P393" s="28">
        <v>2.6033999999999998E-5</v>
      </c>
      <c r="Q393" s="28">
        <v>7.6685649999999996E-4</v>
      </c>
      <c r="R393" s="28">
        <v>6.4303639999999996E-4</v>
      </c>
    </row>
    <row r="394" spans="1:18" ht="22.5" x14ac:dyDescent="0.2">
      <c r="A394" s="12" t="s">
        <v>2995</v>
      </c>
      <c r="B394" s="10" t="str">
        <f>VLOOKUP(A394,[2]racine_v11e!$B$4:$C$672,2,FALSE)</f>
        <v>Explorations et surveillance pour affections endocriniennes et métaboliques</v>
      </c>
      <c r="C394" s="26">
        <v>68362</v>
      </c>
      <c r="D394" s="27">
        <v>49710519.438000001</v>
      </c>
      <c r="E394" s="26">
        <v>80056</v>
      </c>
      <c r="F394" s="27">
        <v>58103000.941</v>
      </c>
      <c r="G394" s="26">
        <v>88943</v>
      </c>
      <c r="H394" s="27">
        <v>64517472.684</v>
      </c>
      <c r="I394" s="28">
        <v>0.16882707320000001</v>
      </c>
      <c r="J394" s="28">
        <v>0.17105994560000001</v>
      </c>
      <c r="K394" s="28">
        <v>-1.906711E-3</v>
      </c>
      <c r="L394" s="28">
        <v>0.1103982865</v>
      </c>
      <c r="M394" s="28">
        <v>0.1110097931</v>
      </c>
      <c r="N394" s="28">
        <v>-5.5040600000000003E-4</v>
      </c>
      <c r="O394" s="28">
        <v>0.122161434</v>
      </c>
      <c r="P394" s="28">
        <v>1.23233219E-2</v>
      </c>
      <c r="Q394" s="28">
        <v>8.0775132000000006E-3</v>
      </c>
      <c r="R394" s="28">
        <v>2.3808922E-3</v>
      </c>
    </row>
    <row r="395" spans="1:18" ht="22.5" x14ac:dyDescent="0.2">
      <c r="A395" s="12" t="s">
        <v>2996</v>
      </c>
      <c r="B395" s="10" t="str">
        <f>VLOOKUP(A395,[2]racine_v11e!$B$4:$C$672,2,FALSE)</f>
        <v>Symptômes et autres recours aux soins de la CMD 10</v>
      </c>
      <c r="C395" s="26">
        <v>10999</v>
      </c>
      <c r="D395" s="27">
        <v>12138481.130999999</v>
      </c>
      <c r="E395" s="26">
        <v>10323</v>
      </c>
      <c r="F395" s="27">
        <v>11389003.380999999</v>
      </c>
      <c r="G395" s="26">
        <v>10740</v>
      </c>
      <c r="H395" s="27">
        <v>11931702.623</v>
      </c>
      <c r="I395" s="28">
        <v>-6.1743948E-2</v>
      </c>
      <c r="J395" s="28">
        <v>-6.1460133E-2</v>
      </c>
      <c r="K395" s="28">
        <v>-3.0240099999999999E-4</v>
      </c>
      <c r="L395" s="28">
        <v>4.7651161800000001E-2</v>
      </c>
      <c r="M395" s="28">
        <v>4.0395233900000001E-2</v>
      </c>
      <c r="N395" s="28">
        <v>6.9742032999999997E-3</v>
      </c>
      <c r="O395" s="28">
        <v>5.7321163000000003E-3</v>
      </c>
      <c r="P395" s="28">
        <v>1.0426201E-3</v>
      </c>
      <c r="Q395" s="28">
        <v>9.753718E-4</v>
      </c>
      <c r="R395" s="28">
        <v>4.403163E-4</v>
      </c>
    </row>
    <row r="396" spans="1:18" ht="22.5" x14ac:dyDescent="0.2">
      <c r="A396" s="12" t="s">
        <v>2997</v>
      </c>
      <c r="B396" s="10" t="str">
        <f>VLOOKUP(A396,[2]racine_v11e!$B$4:$C$672,2,FALSE)</f>
        <v>Troubles métaboliques, âge inférieur à 18 ans</v>
      </c>
      <c r="C396" s="26">
        <v>8529</v>
      </c>
      <c r="D396" s="27">
        <v>12548262.947000001</v>
      </c>
      <c r="E396" s="26">
        <v>7947</v>
      </c>
      <c r="F396" s="27">
        <v>11495245.359999999</v>
      </c>
      <c r="G396" s="26">
        <v>6754</v>
      </c>
      <c r="H396" s="27">
        <v>9931609.8899000008</v>
      </c>
      <c r="I396" s="28">
        <v>-8.3917399000000004E-2</v>
      </c>
      <c r="J396" s="28">
        <v>-6.8237776999999999E-2</v>
      </c>
      <c r="K396" s="28">
        <v>-1.6827921999999999E-2</v>
      </c>
      <c r="L396" s="28">
        <v>-0.136024541</v>
      </c>
      <c r="M396" s="28">
        <v>-0.15011954199999999</v>
      </c>
      <c r="N396" s="28">
        <v>1.6584686899999999E-2</v>
      </c>
      <c r="O396" s="28">
        <v>-1.6399075999999999E-2</v>
      </c>
      <c r="P396" s="28">
        <v>-3.0040169999999999E-3</v>
      </c>
      <c r="Q396" s="28">
        <v>6.133763E-4</v>
      </c>
      <c r="R396" s="28">
        <v>3.6650680000000001E-4</v>
      </c>
    </row>
    <row r="397" spans="1:18" ht="22.5" x14ac:dyDescent="0.2">
      <c r="A397" s="12" t="s">
        <v>2998</v>
      </c>
      <c r="B397" s="10" t="str">
        <f>VLOOKUP(A397,[2]racine_v11e!$B$4:$C$672,2,FALSE)</f>
        <v>Troubles métaboliques, âge supérieur à 17 ans</v>
      </c>
      <c r="C397" s="26">
        <v>43552</v>
      </c>
      <c r="D397" s="27">
        <v>107433325.33</v>
      </c>
      <c r="E397" s="26">
        <v>47167</v>
      </c>
      <c r="F397" s="27">
        <v>117281245.04000001</v>
      </c>
      <c r="G397" s="26">
        <v>49351</v>
      </c>
      <c r="H397" s="27">
        <v>124880908.06</v>
      </c>
      <c r="I397" s="28">
        <v>9.1665409000000003E-2</v>
      </c>
      <c r="J397" s="28">
        <v>8.3004224799999998E-2</v>
      </c>
      <c r="K397" s="28">
        <v>7.9973687000000002E-3</v>
      </c>
      <c r="L397" s="28">
        <v>6.4798621599999995E-2</v>
      </c>
      <c r="M397" s="28">
        <v>4.6303559699999997E-2</v>
      </c>
      <c r="N397" s="28">
        <v>1.76765737E-2</v>
      </c>
      <c r="O397" s="28">
        <v>3.00214439E-2</v>
      </c>
      <c r="P397" s="28">
        <v>1.4600281499999999E-2</v>
      </c>
      <c r="Q397" s="28">
        <v>4.4818968999999998E-3</v>
      </c>
      <c r="R397" s="28">
        <v>4.6084877000000003E-3</v>
      </c>
    </row>
    <row r="398" spans="1:18" ht="22.5" x14ac:dyDescent="0.2">
      <c r="A398" s="12" t="s">
        <v>2999</v>
      </c>
      <c r="B398" s="10" t="str">
        <f>VLOOKUP(A398,[2]racine_v11e!$B$4:$C$672,2,FALSE)</f>
        <v>Troubles nutritionnels divers, âge inférieur à 18 ans</v>
      </c>
      <c r="C398" s="26">
        <v>4853</v>
      </c>
      <c r="D398" s="27">
        <v>16663493.280999999</v>
      </c>
      <c r="E398" s="26">
        <v>4365</v>
      </c>
      <c r="F398" s="27">
        <v>14961609.491</v>
      </c>
      <c r="G398" s="26">
        <v>4980</v>
      </c>
      <c r="H398" s="27">
        <v>18002146.215999998</v>
      </c>
      <c r="I398" s="28">
        <v>-0.102132474</v>
      </c>
      <c r="J398" s="28">
        <v>-0.100556357</v>
      </c>
      <c r="K398" s="28">
        <v>-1.752324E-3</v>
      </c>
      <c r="L398" s="28">
        <v>0.20322256960000001</v>
      </c>
      <c r="M398" s="28">
        <v>0.1408934708</v>
      </c>
      <c r="N398" s="28">
        <v>5.4631830499999999E-2</v>
      </c>
      <c r="O398" s="28">
        <v>8.4538406999999996E-3</v>
      </c>
      <c r="P398" s="28">
        <v>5.8414026999999997E-3</v>
      </c>
      <c r="Q398" s="28">
        <v>4.5226739999999999E-4</v>
      </c>
      <c r="R398" s="28">
        <v>6.6433430000000003E-4</v>
      </c>
    </row>
    <row r="399" spans="1:18" ht="22.5" x14ac:dyDescent="0.2">
      <c r="A399" s="12" t="s">
        <v>3000</v>
      </c>
      <c r="B399" s="10" t="str">
        <f>VLOOKUP(A399,[2]racine_v11e!$B$4:$C$672,2,FALSE)</f>
        <v>Troubles nutritionnels divers, âge supérieur à 17 ans</v>
      </c>
      <c r="C399" s="26">
        <v>20015</v>
      </c>
      <c r="D399" s="27">
        <v>78761843.047999993</v>
      </c>
      <c r="E399" s="26">
        <v>19953</v>
      </c>
      <c r="F399" s="27">
        <v>80596811.768000007</v>
      </c>
      <c r="G399" s="26">
        <v>20156</v>
      </c>
      <c r="H399" s="27">
        <v>81769450.524000004</v>
      </c>
      <c r="I399" s="28">
        <v>2.32976864E-2</v>
      </c>
      <c r="J399" s="28">
        <v>-3.0976770000000001E-3</v>
      </c>
      <c r="K399" s="28">
        <v>2.6477381500000001E-2</v>
      </c>
      <c r="L399" s="28">
        <v>1.45494435E-2</v>
      </c>
      <c r="M399" s="28">
        <v>1.01739087E-2</v>
      </c>
      <c r="N399" s="28">
        <v>4.3314668000000002E-3</v>
      </c>
      <c r="O399" s="28">
        <v>2.7904547000000002E-3</v>
      </c>
      <c r="P399" s="28">
        <v>2.2528441E-3</v>
      </c>
      <c r="Q399" s="28">
        <v>1.8305022E-3</v>
      </c>
      <c r="R399" s="28">
        <v>3.0175430000000001E-3</v>
      </c>
    </row>
    <row r="400" spans="1:18" ht="33.75" x14ac:dyDescent="0.2">
      <c r="A400" s="12" t="s">
        <v>3001</v>
      </c>
      <c r="B400" s="10" t="str">
        <f>VLOOKUP(A400,[2]racine_v11e!$B$4:$C$672,2,FALSE)</f>
        <v>Autres affections de la CMD 10 concernant majoritairement la petite enfance</v>
      </c>
      <c r="C400" s="26">
        <v>2166</v>
      </c>
      <c r="D400" s="27">
        <v>6520237.7775999997</v>
      </c>
      <c r="E400" s="26">
        <v>1846</v>
      </c>
      <c r="F400" s="27">
        <v>5520892.7137000002</v>
      </c>
      <c r="G400" s="26">
        <v>1812</v>
      </c>
      <c r="H400" s="27">
        <v>5502813.1579999998</v>
      </c>
      <c r="I400" s="28">
        <v>-0.153268193</v>
      </c>
      <c r="J400" s="28">
        <v>-0.14773776499999999</v>
      </c>
      <c r="K400" s="28">
        <v>-6.4891150000000002E-3</v>
      </c>
      <c r="L400" s="28">
        <v>-3.2747520000000001E-3</v>
      </c>
      <c r="M400" s="28">
        <v>-1.8418202000000002E-2</v>
      </c>
      <c r="N400" s="28">
        <v>1.5427597899999999E-2</v>
      </c>
      <c r="O400" s="28">
        <v>-4.67367E-4</v>
      </c>
      <c r="P400" s="28">
        <v>-3.4734000000000003E-5</v>
      </c>
      <c r="Q400" s="28">
        <v>1.645599E-4</v>
      </c>
      <c r="R400" s="28">
        <v>2.0307060000000001E-4</v>
      </c>
    </row>
    <row r="401" spans="1:18" ht="22.5" x14ac:dyDescent="0.2">
      <c r="A401" s="12" t="s">
        <v>3002</v>
      </c>
      <c r="B401" s="10" t="str">
        <f>VLOOKUP(A401,[2]racine_v11e!$B$4:$C$672,2,FALSE)</f>
        <v>Problèmes alimentaires du nouveau-né et du nourrisson</v>
      </c>
      <c r="C401" s="26">
        <v>3260</v>
      </c>
      <c r="D401" s="27">
        <v>4229819.1518000001</v>
      </c>
      <c r="E401" s="26">
        <v>3559</v>
      </c>
      <c r="F401" s="27">
        <v>4659148.5675999997</v>
      </c>
      <c r="G401" s="26">
        <v>3897</v>
      </c>
      <c r="H401" s="27">
        <v>5122858.1478000004</v>
      </c>
      <c r="I401" s="28">
        <v>0.10150065530000001</v>
      </c>
      <c r="J401" s="28">
        <v>9.1717791399999998E-2</v>
      </c>
      <c r="K401" s="28">
        <v>8.9609823999999994E-3</v>
      </c>
      <c r="L401" s="28">
        <v>9.9526678199999996E-2</v>
      </c>
      <c r="M401" s="28">
        <v>9.4970497299999998E-2</v>
      </c>
      <c r="N401" s="28">
        <v>4.1610079000000003E-3</v>
      </c>
      <c r="O401" s="28">
        <v>4.6461758000000001E-3</v>
      </c>
      <c r="P401" s="28">
        <v>8.9086720000000001E-4</v>
      </c>
      <c r="Q401" s="28">
        <v>3.5391280000000001E-4</v>
      </c>
      <c r="R401" s="28">
        <v>1.8904910000000001E-4</v>
      </c>
    </row>
    <row r="402" spans="1:18" ht="33.75" x14ac:dyDescent="0.2">
      <c r="A402" s="12" t="s">
        <v>3003</v>
      </c>
      <c r="B402" s="10" t="str">
        <f>VLOOKUP(A402,[2]racine_v11e!$B$4:$C$672,2,FALSE)</f>
        <v>Interventions sur les reins et les uretères et chirurgie majeure de la vessie pour une affection tumorale</v>
      </c>
      <c r="C402" s="26">
        <v>7890</v>
      </c>
      <c r="D402" s="27">
        <v>78753766.685000002</v>
      </c>
      <c r="E402" s="26">
        <v>8058</v>
      </c>
      <c r="F402" s="27">
        <v>81410776.821999997</v>
      </c>
      <c r="G402" s="26">
        <v>8362</v>
      </c>
      <c r="H402" s="27">
        <v>85310354.429000005</v>
      </c>
      <c r="I402" s="28">
        <v>3.3738197499999997E-2</v>
      </c>
      <c r="J402" s="28">
        <v>2.1292775699999999E-2</v>
      </c>
      <c r="K402" s="28">
        <v>1.2185949200000001E-2</v>
      </c>
      <c r="L402" s="28">
        <v>4.7900017199999999E-2</v>
      </c>
      <c r="M402" s="28">
        <v>3.7726482999999998E-2</v>
      </c>
      <c r="N402" s="28">
        <v>9.8036760000000008E-3</v>
      </c>
      <c r="O402" s="28">
        <v>4.1788090000000003E-3</v>
      </c>
      <c r="P402" s="28">
        <v>7.4917704999999998E-3</v>
      </c>
      <c r="Q402" s="28">
        <v>7.5940960000000005E-4</v>
      </c>
      <c r="R402" s="28">
        <v>3.1482132E-3</v>
      </c>
    </row>
    <row r="403" spans="1:18" ht="33.75" x14ac:dyDescent="0.2">
      <c r="A403" s="12" t="s">
        <v>3004</v>
      </c>
      <c r="B403" s="10" t="str">
        <f>VLOOKUP(A403,[2]racine_v11e!$B$4:$C$672,2,FALSE)</f>
        <v>Interventions sur les reins et les uretères et chirurgie majeure de la vessie pour une affection non tumorale</v>
      </c>
      <c r="C403" s="26">
        <v>6169</v>
      </c>
      <c r="D403" s="27">
        <v>38025168.523999996</v>
      </c>
      <c r="E403" s="26">
        <v>5969</v>
      </c>
      <c r="F403" s="27">
        <v>38204318.954999998</v>
      </c>
      <c r="G403" s="26">
        <v>6019</v>
      </c>
      <c r="H403" s="27">
        <v>40391417.318999998</v>
      </c>
      <c r="I403" s="28">
        <v>4.7113646000000002E-3</v>
      </c>
      <c r="J403" s="28">
        <v>-3.2420165000000001E-2</v>
      </c>
      <c r="K403" s="28">
        <v>3.8375675599999999E-2</v>
      </c>
      <c r="L403" s="28">
        <v>5.7247411400000003E-2</v>
      </c>
      <c r="M403" s="28">
        <v>8.3766125E-3</v>
      </c>
      <c r="N403" s="28">
        <v>4.8464827799999999E-2</v>
      </c>
      <c r="O403" s="28">
        <v>6.8730410000000005E-4</v>
      </c>
      <c r="P403" s="28">
        <v>4.2017983999999998E-3</v>
      </c>
      <c r="Q403" s="28">
        <v>5.466259E-4</v>
      </c>
      <c r="R403" s="28">
        <v>1.4905668999999999E-3</v>
      </c>
    </row>
    <row r="404" spans="1:18" ht="33.75" x14ac:dyDescent="0.2">
      <c r="A404" s="12" t="s">
        <v>3005</v>
      </c>
      <c r="B404" s="10" t="str">
        <f>VLOOKUP(A404,[2]racine_v11e!$B$4:$C$672,2,FALSE)</f>
        <v>Autres interventions sur la vessie à l'exception des interventions transurétrales</v>
      </c>
      <c r="C404" s="26">
        <v>2124</v>
      </c>
      <c r="D404" s="27">
        <v>10333653.362</v>
      </c>
      <c r="E404" s="26">
        <v>2191</v>
      </c>
      <c r="F404" s="27">
        <v>10599513.343</v>
      </c>
      <c r="G404" s="26">
        <v>2274</v>
      </c>
      <c r="H404" s="27">
        <v>10970046.301000001</v>
      </c>
      <c r="I404" s="28">
        <v>2.5727588400000001E-2</v>
      </c>
      <c r="J404" s="28">
        <v>3.1544256100000001E-2</v>
      </c>
      <c r="K404" s="28">
        <v>-5.6387959999999997E-3</v>
      </c>
      <c r="L404" s="28">
        <v>3.4957544399999999E-2</v>
      </c>
      <c r="M404" s="28">
        <v>3.7882245500000002E-2</v>
      </c>
      <c r="N404" s="28">
        <v>-2.817951E-3</v>
      </c>
      <c r="O404" s="28">
        <v>1.1409248E-3</v>
      </c>
      <c r="P404" s="28">
        <v>7.1185859999999999E-4</v>
      </c>
      <c r="Q404" s="28">
        <v>2.065173E-4</v>
      </c>
      <c r="R404" s="28">
        <v>4.0482829999999997E-4</v>
      </c>
    </row>
    <row r="405" spans="1:18" ht="22.5" x14ac:dyDescent="0.2">
      <c r="A405" s="12" t="s">
        <v>3006</v>
      </c>
      <c r="B405" s="10" t="str">
        <f>VLOOKUP(A405,[2]racine_v11e!$B$4:$C$672,2,FALSE)</f>
        <v>Interventions sur l'urètre, âge inférieur à 18 ans</v>
      </c>
      <c r="C405" s="26">
        <v>607</v>
      </c>
      <c r="D405" s="27">
        <v>1240277.5389</v>
      </c>
      <c r="E405" s="26">
        <v>603</v>
      </c>
      <c r="F405" s="27">
        <v>1246115.0179000001</v>
      </c>
      <c r="G405" s="26">
        <v>601</v>
      </c>
      <c r="H405" s="27">
        <v>1166244.5581</v>
      </c>
      <c r="I405" s="28">
        <v>4.7065909E-3</v>
      </c>
      <c r="J405" s="28">
        <v>-6.5897860000000003E-3</v>
      </c>
      <c r="K405" s="28">
        <v>1.1371311300000001E-2</v>
      </c>
      <c r="L405" s="28">
        <v>-6.4095576000000001E-2</v>
      </c>
      <c r="M405" s="28">
        <v>-3.3167499999999998E-3</v>
      </c>
      <c r="N405" s="28">
        <v>-6.0981084999999997E-2</v>
      </c>
      <c r="O405" s="28">
        <v>-2.7492E-5</v>
      </c>
      <c r="P405" s="28">
        <v>-1.5344499999999999E-4</v>
      </c>
      <c r="Q405" s="28">
        <v>5.4580899999999998E-5</v>
      </c>
      <c r="R405" s="28">
        <v>4.3037999999999997E-5</v>
      </c>
    </row>
    <row r="406" spans="1:18" ht="22.5" x14ac:dyDescent="0.2">
      <c r="A406" s="12" t="s">
        <v>3007</v>
      </c>
      <c r="B406" s="10" t="str">
        <f>VLOOKUP(A406,[2]racine_v11e!$B$4:$C$672,2,FALSE)</f>
        <v>Interventions sur l'urètre, âge supérieur à 17 ans</v>
      </c>
      <c r="C406" s="26">
        <v>1670</v>
      </c>
      <c r="D406" s="27">
        <v>4182617.5274999999</v>
      </c>
      <c r="E406" s="26">
        <v>1600</v>
      </c>
      <c r="F406" s="27">
        <v>3933199.3377</v>
      </c>
      <c r="G406" s="26">
        <v>1527</v>
      </c>
      <c r="H406" s="27">
        <v>3728225.1836999999</v>
      </c>
      <c r="I406" s="28">
        <v>-5.9632082000000003E-2</v>
      </c>
      <c r="J406" s="28">
        <v>-4.1916167999999997E-2</v>
      </c>
      <c r="K406" s="28">
        <v>-1.8490985000000001E-2</v>
      </c>
      <c r="L406" s="28">
        <v>-5.2113847999999997E-2</v>
      </c>
      <c r="M406" s="28">
        <v>-4.5624999999999999E-2</v>
      </c>
      <c r="N406" s="28">
        <v>-6.799055E-3</v>
      </c>
      <c r="O406" s="28">
        <v>-1.0034639999999999E-3</v>
      </c>
      <c r="P406" s="28">
        <v>-3.93791E-4</v>
      </c>
      <c r="Q406" s="28">
        <v>1.3867719999999999E-4</v>
      </c>
      <c r="R406" s="28">
        <v>1.3758290000000001E-4</v>
      </c>
    </row>
    <row r="407" spans="1:18" ht="22.5" x14ac:dyDescent="0.2">
      <c r="A407" s="12" t="s">
        <v>3008</v>
      </c>
      <c r="B407" s="10" t="str">
        <f>VLOOKUP(A407,[2]racine_v11e!$B$4:$C$672,2,FALSE)</f>
        <v>Autres interventions sur les reins et les voies urinaires</v>
      </c>
      <c r="C407" s="26">
        <v>2726</v>
      </c>
      <c r="D407" s="27">
        <v>13531917.877</v>
      </c>
      <c r="E407" s="26">
        <v>2810</v>
      </c>
      <c r="F407" s="27">
        <v>14112477.720000001</v>
      </c>
      <c r="G407" s="26">
        <v>3021</v>
      </c>
      <c r="H407" s="27">
        <v>14828050.013</v>
      </c>
      <c r="I407" s="28">
        <v>4.2902997900000003E-2</v>
      </c>
      <c r="J407" s="28">
        <v>3.0814379999999999E-2</v>
      </c>
      <c r="K407" s="28">
        <v>1.17272499E-2</v>
      </c>
      <c r="L407" s="28">
        <v>5.0704936999999999E-2</v>
      </c>
      <c r="M407" s="28">
        <v>7.5088968000000006E-2</v>
      </c>
      <c r="N407" s="28">
        <v>-2.2680941999999999E-2</v>
      </c>
      <c r="O407" s="28">
        <v>2.9004234000000002E-3</v>
      </c>
      <c r="P407" s="28">
        <v>1.3747395E-3</v>
      </c>
      <c r="Q407" s="28">
        <v>2.743574E-4</v>
      </c>
      <c r="R407" s="28">
        <v>5.4720039999999999E-4</v>
      </c>
    </row>
    <row r="408" spans="1:18" ht="33.75" x14ac:dyDescent="0.2">
      <c r="A408" s="12" t="s">
        <v>3009</v>
      </c>
      <c r="B408" s="10" t="str">
        <f>VLOOKUP(A408,[2]racine_v11e!$B$4:$C$672,2,FALSE)</f>
        <v>Créations et réfections de fistules artérioveineuses pour affections de la CMD 11</v>
      </c>
      <c r="C408" s="26">
        <v>5894</v>
      </c>
      <c r="D408" s="27">
        <v>20259063.916000001</v>
      </c>
      <c r="E408" s="26">
        <v>6385</v>
      </c>
      <c r="F408" s="27">
        <v>21610154.155000001</v>
      </c>
      <c r="G408" s="26">
        <v>6503</v>
      </c>
      <c r="H408" s="27">
        <v>21932727.776999999</v>
      </c>
      <c r="I408" s="28">
        <v>6.6690654799999999E-2</v>
      </c>
      <c r="J408" s="28">
        <v>8.3305056000000002E-2</v>
      </c>
      <c r="K408" s="28">
        <v>-1.5336771000000001E-2</v>
      </c>
      <c r="L408" s="28">
        <v>1.49269468E-2</v>
      </c>
      <c r="M408" s="28">
        <v>1.84808144E-2</v>
      </c>
      <c r="N408" s="28">
        <v>-3.4893810000000002E-3</v>
      </c>
      <c r="O408" s="28">
        <v>1.6220377E-3</v>
      </c>
      <c r="P408" s="28">
        <v>6.1972030000000003E-4</v>
      </c>
      <c r="Q408" s="28">
        <v>5.9058129999999996E-4</v>
      </c>
      <c r="R408" s="28">
        <v>8.0938479999999996E-4</v>
      </c>
    </row>
    <row r="409" spans="1:18" ht="33.75" x14ac:dyDescent="0.2">
      <c r="A409" s="12" t="s">
        <v>3010</v>
      </c>
      <c r="B409" s="10" t="str">
        <f>VLOOKUP(A409,[2]racine_v11e!$B$4:$C$672,2,FALSE)</f>
        <v>Interventions pour incontinence urinaire en dehors des interventions transurétrales</v>
      </c>
      <c r="C409" s="26">
        <v>2290</v>
      </c>
      <c r="D409" s="27">
        <v>8027053.9447999997</v>
      </c>
      <c r="E409" s="26">
        <v>2323</v>
      </c>
      <c r="F409" s="27">
        <v>8133294.5763999997</v>
      </c>
      <c r="G409" s="26">
        <v>2287</v>
      </c>
      <c r="H409" s="27">
        <v>8171840.0075000003</v>
      </c>
      <c r="I409" s="28">
        <v>1.32353205E-2</v>
      </c>
      <c r="J409" s="28">
        <v>1.44104803E-2</v>
      </c>
      <c r="K409" s="28">
        <v>-1.1584659999999999E-3</v>
      </c>
      <c r="L409" s="28">
        <v>4.7392149000000001E-3</v>
      </c>
      <c r="M409" s="28">
        <v>-1.5497202E-2</v>
      </c>
      <c r="N409" s="28">
        <v>2.0554961199999999E-2</v>
      </c>
      <c r="O409" s="28">
        <v>-4.9485900000000005E-4</v>
      </c>
      <c r="P409" s="28">
        <v>7.4052499999999996E-5</v>
      </c>
      <c r="Q409" s="28">
        <v>2.076979E-4</v>
      </c>
      <c r="R409" s="28">
        <v>3.0156589999999999E-4</v>
      </c>
    </row>
    <row r="410" spans="1:18" ht="22.5" x14ac:dyDescent="0.2">
      <c r="A410" s="12" t="s">
        <v>3011</v>
      </c>
      <c r="B410" s="10" t="str">
        <f>VLOOKUP(A410,[2]racine_v11e!$B$4:$C$672,2,FALSE)</f>
        <v>Interventions par voie transurétrale ou transcutanée pour lithiases urinaires</v>
      </c>
      <c r="C410" s="26">
        <v>23371</v>
      </c>
      <c r="D410" s="27">
        <v>50110701.116999999</v>
      </c>
      <c r="E410" s="26">
        <v>26823</v>
      </c>
      <c r="F410" s="27">
        <v>57285973.395999998</v>
      </c>
      <c r="G410" s="26">
        <v>29408</v>
      </c>
      <c r="H410" s="27">
        <v>62276466.535999998</v>
      </c>
      <c r="I410" s="28">
        <v>0.1431884232</v>
      </c>
      <c r="J410" s="28">
        <v>0.14770442</v>
      </c>
      <c r="K410" s="28">
        <v>-3.9348079999999997E-3</v>
      </c>
      <c r="L410" s="28">
        <v>8.7115446299999996E-2</v>
      </c>
      <c r="M410" s="28">
        <v>9.63725161E-2</v>
      </c>
      <c r="N410" s="28">
        <v>-8.4433619999999994E-3</v>
      </c>
      <c r="O410" s="28">
        <v>3.5533622899999999E-2</v>
      </c>
      <c r="P410" s="28">
        <v>9.5876099999999999E-3</v>
      </c>
      <c r="Q410" s="28">
        <v>2.6707386E-3</v>
      </c>
      <c r="R410" s="28">
        <v>2.2981922000000002E-3</v>
      </c>
    </row>
    <row r="411" spans="1:18" ht="22.5" x14ac:dyDescent="0.2">
      <c r="A411" s="12" t="s">
        <v>3012</v>
      </c>
      <c r="B411" s="10" t="str">
        <f>VLOOKUP(A411,[2]racine_v11e!$B$4:$C$672,2,FALSE)</f>
        <v>Injections de toxine botulique dans l'appareil urinaire</v>
      </c>
      <c r="C411" s="26">
        <v>3329</v>
      </c>
      <c r="D411" s="27">
        <v>5032265.5246000001</v>
      </c>
      <c r="E411" s="26">
        <v>3745</v>
      </c>
      <c r="F411" s="27">
        <v>5672189.2429999998</v>
      </c>
      <c r="G411" s="26">
        <v>4261</v>
      </c>
      <c r="H411" s="27">
        <v>6391763.4972999999</v>
      </c>
      <c r="I411" s="28">
        <v>0.12716414009999999</v>
      </c>
      <c r="J411" s="28">
        <v>0.1249624512</v>
      </c>
      <c r="K411" s="28">
        <v>1.9571222E-3</v>
      </c>
      <c r="L411" s="28">
        <v>0.12686005759999999</v>
      </c>
      <c r="M411" s="28">
        <v>0.1377837116</v>
      </c>
      <c r="N411" s="28">
        <v>-9.6008180000000005E-3</v>
      </c>
      <c r="O411" s="28">
        <v>7.0929785000000004E-3</v>
      </c>
      <c r="P411" s="28">
        <v>1.382428E-3</v>
      </c>
      <c r="Q411" s="28">
        <v>3.8697010000000002E-4</v>
      </c>
      <c r="R411" s="28">
        <v>2.3587559999999999E-4</v>
      </c>
    </row>
    <row r="412" spans="1:18" ht="33.75" x14ac:dyDescent="0.2">
      <c r="A412" s="12" t="s">
        <v>3013</v>
      </c>
      <c r="B412" s="10" t="str">
        <f>VLOOKUP(A412,[2]racine_v11e!$B$4:$C$672,2,FALSE)</f>
        <v>Interventions par voie transurétrale ou transcutanée pour des affections non lithiasiques</v>
      </c>
      <c r="C412" s="26">
        <v>41953</v>
      </c>
      <c r="D412" s="27">
        <v>123891052.38</v>
      </c>
      <c r="E412" s="26">
        <v>44887</v>
      </c>
      <c r="F412" s="27">
        <v>134155847.87</v>
      </c>
      <c r="G412" s="26">
        <v>47897</v>
      </c>
      <c r="H412" s="27">
        <v>143229868.09</v>
      </c>
      <c r="I412" s="28">
        <v>8.2853404699999994E-2</v>
      </c>
      <c r="J412" s="28">
        <v>6.9935403899999998E-2</v>
      </c>
      <c r="K412" s="28">
        <v>1.2073626800000001E-2</v>
      </c>
      <c r="L412" s="28">
        <v>6.7637902900000005E-2</v>
      </c>
      <c r="M412" s="28">
        <v>6.7057277200000001E-2</v>
      </c>
      <c r="N412" s="28">
        <v>5.4413740000000001E-4</v>
      </c>
      <c r="O412" s="28">
        <v>4.1375707900000003E-2</v>
      </c>
      <c r="P412" s="28">
        <v>1.7432779499999999E-2</v>
      </c>
      <c r="Q412" s="28">
        <v>4.3498492999999999E-3</v>
      </c>
      <c r="R412" s="28">
        <v>5.2856205000000002E-3</v>
      </c>
    </row>
    <row r="413" spans="1:18" ht="12" x14ac:dyDescent="0.2">
      <c r="A413" s="12" t="s">
        <v>3014</v>
      </c>
      <c r="B413" s="10" t="str">
        <f>VLOOKUP(A413,[2]racine_v11e!$B$4:$C$672,2,FALSE)</f>
        <v>Insuffisance rénale, avec dialyse</v>
      </c>
      <c r="C413" s="26">
        <v>12249</v>
      </c>
      <c r="D413" s="27">
        <v>67962299.650999993</v>
      </c>
      <c r="E413" s="26">
        <v>10955</v>
      </c>
      <c r="F413" s="27">
        <v>68142614.939999998</v>
      </c>
      <c r="G413" s="26">
        <v>10860</v>
      </c>
      <c r="H413" s="27">
        <v>68673164.518000007</v>
      </c>
      <c r="I413" s="28">
        <v>2.6531663999999999E-3</v>
      </c>
      <c r="J413" s="28">
        <v>-0.10564127700000001</v>
      </c>
      <c r="K413" s="28">
        <v>0.1210861374</v>
      </c>
      <c r="L413" s="28">
        <v>7.7858705E-3</v>
      </c>
      <c r="M413" s="28">
        <v>-8.6718390000000006E-3</v>
      </c>
      <c r="N413" s="28">
        <v>1.6601676999999999E-2</v>
      </c>
      <c r="O413" s="28">
        <v>-1.3058779999999999E-3</v>
      </c>
      <c r="P413" s="28">
        <v>1.0192784999999999E-3</v>
      </c>
      <c r="Q413" s="28">
        <v>9.8626979999999996E-4</v>
      </c>
      <c r="R413" s="28">
        <v>2.5342499E-3</v>
      </c>
    </row>
    <row r="414" spans="1:18" ht="33.75" x14ac:dyDescent="0.2">
      <c r="A414" s="12" t="s">
        <v>3015</v>
      </c>
      <c r="B414" s="10" t="str">
        <f>VLOOKUP(A414,[2]racine_v11e!$B$4:$C$672,2,FALSE)</f>
        <v>Endoscopies génito-urinaires thérapeutiques et anesthésie : séjours de la CMD 11 et de moins de 2 jours</v>
      </c>
      <c r="C414" s="26">
        <v>2621</v>
      </c>
      <c r="D414" s="27">
        <v>2125782.1047999999</v>
      </c>
      <c r="E414" s="26">
        <v>2774</v>
      </c>
      <c r="F414" s="27">
        <v>2240851.4832000001</v>
      </c>
      <c r="G414" s="26">
        <v>3020</v>
      </c>
      <c r="H414" s="27">
        <v>2437800.2039999999</v>
      </c>
      <c r="I414" s="28">
        <v>5.4130373099999997E-2</v>
      </c>
      <c r="J414" s="28">
        <v>5.8374666200000001E-2</v>
      </c>
      <c r="K414" s="28">
        <v>-4.0101989999999999E-3</v>
      </c>
      <c r="L414" s="28">
        <v>8.7890126700000001E-2</v>
      </c>
      <c r="M414" s="28">
        <v>8.8680605600000004E-2</v>
      </c>
      <c r="N414" s="28">
        <v>-7.2608899999999997E-4</v>
      </c>
      <c r="O414" s="28">
        <v>3.3815363000000002E-3</v>
      </c>
      <c r="P414" s="28">
        <v>3.7837290000000001E-4</v>
      </c>
      <c r="Q414" s="28">
        <v>2.7426659999999999E-4</v>
      </c>
      <c r="R414" s="28">
        <v>8.9962299999999998E-5</v>
      </c>
    </row>
    <row r="415" spans="1:18" ht="45" x14ac:dyDescent="0.2">
      <c r="A415" s="12" t="s">
        <v>3016</v>
      </c>
      <c r="B415" s="10" t="str">
        <f>VLOOKUP(A415,[2]racine_v11e!$B$4:$C$672,2,FALSE)</f>
        <v>Séjours de la CMD 11 comprenant une endoscopie génito-urinaire thérapeutique sans anesthésie : séjours de moins de 2 jours</v>
      </c>
      <c r="C415" s="26">
        <v>1311</v>
      </c>
      <c r="D415" s="27">
        <v>593922.48239999998</v>
      </c>
      <c r="E415" s="26">
        <v>1150</v>
      </c>
      <c r="F415" s="27">
        <v>520379.74560000002</v>
      </c>
      <c r="G415" s="26">
        <v>952</v>
      </c>
      <c r="H415" s="27">
        <v>430391.08319999999</v>
      </c>
      <c r="I415" s="28">
        <v>-0.123825481</v>
      </c>
      <c r="J415" s="28">
        <v>-0.122807018</v>
      </c>
      <c r="K415" s="28">
        <v>-1.161048E-3</v>
      </c>
      <c r="L415" s="28">
        <v>-0.172928834</v>
      </c>
      <c r="M415" s="28">
        <v>-0.17217391300000001</v>
      </c>
      <c r="N415" s="28">
        <v>-9.1193100000000005E-4</v>
      </c>
      <c r="O415" s="28">
        <v>-2.721724E-3</v>
      </c>
      <c r="P415" s="28">
        <v>-1.7288399999999999E-4</v>
      </c>
      <c r="Q415" s="28">
        <v>8.6457499999999997E-5</v>
      </c>
      <c r="R415" s="28">
        <v>1.58827E-5</v>
      </c>
    </row>
    <row r="416" spans="1:18" ht="33.75" x14ac:dyDescent="0.2">
      <c r="A416" s="12" t="s">
        <v>3017</v>
      </c>
      <c r="B416" s="10" t="str">
        <f>VLOOKUP(A416,[2]racine_v11e!$B$4:$C$672,2,FALSE)</f>
        <v>Endoscopies génito-urinaires diagnostiques et anesthésie : séjours de la CMD 11 et de moins de 2 jours</v>
      </c>
      <c r="C416" s="26">
        <v>1641</v>
      </c>
      <c r="D416" s="27">
        <v>1400337.4049</v>
      </c>
      <c r="E416" s="26">
        <v>1840</v>
      </c>
      <c r="F416" s="27">
        <v>1568558.5811000001</v>
      </c>
      <c r="G416" s="26">
        <v>1875</v>
      </c>
      <c r="H416" s="27">
        <v>1599960.2038</v>
      </c>
      <c r="I416" s="28">
        <v>0.1201290315</v>
      </c>
      <c r="J416" s="28">
        <v>0.1212675198</v>
      </c>
      <c r="K416" s="28">
        <v>-1.0153580000000001E-3</v>
      </c>
      <c r="L416" s="28">
        <v>2.0019413400000002E-2</v>
      </c>
      <c r="M416" s="28">
        <v>1.9021739100000001E-2</v>
      </c>
      <c r="N416" s="28">
        <v>9.790510000000001E-4</v>
      </c>
      <c r="O416" s="28">
        <v>4.8111289999999999E-4</v>
      </c>
      <c r="P416" s="28">
        <v>6.0328000000000002E-5</v>
      </c>
      <c r="Q416" s="28">
        <v>1.7028139999999999E-4</v>
      </c>
      <c r="R416" s="28">
        <v>5.9043399999999998E-5</v>
      </c>
    </row>
    <row r="417" spans="1:18" ht="45" x14ac:dyDescent="0.2">
      <c r="A417" s="12" t="s">
        <v>3018</v>
      </c>
      <c r="B417" s="10" t="str">
        <f>VLOOKUP(A417,[2]racine_v11e!$B$4:$C$672,2,FALSE)</f>
        <v>Séjours de la CMD 11 comprenant une endoscopie génito-urinaire diagnostique sans anesthésie : séjours de moins de 2 jours</v>
      </c>
      <c r="C417" s="26">
        <v>2084</v>
      </c>
      <c r="D417" s="27">
        <v>842725.18680000002</v>
      </c>
      <c r="E417" s="26">
        <v>1732</v>
      </c>
      <c r="F417" s="27">
        <v>699054.62340000004</v>
      </c>
      <c r="G417" s="26">
        <v>1670</v>
      </c>
      <c r="H417" s="27">
        <v>675008.01630000002</v>
      </c>
      <c r="I417" s="28">
        <v>-0.17048329100000001</v>
      </c>
      <c r="J417" s="28">
        <v>-0.16890595</v>
      </c>
      <c r="K417" s="28">
        <v>-1.8979089999999999E-3</v>
      </c>
      <c r="L417" s="28">
        <v>-3.4398752999999997E-2</v>
      </c>
      <c r="M417" s="28">
        <v>-3.5796767E-2</v>
      </c>
      <c r="N417" s="28">
        <v>1.4499164E-3</v>
      </c>
      <c r="O417" s="28">
        <v>-8.5225700000000004E-4</v>
      </c>
      <c r="P417" s="28">
        <v>-4.6198000000000001E-5</v>
      </c>
      <c r="Q417" s="28">
        <v>1.51664E-4</v>
      </c>
      <c r="R417" s="28">
        <v>2.49099E-5</v>
      </c>
    </row>
    <row r="418" spans="1:18" ht="33.75" x14ac:dyDescent="0.2">
      <c r="A418" s="12" t="s">
        <v>3019</v>
      </c>
      <c r="B418" s="10" t="str">
        <f>VLOOKUP(A418,[2]racine_v11e!$B$4:$C$672,2,FALSE)</f>
        <v>Séjours de la CMD 11 comprenant la mise en place de certains accès vasculaires, en ambulatoire</v>
      </c>
      <c r="C418" s="26">
        <v>604</v>
      </c>
      <c r="D418" s="27">
        <v>493256.52279999998</v>
      </c>
      <c r="E418" s="26">
        <v>528</v>
      </c>
      <c r="F418" s="27">
        <v>430116.45439999999</v>
      </c>
      <c r="G418" s="26">
        <v>601</v>
      </c>
      <c r="H418" s="27">
        <v>490554.02960000001</v>
      </c>
      <c r="I418" s="28">
        <v>-0.12800655499999999</v>
      </c>
      <c r="J418" s="28">
        <v>-0.12582781500000001</v>
      </c>
      <c r="K418" s="28">
        <v>-2.4923469999999998E-3</v>
      </c>
      <c r="L418" s="28">
        <v>0.1405144458</v>
      </c>
      <c r="M418" s="28">
        <v>0.1382575758</v>
      </c>
      <c r="N418" s="28">
        <v>1.9827410000000001E-3</v>
      </c>
      <c r="O418" s="28">
        <v>1.0034639999999999E-3</v>
      </c>
      <c r="P418" s="28">
        <v>1.161112E-4</v>
      </c>
      <c r="Q418" s="28">
        <v>5.4580899999999998E-5</v>
      </c>
      <c r="R418" s="28">
        <v>1.8102899999999999E-5</v>
      </c>
    </row>
    <row r="419" spans="1:18" ht="22.5" x14ac:dyDescent="0.2">
      <c r="A419" s="12" t="s">
        <v>3020</v>
      </c>
      <c r="B419" s="10" t="str">
        <f>VLOOKUP(A419,[2]racine_v11e!$B$4:$C$672,2,FALSE)</f>
        <v>Lithotritie extracorporelle de l'appareil urinaire, en ambulatoire</v>
      </c>
      <c r="C419" s="26">
        <v>11416</v>
      </c>
      <c r="D419" s="27">
        <v>10492307.231000001</v>
      </c>
      <c r="E419" s="26">
        <v>11052</v>
      </c>
      <c r="F419" s="27">
        <v>10158407.879000001</v>
      </c>
      <c r="G419" s="26">
        <v>10105</v>
      </c>
      <c r="H419" s="27">
        <v>9265444.0305000003</v>
      </c>
      <c r="I419" s="28">
        <v>-3.1823253000000003E-2</v>
      </c>
      <c r="J419" s="28">
        <v>-3.1885073999999999E-2</v>
      </c>
      <c r="K419" s="28">
        <v>6.3856199999999994E-5</v>
      </c>
      <c r="L419" s="28">
        <v>-8.7903916999999998E-2</v>
      </c>
      <c r="M419" s="28">
        <v>-8.5685848999999994E-2</v>
      </c>
      <c r="N419" s="28">
        <v>-2.425937E-3</v>
      </c>
      <c r="O419" s="28">
        <v>-1.3017539999999999E-2</v>
      </c>
      <c r="P419" s="28">
        <v>-1.71554E-3</v>
      </c>
      <c r="Q419" s="28">
        <v>9.177031E-4</v>
      </c>
      <c r="R419" s="28">
        <v>3.4192320000000001E-4</v>
      </c>
    </row>
    <row r="420" spans="1:18" ht="12" x14ac:dyDescent="0.2">
      <c r="A420" s="12" t="s">
        <v>3021</v>
      </c>
      <c r="B420" s="10" t="str">
        <f>VLOOKUP(A420,[2]racine_v11e!$B$4:$C$672,2,FALSE)</f>
        <v>Lithiases urinaires</v>
      </c>
      <c r="C420" s="26">
        <v>41863</v>
      </c>
      <c r="D420" s="27">
        <v>38167402.799000002</v>
      </c>
      <c r="E420" s="26">
        <v>41361</v>
      </c>
      <c r="F420" s="27">
        <v>37263365.832999997</v>
      </c>
      <c r="G420" s="26">
        <v>40746</v>
      </c>
      <c r="H420" s="27">
        <v>36136063.134999998</v>
      </c>
      <c r="I420" s="28">
        <v>-2.3686101000000001E-2</v>
      </c>
      <c r="J420" s="28">
        <v>-1.1991496000000001E-2</v>
      </c>
      <c r="K420" s="28">
        <v>-1.1836543E-2</v>
      </c>
      <c r="L420" s="28">
        <v>-3.0252305E-2</v>
      </c>
      <c r="M420" s="28">
        <v>-1.486908E-2</v>
      </c>
      <c r="N420" s="28">
        <v>-1.5615412E-2</v>
      </c>
      <c r="O420" s="28">
        <v>-8.4538410000000001E-3</v>
      </c>
      <c r="P420" s="28">
        <v>-2.1657460000000001E-3</v>
      </c>
      <c r="Q420" s="28">
        <v>3.7004187999999999E-3</v>
      </c>
      <c r="R420" s="28">
        <v>1.3335313000000001E-3</v>
      </c>
    </row>
    <row r="421" spans="1:18" ht="22.5" x14ac:dyDescent="0.2">
      <c r="A421" s="12" t="s">
        <v>3022</v>
      </c>
      <c r="B421" s="10" t="str">
        <f>VLOOKUP(A421,[2]racine_v11e!$B$4:$C$672,2,FALSE)</f>
        <v>Infections des reins et des voies urinaires, âge inférieur à 18 ans</v>
      </c>
      <c r="C421" s="26">
        <v>25720</v>
      </c>
      <c r="D421" s="27">
        <v>43736010.986000001</v>
      </c>
      <c r="E421" s="26">
        <v>25263</v>
      </c>
      <c r="F421" s="27">
        <v>43315035.318000004</v>
      </c>
      <c r="G421" s="26">
        <v>24991</v>
      </c>
      <c r="H421" s="27">
        <v>43530141.678999998</v>
      </c>
      <c r="I421" s="28">
        <v>-9.6253789999999999E-3</v>
      </c>
      <c r="J421" s="28">
        <v>-1.7768274000000001E-2</v>
      </c>
      <c r="K421" s="28">
        <v>8.2901975000000006E-3</v>
      </c>
      <c r="L421" s="28">
        <v>4.9660898999999998E-3</v>
      </c>
      <c r="M421" s="28">
        <v>-1.0766734E-2</v>
      </c>
      <c r="N421" s="28">
        <v>1.59040586E-2</v>
      </c>
      <c r="O421" s="28">
        <v>-3.7389340000000002E-3</v>
      </c>
      <c r="P421" s="28">
        <v>4.1325690000000001E-4</v>
      </c>
      <c r="Q421" s="28">
        <v>2.2696011E-3</v>
      </c>
      <c r="R421" s="28">
        <v>1.6063955E-3</v>
      </c>
    </row>
    <row r="422" spans="1:18" ht="22.5" x14ac:dyDescent="0.2">
      <c r="A422" s="12" t="s">
        <v>3023</v>
      </c>
      <c r="B422" s="10" t="str">
        <f>VLOOKUP(A422,[2]racine_v11e!$B$4:$C$672,2,FALSE)</f>
        <v>Infections des reins et des voies urinaires, âge supérieur à 17 ans</v>
      </c>
      <c r="C422" s="26">
        <v>65028</v>
      </c>
      <c r="D422" s="27">
        <v>173646535.71000001</v>
      </c>
      <c r="E422" s="26">
        <v>69138</v>
      </c>
      <c r="F422" s="27">
        <v>190902485.24000001</v>
      </c>
      <c r="G422" s="26">
        <v>73699</v>
      </c>
      <c r="H422" s="27">
        <v>204824954.13999999</v>
      </c>
      <c r="I422" s="28">
        <v>9.93739924E-2</v>
      </c>
      <c r="J422" s="28">
        <v>6.3203543099999995E-2</v>
      </c>
      <c r="K422" s="28">
        <v>3.4020249099999997E-2</v>
      </c>
      <c r="L422" s="28">
        <v>7.2929741500000006E-2</v>
      </c>
      <c r="M422" s="28">
        <v>6.5969510300000006E-2</v>
      </c>
      <c r="N422" s="28">
        <v>6.5294843E-3</v>
      </c>
      <c r="O422" s="28">
        <v>6.2695881699999997E-2</v>
      </c>
      <c r="P422" s="28">
        <v>2.6747497200000001E-2</v>
      </c>
      <c r="Q422" s="28">
        <v>6.6931027999999997E-3</v>
      </c>
      <c r="R422" s="28">
        <v>7.5586676999999996E-3</v>
      </c>
    </row>
    <row r="423" spans="1:18" ht="12" x14ac:dyDescent="0.2">
      <c r="A423" s="12" t="s">
        <v>3024</v>
      </c>
      <c r="B423" s="10" t="str">
        <f>VLOOKUP(A423,[2]racine_v11e!$B$4:$C$672,2,FALSE)</f>
        <v>Insuffisance rénale, sans dialyse</v>
      </c>
      <c r="C423" s="26">
        <v>33796</v>
      </c>
      <c r="D423" s="27">
        <v>108172519.48</v>
      </c>
      <c r="E423" s="26">
        <v>34291</v>
      </c>
      <c r="F423" s="27">
        <v>111823114.19</v>
      </c>
      <c r="G423" s="26">
        <v>33742</v>
      </c>
      <c r="H423" s="27">
        <v>111227669.33</v>
      </c>
      <c r="I423" s="28">
        <v>3.3747893899999999E-2</v>
      </c>
      <c r="J423" s="28">
        <v>1.4646703800000001E-2</v>
      </c>
      <c r="K423" s="28">
        <v>1.88254593E-2</v>
      </c>
      <c r="L423" s="28">
        <v>-5.3248820000000004E-3</v>
      </c>
      <c r="M423" s="28">
        <v>-1.6010032E-2</v>
      </c>
      <c r="N423" s="28">
        <v>1.0859003000000001E-2</v>
      </c>
      <c r="O423" s="28">
        <v>-7.5465990000000002E-3</v>
      </c>
      <c r="P423" s="28">
        <v>-1.143954E-3</v>
      </c>
      <c r="Q423" s="28">
        <v>3.0643383999999999E-3</v>
      </c>
      <c r="R423" s="28">
        <v>4.1046414000000002E-3</v>
      </c>
    </row>
    <row r="424" spans="1:18" ht="12" x14ac:dyDescent="0.2">
      <c r="A424" s="12" t="s">
        <v>3025</v>
      </c>
      <c r="B424" s="10" t="str">
        <f>VLOOKUP(A424,[2]racine_v11e!$B$4:$C$672,2,FALSE)</f>
        <v>Tumeurs des reins et des voies urinaires</v>
      </c>
      <c r="C424" s="26">
        <v>9535</v>
      </c>
      <c r="D424" s="27">
        <v>27549295.574999999</v>
      </c>
      <c r="E424" s="26">
        <v>8774</v>
      </c>
      <c r="F424" s="27">
        <v>26963605.548999999</v>
      </c>
      <c r="G424" s="26">
        <v>8867</v>
      </c>
      <c r="H424" s="27">
        <v>28077937.210999999</v>
      </c>
      <c r="I424" s="28">
        <v>-2.1259710000000001E-2</v>
      </c>
      <c r="J424" s="28">
        <v>-7.9811222000000001E-2</v>
      </c>
      <c r="K424" s="28">
        <v>6.3629891499999994E-2</v>
      </c>
      <c r="L424" s="28">
        <v>4.13272498E-2</v>
      </c>
      <c r="M424" s="28">
        <v>1.05994985E-2</v>
      </c>
      <c r="N424" s="28">
        <v>3.0405468599999999E-2</v>
      </c>
      <c r="O424" s="28">
        <v>1.2783857E-3</v>
      </c>
      <c r="P424" s="28">
        <v>2.1408260000000002E-3</v>
      </c>
      <c r="Q424" s="28">
        <v>8.05272E-4</v>
      </c>
      <c r="R424" s="28">
        <v>1.0361617999999999E-3</v>
      </c>
    </row>
    <row r="425" spans="1:18" ht="22.5" x14ac:dyDescent="0.2">
      <c r="A425" s="12" t="s">
        <v>3026</v>
      </c>
      <c r="B425" s="10" t="str">
        <f>VLOOKUP(A425,[2]racine_v11e!$B$4:$C$672,2,FALSE)</f>
        <v>Autres affections des reins et des voies urinaires, âge inférieur à 18 ans</v>
      </c>
      <c r="C425" s="26">
        <v>4880</v>
      </c>
      <c r="D425" s="27">
        <v>9473770.5020000003</v>
      </c>
      <c r="E425" s="26">
        <v>4593</v>
      </c>
      <c r="F425" s="27">
        <v>8820197.7630000003</v>
      </c>
      <c r="G425" s="26">
        <v>4059</v>
      </c>
      <c r="H425" s="27">
        <v>8397821.3465</v>
      </c>
      <c r="I425" s="28">
        <v>-6.8987604999999994E-2</v>
      </c>
      <c r="J425" s="28">
        <v>-5.8811475000000002E-2</v>
      </c>
      <c r="K425" s="28">
        <v>-1.0811998999999999E-2</v>
      </c>
      <c r="L425" s="28">
        <v>-4.7887408999999999E-2</v>
      </c>
      <c r="M425" s="28">
        <v>-0.11626388</v>
      </c>
      <c r="N425" s="28">
        <v>7.7372045099999995E-2</v>
      </c>
      <c r="O425" s="28">
        <v>-7.3404079999999997E-3</v>
      </c>
      <c r="P425" s="28">
        <v>-8.1145900000000005E-4</v>
      </c>
      <c r="Q425" s="28">
        <v>3.6862510000000001E-4</v>
      </c>
      <c r="R425" s="28">
        <v>3.0990530000000002E-4</v>
      </c>
    </row>
    <row r="426" spans="1:18" ht="12" x14ac:dyDescent="0.2">
      <c r="A426" s="12" t="s">
        <v>3027</v>
      </c>
      <c r="B426" s="10" t="str">
        <f>VLOOKUP(A426,[2]racine_v11e!$B$4:$C$672,2,FALSE)</f>
        <v>Rétrécissement urétral</v>
      </c>
      <c r="C426" s="26">
        <v>2590</v>
      </c>
      <c r="D426" s="27">
        <v>4086073.5145</v>
      </c>
      <c r="E426" s="26">
        <v>2547</v>
      </c>
      <c r="F426" s="27">
        <v>4087624.3736999999</v>
      </c>
      <c r="G426" s="26">
        <v>2414</v>
      </c>
      <c r="H426" s="27">
        <v>4005885.6535999998</v>
      </c>
      <c r="I426" s="28">
        <v>3.7954759999999998E-4</v>
      </c>
      <c r="J426" s="28">
        <v>-1.6602316999999998E-2</v>
      </c>
      <c r="K426" s="28">
        <v>1.7268562300000002E-2</v>
      </c>
      <c r="L426" s="28">
        <v>-1.9996632E-2</v>
      </c>
      <c r="M426" s="28">
        <v>-5.2218295999999997E-2</v>
      </c>
      <c r="N426" s="28">
        <v>3.3996925599999998E-2</v>
      </c>
      <c r="O426" s="28">
        <v>-1.828229E-3</v>
      </c>
      <c r="P426" s="28">
        <v>-1.5703399999999999E-4</v>
      </c>
      <c r="Q426" s="28">
        <v>2.192316E-4</v>
      </c>
      <c r="R426" s="28">
        <v>1.4782940000000001E-4</v>
      </c>
    </row>
    <row r="427" spans="1:18" ht="33.75" x14ac:dyDescent="0.2">
      <c r="A427" s="12" t="s">
        <v>3028</v>
      </c>
      <c r="B427" s="10" t="str">
        <f>VLOOKUP(A427,[2]racine_v11e!$B$4:$C$672,2,FALSE)</f>
        <v>Signes et symptômes concernant les reins et les voies urinaires, âge inférieur à 18 ans</v>
      </c>
      <c r="C427" s="26">
        <v>855</v>
      </c>
      <c r="D427" s="27">
        <v>1086988.6351000001</v>
      </c>
      <c r="E427" s="26">
        <v>826</v>
      </c>
      <c r="F427" s="27">
        <v>1081844.2275</v>
      </c>
      <c r="G427" s="26">
        <v>830</v>
      </c>
      <c r="H427" s="27">
        <v>1096073.2508</v>
      </c>
      <c r="I427" s="28">
        <v>-4.7327150000000002E-3</v>
      </c>
      <c r="J427" s="28">
        <v>-3.3918128999999998E-2</v>
      </c>
      <c r="K427" s="28">
        <v>3.0210082999999999E-2</v>
      </c>
      <c r="L427" s="28">
        <v>1.3152562E-2</v>
      </c>
      <c r="M427" s="28">
        <v>4.8426149999999998E-3</v>
      </c>
      <c r="N427" s="28">
        <v>8.2698991000000003E-3</v>
      </c>
      <c r="O427" s="28">
        <v>5.4984300000000001E-5</v>
      </c>
      <c r="P427" s="28">
        <v>2.7336400000000001E-5</v>
      </c>
      <c r="Q427" s="28">
        <v>7.5377900000000002E-5</v>
      </c>
      <c r="R427" s="28">
        <v>4.0448499999999997E-5</v>
      </c>
    </row>
    <row r="428" spans="1:18" ht="33.75" x14ac:dyDescent="0.2">
      <c r="A428" s="12" t="s">
        <v>3029</v>
      </c>
      <c r="B428" s="10" t="str">
        <f>VLOOKUP(A428,[2]racine_v11e!$B$4:$C$672,2,FALSE)</f>
        <v>Signes et symptômes concernant les reins et les voies urinaires, âge supérieur à 17 ans</v>
      </c>
      <c r="C428" s="26">
        <v>26309</v>
      </c>
      <c r="D428" s="27">
        <v>41554148.538000003</v>
      </c>
      <c r="E428" s="26">
        <v>26318</v>
      </c>
      <c r="F428" s="27">
        <v>42417866.251999997</v>
      </c>
      <c r="G428" s="26">
        <v>27093</v>
      </c>
      <c r="H428" s="27">
        <v>44194831.729000002</v>
      </c>
      <c r="I428" s="28">
        <v>2.07853546E-2</v>
      </c>
      <c r="J428" s="28">
        <v>3.4208829999999999E-4</v>
      </c>
      <c r="K428" s="28">
        <v>2.0436275399999999E-2</v>
      </c>
      <c r="L428" s="28">
        <v>4.1891910999999997E-2</v>
      </c>
      <c r="M428" s="28">
        <v>2.94475264E-2</v>
      </c>
      <c r="N428" s="28">
        <v>1.2088410799999999E-2</v>
      </c>
      <c r="O428" s="28">
        <v>1.06532138E-2</v>
      </c>
      <c r="P428" s="28">
        <v>3.4138613999999999E-3</v>
      </c>
      <c r="Q428" s="28">
        <v>2.4604979000000002E-3</v>
      </c>
      <c r="R428" s="28">
        <v>1.6309244999999999E-3</v>
      </c>
    </row>
    <row r="429" spans="1:18" ht="33.75" x14ac:dyDescent="0.2">
      <c r="A429" s="12" t="s">
        <v>3030</v>
      </c>
      <c r="B429" s="10" t="str">
        <f>VLOOKUP(A429,[2]racine_v11e!$B$4:$C$672,2,FALSE)</f>
        <v>Autres affections des reins et des voies urinaires d'origine diabétique, âge supérieur à 17 ans</v>
      </c>
      <c r="C429" s="26">
        <v>9035</v>
      </c>
      <c r="D429" s="27">
        <v>22545668.493000001</v>
      </c>
      <c r="E429" s="26">
        <v>8783</v>
      </c>
      <c r="F429" s="27">
        <v>23177803.414000001</v>
      </c>
      <c r="G429" s="26">
        <v>8432</v>
      </c>
      <c r="H429" s="27">
        <v>22822044.706999999</v>
      </c>
      <c r="I429" s="28">
        <v>2.8037976400000001E-2</v>
      </c>
      <c r="J429" s="28">
        <v>-2.7891533E-2</v>
      </c>
      <c r="K429" s="28">
        <v>5.7534227100000002E-2</v>
      </c>
      <c r="L429" s="28">
        <v>-1.5349112E-2</v>
      </c>
      <c r="M429" s="28">
        <v>-3.9963565999999999E-2</v>
      </c>
      <c r="N429" s="28">
        <v>2.5639082899999999E-2</v>
      </c>
      <c r="O429" s="28">
        <v>-4.8248750000000002E-3</v>
      </c>
      <c r="P429" s="28">
        <v>-6.8347500000000001E-4</v>
      </c>
      <c r="Q429" s="28">
        <v>7.6576669999999999E-4</v>
      </c>
      <c r="R429" s="28">
        <v>8.4220330000000002E-4</v>
      </c>
    </row>
    <row r="430" spans="1:18" ht="33.75" x14ac:dyDescent="0.2">
      <c r="A430" s="12" t="s">
        <v>3031</v>
      </c>
      <c r="B430" s="10" t="str">
        <f>VLOOKUP(A430,[2]racine_v11e!$B$4:$C$672,2,FALSE)</f>
        <v>Autres affections des reins et des voies urinaires, à l'exception de celles d'origine diabétique, âge supérieur à 17 ans</v>
      </c>
      <c r="C430" s="26">
        <v>14934</v>
      </c>
      <c r="D430" s="27">
        <v>37800719.663000003</v>
      </c>
      <c r="E430" s="26">
        <v>15512</v>
      </c>
      <c r="F430" s="27">
        <v>41481714.526000001</v>
      </c>
      <c r="G430" s="26">
        <v>16519</v>
      </c>
      <c r="H430" s="27">
        <v>45251258.366999999</v>
      </c>
      <c r="I430" s="28">
        <v>9.7378962499999999E-2</v>
      </c>
      <c r="J430" s="28">
        <v>3.87036293E-2</v>
      </c>
      <c r="K430" s="28">
        <v>5.6489003699999998E-2</v>
      </c>
      <c r="L430" s="28">
        <v>9.0872421300000006E-2</v>
      </c>
      <c r="M430" s="28">
        <v>6.4917483200000001E-2</v>
      </c>
      <c r="N430" s="28">
        <v>2.43727223E-2</v>
      </c>
      <c r="O430" s="28">
        <v>1.38423049E-2</v>
      </c>
      <c r="P430" s="28">
        <v>7.2419529000000002E-3</v>
      </c>
      <c r="Q430" s="28">
        <v>1.5002017000000001E-3</v>
      </c>
      <c r="R430" s="28">
        <v>1.6699098999999999E-3</v>
      </c>
    </row>
    <row r="431" spans="1:18" ht="12" x14ac:dyDescent="0.2">
      <c r="A431" s="12" t="s">
        <v>3032</v>
      </c>
      <c r="B431" s="10" t="str">
        <f>VLOOKUP(A431,[2]racine_v11e!$B$4:$C$672,2,FALSE)</f>
        <v>Surveillances de greffes de rein</v>
      </c>
      <c r="C431" s="26">
        <v>23420</v>
      </c>
      <c r="D431" s="27">
        <v>21075103.907000002</v>
      </c>
      <c r="E431" s="26">
        <v>24715</v>
      </c>
      <c r="F431" s="27">
        <v>22632703.539000001</v>
      </c>
      <c r="G431" s="26">
        <v>23693</v>
      </c>
      <c r="H431" s="27">
        <v>21191428.300999999</v>
      </c>
      <c r="I431" s="28">
        <v>7.39070914E-2</v>
      </c>
      <c r="J431" s="28">
        <v>5.5294620000000003E-2</v>
      </c>
      <c r="K431" s="28">
        <v>1.7637227700000001E-2</v>
      </c>
      <c r="L431" s="28">
        <v>-6.3681089999999996E-2</v>
      </c>
      <c r="M431" s="28">
        <v>-4.1351406E-2</v>
      </c>
      <c r="N431" s="28">
        <v>-2.3292877E-2</v>
      </c>
      <c r="O431" s="28">
        <v>-1.4048496000000001E-2</v>
      </c>
      <c r="P431" s="28">
        <v>-2.7689419999999999E-3</v>
      </c>
      <c r="Q431" s="28">
        <v>2.1517210000000001E-3</v>
      </c>
      <c r="R431" s="28">
        <v>7.8202860000000003E-4</v>
      </c>
    </row>
    <row r="432" spans="1:18" ht="22.5" x14ac:dyDescent="0.2">
      <c r="A432" s="12" t="s">
        <v>3033</v>
      </c>
      <c r="B432" s="10" t="str">
        <f>VLOOKUP(A432,[2]racine_v11e!$B$4:$C$672,2,FALSE)</f>
        <v>Explorations et surveillance pour affections du rein et des voies urinaires</v>
      </c>
      <c r="C432" s="26">
        <v>17353</v>
      </c>
      <c r="D432" s="27">
        <v>11300917.038000001</v>
      </c>
      <c r="E432" s="26">
        <v>17277</v>
      </c>
      <c r="F432" s="27">
        <v>11180886.880999999</v>
      </c>
      <c r="G432" s="26">
        <v>18960</v>
      </c>
      <c r="H432" s="27">
        <v>12297974.369000001</v>
      </c>
      <c r="I432" s="28">
        <v>-1.0621276000000001E-2</v>
      </c>
      <c r="J432" s="28">
        <v>-4.3796460000000001E-3</v>
      </c>
      <c r="K432" s="28">
        <v>-6.2690860000000001E-3</v>
      </c>
      <c r="L432" s="28">
        <v>9.9910454300000007E-2</v>
      </c>
      <c r="M432" s="28">
        <v>9.7412745300000006E-2</v>
      </c>
      <c r="N432" s="28">
        <v>2.2759979E-3</v>
      </c>
      <c r="O432" s="28">
        <v>2.3134656600000001E-2</v>
      </c>
      <c r="P432" s="28">
        <v>2.1461204000000002E-3</v>
      </c>
      <c r="Q432" s="28">
        <v>1.7218854E-3</v>
      </c>
      <c r="R432" s="28">
        <v>4.5383290000000002E-4</v>
      </c>
    </row>
    <row r="433" spans="1:18" ht="22.5" x14ac:dyDescent="0.2">
      <c r="A433" s="12" t="s">
        <v>3034</v>
      </c>
      <c r="B433" s="10" t="str">
        <f>VLOOKUP(A433,[2]racine_v11e!$B$4:$C$672,2,FALSE)</f>
        <v>Autres symptômes et recours aux soins de la CMD 11</v>
      </c>
      <c r="C433" s="26">
        <v>21522</v>
      </c>
      <c r="D433" s="27">
        <v>22354231.548999999</v>
      </c>
      <c r="E433" s="26">
        <v>22706</v>
      </c>
      <c r="F433" s="27">
        <v>23790980.77</v>
      </c>
      <c r="G433" s="26">
        <v>22797</v>
      </c>
      <c r="H433" s="27">
        <v>23333942.765999999</v>
      </c>
      <c r="I433" s="28">
        <v>6.4271912799999997E-2</v>
      </c>
      <c r="J433" s="28">
        <v>5.5013474600000001E-2</v>
      </c>
      <c r="K433" s="28">
        <v>8.7756586999999994E-3</v>
      </c>
      <c r="L433" s="28">
        <v>-1.9210557E-2</v>
      </c>
      <c r="M433" s="28">
        <v>4.0077513E-3</v>
      </c>
      <c r="N433" s="28">
        <v>-2.3125626999999999E-2</v>
      </c>
      <c r="O433" s="28">
        <v>1.2508935000000001E-3</v>
      </c>
      <c r="P433" s="28">
        <v>-8.7805000000000001E-4</v>
      </c>
      <c r="Q433" s="28">
        <v>2.0703492E-3</v>
      </c>
      <c r="R433" s="28">
        <v>8.6109390000000004E-4</v>
      </c>
    </row>
    <row r="434" spans="1:18" ht="33.75" x14ac:dyDescent="0.2">
      <c r="A434" s="12" t="s">
        <v>3035</v>
      </c>
      <c r="B434" s="10" t="str">
        <f>VLOOKUP(A434,[2]racine_v11e!$B$4:$C$672,2,FALSE)</f>
        <v>Autres affections uronéphrologiques concernant majoritairement la petite enfance</v>
      </c>
      <c r="C434" s="26">
        <v>523</v>
      </c>
      <c r="D434" s="27">
        <v>1147851.4297</v>
      </c>
      <c r="E434" s="26">
        <v>526</v>
      </c>
      <c r="F434" s="27">
        <v>1154815.9099000001</v>
      </c>
      <c r="G434" s="26">
        <v>491</v>
      </c>
      <c r="H434" s="27">
        <v>1084209.3019000001</v>
      </c>
      <c r="I434" s="28">
        <v>6.0674055999999999E-3</v>
      </c>
      <c r="J434" s="28">
        <v>5.7361377000000003E-3</v>
      </c>
      <c r="K434" s="28">
        <v>3.293786E-4</v>
      </c>
      <c r="L434" s="28">
        <v>-6.1141006999999997E-2</v>
      </c>
      <c r="M434" s="28">
        <v>-6.6539924E-2</v>
      </c>
      <c r="N434" s="28">
        <v>5.7837681000000004E-3</v>
      </c>
      <c r="O434" s="28">
        <v>-4.8111300000000003E-4</v>
      </c>
      <c r="P434" s="28">
        <v>-1.3564800000000001E-4</v>
      </c>
      <c r="Q434" s="28">
        <v>4.4591E-5</v>
      </c>
      <c r="R434" s="28">
        <v>4.0010599999999999E-5</v>
      </c>
    </row>
    <row r="435" spans="1:18" ht="12" x14ac:dyDescent="0.2">
      <c r="A435" s="12" t="s">
        <v>3036</v>
      </c>
      <c r="B435" s="10" t="str">
        <f>VLOOKUP(A435,[2]racine_v11e!$B$4:$C$672,2,FALSE)</f>
        <v>Interventions sur le pénis</v>
      </c>
      <c r="C435" s="26">
        <v>4823</v>
      </c>
      <c r="D435" s="27">
        <v>12988819.139</v>
      </c>
      <c r="E435" s="26">
        <v>4905</v>
      </c>
      <c r="F435" s="27">
        <v>13291364.868000001</v>
      </c>
      <c r="G435" s="26">
        <v>4978</v>
      </c>
      <c r="H435" s="27">
        <v>13470838.539999999</v>
      </c>
      <c r="I435" s="28">
        <v>2.3292781700000001E-2</v>
      </c>
      <c r="J435" s="28">
        <v>1.7001866099999999E-2</v>
      </c>
      <c r="K435" s="28">
        <v>6.1857463999999999E-3</v>
      </c>
      <c r="L435" s="28">
        <v>1.3503028E-2</v>
      </c>
      <c r="M435" s="28">
        <v>1.48827727E-2</v>
      </c>
      <c r="N435" s="28">
        <v>-1.3595110000000001E-3</v>
      </c>
      <c r="O435" s="28">
        <v>1.0034639999999999E-3</v>
      </c>
      <c r="P435" s="28">
        <v>3.4480030000000003E-4</v>
      </c>
      <c r="Q435" s="28">
        <v>4.5208569999999999E-4</v>
      </c>
      <c r="R435" s="28">
        <v>4.9711519999999997E-4</v>
      </c>
    </row>
    <row r="436" spans="1:18" ht="12" x14ac:dyDescent="0.2">
      <c r="A436" s="12" t="s">
        <v>3037</v>
      </c>
      <c r="B436" s="10" t="str">
        <f>VLOOKUP(A436,[2]racine_v11e!$B$4:$C$672,2,FALSE)</f>
        <v>Prostatectomies transurétrales</v>
      </c>
      <c r="C436" s="26">
        <v>19175</v>
      </c>
      <c r="D436" s="27">
        <v>63180977.064000003</v>
      </c>
      <c r="E436" s="26">
        <v>20011</v>
      </c>
      <c r="F436" s="27">
        <v>66814424.406000003</v>
      </c>
      <c r="G436" s="26">
        <v>21391</v>
      </c>
      <c r="H436" s="27">
        <v>70285634.562000006</v>
      </c>
      <c r="I436" s="28">
        <v>5.7508565300000002E-2</v>
      </c>
      <c r="J436" s="28">
        <v>4.3598435499999998E-2</v>
      </c>
      <c r="K436" s="28">
        <v>1.3329005999999999E-2</v>
      </c>
      <c r="L436" s="28">
        <v>5.1953005500000003E-2</v>
      </c>
      <c r="M436" s="28">
        <v>6.8962070900000005E-2</v>
      </c>
      <c r="N436" s="28">
        <v>-1.5911758000000002E-2</v>
      </c>
      <c r="O436" s="28">
        <v>1.8969593699999999E-2</v>
      </c>
      <c r="P436" s="28">
        <v>6.6688017E-3</v>
      </c>
      <c r="Q436" s="28">
        <v>1.9426609E-3</v>
      </c>
      <c r="R436" s="28">
        <v>2.5937550000000001E-3</v>
      </c>
    </row>
    <row r="437" spans="1:18" ht="22.5" x14ac:dyDescent="0.2">
      <c r="A437" s="12" t="s">
        <v>3038</v>
      </c>
      <c r="B437" s="10" t="str">
        <f>VLOOKUP(A437,[2]racine_v11e!$B$4:$C$672,2,FALSE)</f>
        <v>Interventions sur les testicules pour tumeurs malignes</v>
      </c>
      <c r="C437" s="26">
        <v>1272</v>
      </c>
      <c r="D437" s="27">
        <v>2634798.1883</v>
      </c>
      <c r="E437" s="26">
        <v>1241</v>
      </c>
      <c r="F437" s="27">
        <v>2497276.2999</v>
      </c>
      <c r="G437" s="26">
        <v>1308</v>
      </c>
      <c r="H437" s="27">
        <v>2696772.1916999999</v>
      </c>
      <c r="I437" s="28">
        <v>-5.2194467000000001E-2</v>
      </c>
      <c r="J437" s="28">
        <v>-2.4371068999999999E-2</v>
      </c>
      <c r="K437" s="28">
        <v>-2.8518423000000001E-2</v>
      </c>
      <c r="L437" s="28">
        <v>7.9885390299999998E-2</v>
      </c>
      <c r="M437" s="28">
        <v>5.3988718800000002E-2</v>
      </c>
      <c r="N437" s="28">
        <v>2.4570160000000001E-2</v>
      </c>
      <c r="O437" s="28">
        <v>9.2098750000000002E-4</v>
      </c>
      <c r="P437" s="28">
        <v>3.8326650000000001E-4</v>
      </c>
      <c r="Q437" s="28">
        <v>1.187883E-4</v>
      </c>
      <c r="R437" s="28">
        <v>9.9519100000000001E-5</v>
      </c>
    </row>
    <row r="438" spans="1:18" ht="33.75" x14ac:dyDescent="0.2">
      <c r="A438" s="12" t="s">
        <v>3039</v>
      </c>
      <c r="B438" s="10" t="str">
        <f>VLOOKUP(A438,[2]racine_v11e!$B$4:$C$672,2,FALSE)</f>
        <v>Interventions sur les testicules pour affections non malignes, âge inférieur à 18 ans</v>
      </c>
      <c r="C438" s="26">
        <v>13775</v>
      </c>
      <c r="D438" s="27">
        <v>19423441.921999998</v>
      </c>
      <c r="E438" s="26">
        <v>14413</v>
      </c>
      <c r="F438" s="27">
        <v>20308754.77</v>
      </c>
      <c r="G438" s="26">
        <v>14749</v>
      </c>
      <c r="H438" s="27">
        <v>20749305.951000001</v>
      </c>
      <c r="I438" s="28">
        <v>4.55796069E-2</v>
      </c>
      <c r="J438" s="28">
        <v>4.6315789500000003E-2</v>
      </c>
      <c r="K438" s="28">
        <v>-7.03595E-4</v>
      </c>
      <c r="L438" s="28">
        <v>2.1692673199999998E-2</v>
      </c>
      <c r="M438" s="28">
        <v>2.3312287500000001E-2</v>
      </c>
      <c r="N438" s="28">
        <v>-1.5827180000000001E-3</v>
      </c>
      <c r="O438" s="28">
        <v>4.6186837E-3</v>
      </c>
      <c r="P438" s="28">
        <v>8.463759E-4</v>
      </c>
      <c r="Q438" s="28">
        <v>1.3394561E-3</v>
      </c>
      <c r="R438" s="28">
        <v>7.6571289999999997E-4</v>
      </c>
    </row>
    <row r="439" spans="1:18" ht="33.75" x14ac:dyDescent="0.2">
      <c r="A439" s="12" t="s">
        <v>3040</v>
      </c>
      <c r="B439" s="10" t="str">
        <f>VLOOKUP(A439,[2]racine_v11e!$B$4:$C$672,2,FALSE)</f>
        <v>Interventions sur les testicules pour affections non malignes, âge supérieur à 17 ans</v>
      </c>
      <c r="C439" s="26">
        <v>7972</v>
      </c>
      <c r="D439" s="27">
        <v>12718805.051999999</v>
      </c>
      <c r="E439" s="26">
        <v>8169</v>
      </c>
      <c r="F439" s="27">
        <v>13247124.956</v>
      </c>
      <c r="G439" s="26">
        <v>8641</v>
      </c>
      <c r="H439" s="27">
        <v>14061825.49</v>
      </c>
      <c r="I439" s="28">
        <v>4.1538485899999998E-2</v>
      </c>
      <c r="J439" s="28">
        <v>2.4711490199999998E-2</v>
      </c>
      <c r="K439" s="28">
        <v>1.6421203299999999E-2</v>
      </c>
      <c r="L439" s="28">
        <v>6.1500177400000001E-2</v>
      </c>
      <c r="M439" s="28">
        <v>5.7779410000000003E-2</v>
      </c>
      <c r="N439" s="28">
        <v>3.5175267999999998E-3</v>
      </c>
      <c r="O439" s="28">
        <v>6.4881508999999997E-3</v>
      </c>
      <c r="P439" s="28">
        <v>1.5651822000000001E-3</v>
      </c>
      <c r="Q439" s="28">
        <v>7.8474739999999995E-4</v>
      </c>
      <c r="R439" s="28">
        <v>5.1892439999999995E-4</v>
      </c>
    </row>
    <row r="440" spans="1:18" ht="12" x14ac:dyDescent="0.2">
      <c r="A440" s="12" t="s">
        <v>3041</v>
      </c>
      <c r="B440" s="10" t="str">
        <f>VLOOKUP(A440,[2]racine_v11e!$B$4:$C$672,2,FALSE)</f>
        <v>Circoncision</v>
      </c>
      <c r="C440" s="26">
        <v>30828</v>
      </c>
      <c r="D440" s="27">
        <v>20069931.589000002</v>
      </c>
      <c r="E440" s="26">
        <v>30603</v>
      </c>
      <c r="F440" s="27">
        <v>19938178.48</v>
      </c>
      <c r="G440" s="26">
        <v>29599</v>
      </c>
      <c r="H440" s="27">
        <v>19243114.499000002</v>
      </c>
      <c r="I440" s="28">
        <v>-6.564701E-3</v>
      </c>
      <c r="J440" s="28">
        <v>-7.2985599999999999E-3</v>
      </c>
      <c r="K440" s="28">
        <v>7.3925379999999999E-4</v>
      </c>
      <c r="L440" s="28">
        <v>-3.4860956999999998E-2</v>
      </c>
      <c r="M440" s="28">
        <v>-3.2807241000000001E-2</v>
      </c>
      <c r="N440" s="28">
        <v>-2.123378E-3</v>
      </c>
      <c r="O440" s="28">
        <v>-1.3801067E-2</v>
      </c>
      <c r="P440" s="28">
        <v>-1.3353390000000001E-3</v>
      </c>
      <c r="Q440" s="28">
        <v>2.6880846000000001E-3</v>
      </c>
      <c r="R440" s="28">
        <v>7.1012980000000005E-4</v>
      </c>
    </row>
    <row r="441" spans="1:18" ht="22.5" x14ac:dyDescent="0.2">
      <c r="A441" s="12" t="s">
        <v>3042</v>
      </c>
      <c r="B441" s="10" t="str">
        <f>VLOOKUP(A441,[2]racine_v11e!$B$4:$C$672,2,FALSE)</f>
        <v>Autres interventions pour tumeurs malignes de l'appareil génital masculin</v>
      </c>
      <c r="C441" s="26">
        <v>272</v>
      </c>
      <c r="D441" s="27">
        <v>1138482.7487999999</v>
      </c>
      <c r="E441" s="26">
        <v>266</v>
      </c>
      <c r="F441" s="27">
        <v>1097892.2250000001</v>
      </c>
      <c r="G441" s="26">
        <v>199</v>
      </c>
      <c r="H441" s="27">
        <v>888327.16760000004</v>
      </c>
      <c r="I441" s="28">
        <v>-3.5653174000000003E-2</v>
      </c>
      <c r="J441" s="28">
        <v>-2.2058824000000001E-2</v>
      </c>
      <c r="K441" s="28">
        <v>-1.390099E-2</v>
      </c>
      <c r="L441" s="28">
        <v>-0.19087944400000001</v>
      </c>
      <c r="M441" s="28">
        <v>-0.25187969900000001</v>
      </c>
      <c r="N441" s="28">
        <v>8.15380297E-2</v>
      </c>
      <c r="O441" s="28">
        <v>-9.2098799999999997E-4</v>
      </c>
      <c r="P441" s="28">
        <v>-4.0261099999999998E-4</v>
      </c>
      <c r="Q441" s="28">
        <v>1.80725E-5</v>
      </c>
      <c r="R441" s="28">
        <v>3.2781999999999999E-5</v>
      </c>
    </row>
    <row r="442" spans="1:18" ht="22.5" x14ac:dyDescent="0.2">
      <c r="A442" s="12" t="s">
        <v>3043</v>
      </c>
      <c r="B442" s="10" t="str">
        <f>VLOOKUP(A442,[2]racine_v11e!$B$4:$C$672,2,FALSE)</f>
        <v>Autres interventions pour affections non malignes de l'appareil génital masculin</v>
      </c>
      <c r="C442" s="26">
        <v>647</v>
      </c>
      <c r="D442" s="27">
        <v>1937771.6529000001</v>
      </c>
      <c r="E442" s="26">
        <v>677</v>
      </c>
      <c r="F442" s="27">
        <v>1931316.4926</v>
      </c>
      <c r="G442" s="26">
        <v>673</v>
      </c>
      <c r="H442" s="27">
        <v>2475870.4726999998</v>
      </c>
      <c r="I442" s="28">
        <v>-3.3312289999999998E-3</v>
      </c>
      <c r="J442" s="28">
        <v>4.6367851600000003E-2</v>
      </c>
      <c r="K442" s="28">
        <v>-4.7496758E-2</v>
      </c>
      <c r="L442" s="28">
        <v>0.28195999059999999</v>
      </c>
      <c r="M442" s="28">
        <v>-5.9084189999999998E-3</v>
      </c>
      <c r="N442" s="28">
        <v>0.28957936649999999</v>
      </c>
      <c r="O442" s="28">
        <v>-5.4984000000000001E-5</v>
      </c>
      <c r="P442" s="28">
        <v>1.0461833999999999E-3</v>
      </c>
      <c r="Q442" s="28">
        <v>6.1119700000000004E-5</v>
      </c>
      <c r="R442" s="28">
        <v>9.1367199999999995E-5</v>
      </c>
    </row>
    <row r="443" spans="1:18" ht="22.5" x14ac:dyDescent="0.2">
      <c r="A443" s="12" t="s">
        <v>3044</v>
      </c>
      <c r="B443" s="10" t="str">
        <f>VLOOKUP(A443,[2]racine_v11e!$B$4:$C$672,2,FALSE)</f>
        <v>Interventions pelviennes majeures chez l'homme pour tumeurs malignes</v>
      </c>
      <c r="C443" s="26">
        <v>8907</v>
      </c>
      <c r="D443" s="27">
        <v>59787413.75</v>
      </c>
      <c r="E443" s="26">
        <v>8011</v>
      </c>
      <c r="F443" s="27">
        <v>54751287.612999998</v>
      </c>
      <c r="G443" s="26">
        <v>6985</v>
      </c>
      <c r="H443" s="27">
        <v>48022356.994999997</v>
      </c>
      <c r="I443" s="28">
        <v>-8.4233884999999994E-2</v>
      </c>
      <c r="J443" s="28">
        <v>-0.100595038</v>
      </c>
      <c r="K443" s="28">
        <v>1.8191085499999999E-2</v>
      </c>
      <c r="L443" s="28">
        <v>-0.12289995200000001</v>
      </c>
      <c r="M443" s="28">
        <v>-0.12807389799999999</v>
      </c>
      <c r="N443" s="28">
        <v>5.9339277000000001E-3</v>
      </c>
      <c r="O443" s="28">
        <v>-1.4103480999999999E-2</v>
      </c>
      <c r="P443" s="28">
        <v>-1.2927452000000001E-2</v>
      </c>
      <c r="Q443" s="28">
        <v>6.3435490000000004E-4</v>
      </c>
      <c r="R443" s="28">
        <v>1.7721719E-3</v>
      </c>
    </row>
    <row r="444" spans="1:18" ht="22.5" x14ac:dyDescent="0.2">
      <c r="A444" s="12" t="s">
        <v>3045</v>
      </c>
      <c r="B444" s="10" t="str">
        <f>VLOOKUP(A444,[2]racine_v11e!$B$4:$C$672,2,FALSE)</f>
        <v>Interventions pelviennes majeures chez l'homme pour affections non malignes</v>
      </c>
      <c r="C444" s="26">
        <v>2740</v>
      </c>
      <c r="D444" s="27">
        <v>14705705.879000001</v>
      </c>
      <c r="E444" s="26">
        <v>2632</v>
      </c>
      <c r="F444" s="27">
        <v>14665898.666999999</v>
      </c>
      <c r="G444" s="26">
        <v>2438</v>
      </c>
      <c r="H444" s="27">
        <v>13557544.715</v>
      </c>
      <c r="I444" s="28">
        <v>-2.706923E-3</v>
      </c>
      <c r="J444" s="28">
        <v>-3.9416057999999997E-2</v>
      </c>
      <c r="K444" s="28">
        <v>3.8215437400000003E-2</v>
      </c>
      <c r="L444" s="28">
        <v>-7.5573545000000006E-2</v>
      </c>
      <c r="M444" s="28">
        <v>-7.3708206999999998E-2</v>
      </c>
      <c r="N444" s="28">
        <v>-2.0137699999999998E-3</v>
      </c>
      <c r="O444" s="28">
        <v>-2.6667399999999999E-3</v>
      </c>
      <c r="P444" s="28">
        <v>-2.1293420000000002E-3</v>
      </c>
      <c r="Q444" s="28">
        <v>2.2141120000000001E-4</v>
      </c>
      <c r="R444" s="28">
        <v>5.0031489999999995E-4</v>
      </c>
    </row>
    <row r="445" spans="1:18" ht="12" x14ac:dyDescent="0.2">
      <c r="A445" s="12" t="s">
        <v>3046</v>
      </c>
      <c r="B445" s="10" t="str">
        <f>VLOOKUP(A445,[2]racine_v11e!$B$4:$C$672,2,FALSE)</f>
        <v>Stérilisation et vasoplastie</v>
      </c>
      <c r="C445" s="26">
        <v>594</v>
      </c>
      <c r="D445" s="27">
        <v>312925.53999999998</v>
      </c>
      <c r="E445" s="26">
        <v>662</v>
      </c>
      <c r="F445" s="27">
        <v>347817.97100000002</v>
      </c>
      <c r="G445" s="26">
        <v>908</v>
      </c>
      <c r="H445" s="27">
        <v>479627.56699999998</v>
      </c>
      <c r="I445" s="28">
        <v>0.1115039412</v>
      </c>
      <c r="J445" s="28">
        <v>0.11447811450000001</v>
      </c>
      <c r="K445" s="28">
        <v>-2.6686689999999998E-3</v>
      </c>
      <c r="L445" s="28">
        <v>0.37896143090000001</v>
      </c>
      <c r="M445" s="28">
        <v>0.3716012085</v>
      </c>
      <c r="N445" s="28">
        <v>5.3661534000000004E-3</v>
      </c>
      <c r="O445" s="28">
        <v>3.3815363000000002E-3</v>
      </c>
      <c r="P445" s="28">
        <v>2.5322929999999999E-4</v>
      </c>
      <c r="Q445" s="28">
        <v>8.2461599999999997E-5</v>
      </c>
      <c r="R445" s="28">
        <v>1.7699699999999999E-5</v>
      </c>
    </row>
    <row r="446" spans="1:18" ht="33.75" x14ac:dyDescent="0.2">
      <c r="A446" s="12" t="s">
        <v>3047</v>
      </c>
      <c r="B446" s="10" t="str">
        <f>VLOOKUP(A446,[2]racine_v11e!$B$4:$C$672,2,FALSE)</f>
        <v>Endoscopies génito-urinaires et anesthésie : séjours de la CMD 12 et de moins de deux jours</v>
      </c>
      <c r="C446" s="26">
        <v>311</v>
      </c>
      <c r="D446" s="27">
        <v>226615.64869999999</v>
      </c>
      <c r="E446" s="26">
        <v>250</v>
      </c>
      <c r="F446" s="27">
        <v>183417.33170000001</v>
      </c>
      <c r="G446" s="26">
        <v>274</v>
      </c>
      <c r="H446" s="27">
        <v>200417.26639999999</v>
      </c>
      <c r="I446" s="28">
        <v>-0.190623716</v>
      </c>
      <c r="J446" s="28">
        <v>-0.19614147900000001</v>
      </c>
      <c r="K446" s="28">
        <v>6.8640975999999998E-3</v>
      </c>
      <c r="L446" s="28">
        <v>9.2684451000000001E-2</v>
      </c>
      <c r="M446" s="28">
        <v>9.6000000000000002E-2</v>
      </c>
      <c r="N446" s="28">
        <v>-3.0251359999999999E-3</v>
      </c>
      <c r="O446" s="28">
        <v>3.2990599999999998E-4</v>
      </c>
      <c r="P446" s="28">
        <v>3.2659800000000002E-5</v>
      </c>
      <c r="Q446" s="28">
        <v>2.4883800000000001E-5</v>
      </c>
      <c r="R446" s="28">
        <v>7.3960105000000004E-6</v>
      </c>
    </row>
    <row r="447" spans="1:18" ht="45" x14ac:dyDescent="0.2">
      <c r="A447" s="12" t="s">
        <v>3048</v>
      </c>
      <c r="B447" s="10" t="str">
        <f>VLOOKUP(A447,[2]racine_v11e!$B$4:$C$672,2,FALSE)</f>
        <v>Séjours de la CMD 12 comprenant une endoscopie génito-urinaire sans anesthésie : séjours de moins de deux jours</v>
      </c>
      <c r="C447" s="26">
        <v>286</v>
      </c>
      <c r="D447" s="27">
        <v>123427.9436</v>
      </c>
      <c r="E447" s="26">
        <v>207</v>
      </c>
      <c r="F447" s="27">
        <v>89422.241999999998</v>
      </c>
      <c r="G447" s="26">
        <v>237</v>
      </c>
      <c r="H447" s="27">
        <v>102295.2788</v>
      </c>
      <c r="I447" s="28">
        <v>-0.27551055800000002</v>
      </c>
      <c r="J447" s="28">
        <v>-0.27622377599999998</v>
      </c>
      <c r="K447" s="28">
        <v>9.8541280000000002E-4</v>
      </c>
      <c r="L447" s="28">
        <v>0.14395788470000001</v>
      </c>
      <c r="M447" s="28">
        <v>0.14492753620000001</v>
      </c>
      <c r="N447" s="28">
        <v>-8.46911E-4</v>
      </c>
      <c r="O447" s="28">
        <v>4.1238249999999999E-4</v>
      </c>
      <c r="P447" s="28">
        <v>2.4731399999999998E-5</v>
      </c>
      <c r="Q447" s="28">
        <v>2.1523599999999998E-5</v>
      </c>
      <c r="R447" s="28">
        <v>3.7750089E-6</v>
      </c>
    </row>
    <row r="448" spans="1:18" ht="22.5" x14ac:dyDescent="0.2">
      <c r="A448" s="12" t="s">
        <v>3049</v>
      </c>
      <c r="B448" s="10" t="str">
        <f>VLOOKUP(A448,[2]racine_v11e!$B$4:$C$672,2,FALSE)</f>
        <v>Séjours comprenant une biopsie prostatique, en ambulatoire</v>
      </c>
      <c r="C448" s="26">
        <v>4945</v>
      </c>
      <c r="D448" s="27">
        <v>3097047.88</v>
      </c>
      <c r="E448" s="26">
        <v>3963</v>
      </c>
      <c r="F448" s="27">
        <v>2474916.452</v>
      </c>
      <c r="G448" s="26">
        <v>3764</v>
      </c>
      <c r="H448" s="27">
        <v>2350902.4559999998</v>
      </c>
      <c r="I448" s="28">
        <v>-0.200878854</v>
      </c>
      <c r="J448" s="28">
        <v>-0.19858442900000001</v>
      </c>
      <c r="K448" s="28">
        <v>-2.8629649999999999E-3</v>
      </c>
      <c r="L448" s="28">
        <v>-5.0108356999999999E-2</v>
      </c>
      <c r="M448" s="28">
        <v>-5.0214483999999997E-2</v>
      </c>
      <c r="N448" s="28">
        <v>1.117383E-4</v>
      </c>
      <c r="O448" s="28">
        <v>-2.7354699999999998E-3</v>
      </c>
      <c r="P448" s="28">
        <v>-2.3825300000000001E-4</v>
      </c>
      <c r="Q448" s="28">
        <v>3.4183420000000002E-4</v>
      </c>
      <c r="R448" s="28">
        <v>8.67555E-5</v>
      </c>
    </row>
    <row r="449" spans="1:18" ht="22.5" x14ac:dyDescent="0.2">
      <c r="A449" s="12" t="s">
        <v>3050</v>
      </c>
      <c r="B449" s="10" t="str">
        <f>VLOOKUP(A449,[2]racine_v11e!$B$4:$C$672,2,FALSE)</f>
        <v>Tumeurs malignes de l'appareil génital masculin</v>
      </c>
      <c r="C449" s="26">
        <v>5236</v>
      </c>
      <c r="D449" s="27">
        <v>15270085.138</v>
      </c>
      <c r="E449" s="26">
        <v>4669</v>
      </c>
      <c r="F449" s="27">
        <v>14746900.925000001</v>
      </c>
      <c r="G449" s="26">
        <v>4225</v>
      </c>
      <c r="H449" s="27">
        <v>14096228.41</v>
      </c>
      <c r="I449" s="28">
        <v>-3.4262036000000003E-2</v>
      </c>
      <c r="J449" s="28">
        <v>-0.10828877000000001</v>
      </c>
      <c r="K449" s="28">
        <v>8.3016486900000006E-2</v>
      </c>
      <c r="L449" s="28">
        <v>-4.4122661000000001E-2</v>
      </c>
      <c r="M449" s="28">
        <v>-9.5095309000000003E-2</v>
      </c>
      <c r="N449" s="28">
        <v>5.6329300399999997E-2</v>
      </c>
      <c r="O449" s="28">
        <v>-6.1032609999999996E-3</v>
      </c>
      <c r="P449" s="28">
        <v>-1.250056E-3</v>
      </c>
      <c r="Q449" s="28">
        <v>3.8370070000000002E-4</v>
      </c>
      <c r="R449" s="28">
        <v>5.2019399999999997E-4</v>
      </c>
    </row>
    <row r="450" spans="1:18" ht="12" x14ac:dyDescent="0.2">
      <c r="A450" s="12" t="s">
        <v>3051</v>
      </c>
      <c r="B450" s="10" t="str">
        <f>VLOOKUP(A450,[2]racine_v11e!$B$4:$C$672,2,FALSE)</f>
        <v>Hypertrophie prostatique bénigne</v>
      </c>
      <c r="C450" s="26">
        <v>4077</v>
      </c>
      <c r="D450" s="27">
        <v>6697049.7224000003</v>
      </c>
      <c r="E450" s="26">
        <v>3398</v>
      </c>
      <c r="F450" s="27">
        <v>6074781.7614000002</v>
      </c>
      <c r="G450" s="26">
        <v>3279</v>
      </c>
      <c r="H450" s="27">
        <v>5992770.1306999996</v>
      </c>
      <c r="I450" s="28">
        <v>-9.2916730000000003E-2</v>
      </c>
      <c r="J450" s="28">
        <v>-0.16654402700000001</v>
      </c>
      <c r="K450" s="28">
        <v>8.8339756199999994E-2</v>
      </c>
      <c r="L450" s="28">
        <v>-1.3500342E-2</v>
      </c>
      <c r="M450" s="28">
        <v>-3.5020599999999999E-2</v>
      </c>
      <c r="N450" s="28">
        <v>2.2301261999999999E-2</v>
      </c>
      <c r="O450" s="28">
        <v>-1.6357839999999999E-3</v>
      </c>
      <c r="P450" s="28">
        <v>-1.5755899999999999E-4</v>
      </c>
      <c r="Q450" s="28">
        <v>2.9778809999999998E-4</v>
      </c>
      <c r="R450" s="28">
        <v>2.2115160000000001E-4</v>
      </c>
    </row>
    <row r="451" spans="1:18" ht="22.5" x14ac:dyDescent="0.2">
      <c r="A451" s="12" t="s">
        <v>3052</v>
      </c>
      <c r="B451" s="10" t="str">
        <f>VLOOKUP(A451,[2]racine_v11e!$B$4:$C$672,2,FALSE)</f>
        <v>Autres affections de l'appareil génital masculin</v>
      </c>
      <c r="C451" s="26">
        <v>5139</v>
      </c>
      <c r="D451" s="27">
        <v>5098218.4457999999</v>
      </c>
      <c r="E451" s="26">
        <v>4894</v>
      </c>
      <c r="F451" s="27">
        <v>4956267.8110999996</v>
      </c>
      <c r="G451" s="26">
        <v>4979</v>
      </c>
      <c r="H451" s="27">
        <v>5080451.2357000001</v>
      </c>
      <c r="I451" s="28">
        <v>-2.7843184E-2</v>
      </c>
      <c r="J451" s="28">
        <v>-4.7674645000000002E-2</v>
      </c>
      <c r="K451" s="28">
        <v>2.0824249499999999E-2</v>
      </c>
      <c r="L451" s="28">
        <v>2.5055834200000002E-2</v>
      </c>
      <c r="M451" s="28">
        <v>1.7368206000000001E-2</v>
      </c>
      <c r="N451" s="28">
        <v>7.5563873999999996E-3</v>
      </c>
      <c r="O451" s="28">
        <v>1.1684169999999999E-3</v>
      </c>
      <c r="P451" s="28">
        <v>2.3857810000000001E-4</v>
      </c>
      <c r="Q451" s="28">
        <v>4.521765E-4</v>
      </c>
      <c r="R451" s="28">
        <v>1.8748420000000001E-4</v>
      </c>
    </row>
    <row r="452" spans="1:18" ht="12" x14ac:dyDescent="0.2">
      <c r="A452" s="12" t="s">
        <v>3053</v>
      </c>
      <c r="B452" s="10" t="str">
        <f>VLOOKUP(A452,[2]racine_v11e!$B$4:$C$672,2,FALSE)</f>
        <v>Prostatites aigües et orchites</v>
      </c>
      <c r="C452" s="26">
        <v>15857</v>
      </c>
      <c r="D452" s="27">
        <v>38708647.652999997</v>
      </c>
      <c r="E452" s="26">
        <v>17398</v>
      </c>
      <c r="F452" s="27">
        <v>44899387.660999998</v>
      </c>
      <c r="G452" s="26">
        <v>19669</v>
      </c>
      <c r="H452" s="27">
        <v>52585999.009999998</v>
      </c>
      <c r="I452" s="28">
        <v>0.15993170479999999</v>
      </c>
      <c r="J452" s="28">
        <v>9.7181055700000005E-2</v>
      </c>
      <c r="K452" s="28">
        <v>5.7192610800000002E-2</v>
      </c>
      <c r="L452" s="28">
        <v>0.1711963514</v>
      </c>
      <c r="M452" s="28">
        <v>0.1305322451</v>
      </c>
      <c r="N452" s="28">
        <v>3.5968992900000003E-2</v>
      </c>
      <c r="O452" s="28">
        <v>3.1217353100000001E-2</v>
      </c>
      <c r="P452" s="28">
        <v>1.47673245E-2</v>
      </c>
      <c r="Q452" s="28">
        <v>1.7862743999999999E-3</v>
      </c>
      <c r="R452" s="28">
        <v>1.9405843000000001E-3</v>
      </c>
    </row>
    <row r="453" spans="1:18" ht="22.5" x14ac:dyDescent="0.2">
      <c r="A453" s="12" t="s">
        <v>3054</v>
      </c>
      <c r="B453" s="10" t="str">
        <f>VLOOKUP(A453,[2]racine_v11e!$B$4:$C$672,2,FALSE)</f>
        <v>Autres infections et inflammations de l'appareil génital masculin</v>
      </c>
      <c r="C453" s="26">
        <v>2219</v>
      </c>
      <c r="D453" s="27">
        <v>2749953.0107</v>
      </c>
      <c r="E453" s="26">
        <v>2047</v>
      </c>
      <c r="F453" s="27">
        <v>2754326.5789999999</v>
      </c>
      <c r="G453" s="26">
        <v>1931</v>
      </c>
      <c r="H453" s="27">
        <v>2463855.2760999999</v>
      </c>
      <c r="I453" s="28">
        <v>1.5904156E-3</v>
      </c>
      <c r="J453" s="28">
        <v>-7.7512392999999999E-2</v>
      </c>
      <c r="K453" s="28">
        <v>8.5749454000000003E-2</v>
      </c>
      <c r="L453" s="28">
        <v>-0.10546000799999999</v>
      </c>
      <c r="M453" s="28">
        <v>-5.6668295E-2</v>
      </c>
      <c r="N453" s="28">
        <v>-5.1722753000000003E-2</v>
      </c>
      <c r="O453" s="28">
        <v>-1.5945460000000001E-3</v>
      </c>
      <c r="P453" s="28">
        <v>-5.5804599999999998E-4</v>
      </c>
      <c r="Q453" s="28">
        <v>1.7536710000000001E-4</v>
      </c>
      <c r="R453" s="28">
        <v>9.0923799999999998E-5</v>
      </c>
    </row>
    <row r="454" spans="1:18" ht="22.5" x14ac:dyDescent="0.2">
      <c r="A454" s="12" t="s">
        <v>3055</v>
      </c>
      <c r="B454" s="10" t="str">
        <f>VLOOKUP(A454,[2]racine_v11e!$B$4:$C$672,2,FALSE)</f>
        <v>Explorations et surveillance des affections de l'appareil génital masculin</v>
      </c>
      <c r="C454" s="26">
        <v>850</v>
      </c>
      <c r="D454" s="27">
        <v>597601.5675</v>
      </c>
      <c r="E454" s="26">
        <v>786</v>
      </c>
      <c r="F454" s="27">
        <v>549030.03890000004</v>
      </c>
      <c r="G454" s="26">
        <v>958</v>
      </c>
      <c r="H454" s="27">
        <v>669341.02</v>
      </c>
      <c r="I454" s="28">
        <v>-8.1277445000000004E-2</v>
      </c>
      <c r="J454" s="28">
        <v>-7.5294117999999993E-2</v>
      </c>
      <c r="K454" s="28">
        <v>-6.4705199999999996E-3</v>
      </c>
      <c r="L454" s="28">
        <v>0.21913369499999999</v>
      </c>
      <c r="M454" s="28">
        <v>0.21882951649999999</v>
      </c>
      <c r="N454" s="28">
        <v>2.4956609999999998E-4</v>
      </c>
      <c r="O454" s="28">
        <v>2.3643262E-3</v>
      </c>
      <c r="P454" s="28">
        <v>2.3113840000000001E-4</v>
      </c>
      <c r="Q454" s="28">
        <v>8.7002400000000006E-5</v>
      </c>
      <c r="R454" s="28">
        <v>2.4700699999999999E-5</v>
      </c>
    </row>
    <row r="455" spans="1:18" ht="22.5" x14ac:dyDescent="0.2">
      <c r="A455" s="12" t="s">
        <v>3056</v>
      </c>
      <c r="B455" s="10" t="str">
        <f>VLOOKUP(A455,[2]racine_v11e!$B$4:$C$672,2,FALSE)</f>
        <v>Symptômes et autres recours aux soins de la CMD 12</v>
      </c>
      <c r="C455" s="26">
        <v>428</v>
      </c>
      <c r="D455" s="27">
        <v>410894.53899999999</v>
      </c>
      <c r="E455" s="26">
        <v>456</v>
      </c>
      <c r="F455" s="27">
        <v>433456.57160000002</v>
      </c>
      <c r="G455" s="26">
        <v>383</v>
      </c>
      <c r="H455" s="27">
        <v>364723.25140000001</v>
      </c>
      <c r="I455" s="28">
        <v>5.4909545999999997E-2</v>
      </c>
      <c r="J455" s="28">
        <v>6.5420560700000005E-2</v>
      </c>
      <c r="K455" s="28">
        <v>-9.8656019999999994E-3</v>
      </c>
      <c r="L455" s="28">
        <v>-0.15857025799999999</v>
      </c>
      <c r="M455" s="28">
        <v>-0.16008771899999999</v>
      </c>
      <c r="N455" s="28">
        <v>1.8066906999999999E-3</v>
      </c>
      <c r="O455" s="28">
        <v>-1.0034639999999999E-3</v>
      </c>
      <c r="P455" s="28">
        <v>-1.32049E-4</v>
      </c>
      <c r="Q455" s="28">
        <v>3.4782800000000002E-5</v>
      </c>
      <c r="R455" s="28">
        <v>1.34594E-5</v>
      </c>
    </row>
    <row r="456" spans="1:18" ht="12" x14ac:dyDescent="0.2">
      <c r="A456" s="12" t="s">
        <v>3057</v>
      </c>
      <c r="B456" s="10" t="str">
        <f>VLOOKUP(A456,[2]racine_v11e!$B$4:$C$672,2,FALSE)</f>
        <v>Hystérectomies</v>
      </c>
      <c r="C456" s="26">
        <v>24815</v>
      </c>
      <c r="D456" s="27">
        <v>81689614.868000001</v>
      </c>
      <c r="E456" s="26">
        <v>24469</v>
      </c>
      <c r="F456" s="27">
        <v>80714852.954999998</v>
      </c>
      <c r="G456" s="26">
        <v>23372</v>
      </c>
      <c r="H456" s="27">
        <v>77045401.503999993</v>
      </c>
      <c r="I456" s="28">
        <v>-1.1932507E-2</v>
      </c>
      <c r="J456" s="28">
        <v>-1.3943179999999999E-2</v>
      </c>
      <c r="K456" s="28">
        <v>2.0391039999999999E-3</v>
      </c>
      <c r="L456" s="28">
        <v>-4.5461911000000001E-2</v>
      </c>
      <c r="M456" s="28">
        <v>-4.4832236999999997E-2</v>
      </c>
      <c r="N456" s="28">
        <v>-6.59229E-4</v>
      </c>
      <c r="O456" s="28">
        <v>-1.5079452E-2</v>
      </c>
      <c r="P456" s="28">
        <v>-7.0496580000000003E-3</v>
      </c>
      <c r="Q456" s="28">
        <v>2.1225687999999999E-3</v>
      </c>
      <c r="R456" s="28">
        <v>2.8432111E-3</v>
      </c>
    </row>
    <row r="457" spans="1:18" ht="22.5" x14ac:dyDescent="0.2">
      <c r="A457" s="12" t="s">
        <v>3058</v>
      </c>
      <c r="B457" s="10" t="str">
        <f>VLOOKUP(A457,[2]racine_v11e!$B$4:$C$672,2,FALSE)</f>
        <v>Interventions réparatrices sur l'appareil génital féminin</v>
      </c>
      <c r="C457" s="26">
        <v>10602</v>
      </c>
      <c r="D457" s="27">
        <v>31627087.462000001</v>
      </c>
      <c r="E457" s="26">
        <v>10897</v>
      </c>
      <c r="F457" s="27">
        <v>32579774.969999999</v>
      </c>
      <c r="G457" s="26">
        <v>10701</v>
      </c>
      <c r="H457" s="27">
        <v>32042550.254000001</v>
      </c>
      <c r="I457" s="28">
        <v>3.01225179E-2</v>
      </c>
      <c r="J457" s="28">
        <v>2.7824938699999999E-2</v>
      </c>
      <c r="K457" s="28">
        <v>2.2353798999999999E-3</v>
      </c>
      <c r="L457" s="28">
        <v>-1.6489515999999999E-2</v>
      </c>
      <c r="M457" s="28">
        <v>-1.7986602000000001E-2</v>
      </c>
      <c r="N457" s="28">
        <v>1.5245066999999999E-3</v>
      </c>
      <c r="O457" s="28">
        <v>-2.694232E-3</v>
      </c>
      <c r="P457" s="28">
        <v>-1.0321029999999999E-3</v>
      </c>
      <c r="Q457" s="28">
        <v>9.7182989999999999E-4</v>
      </c>
      <c r="R457" s="28">
        <v>1.1824682E-3</v>
      </c>
    </row>
    <row r="458" spans="1:18" ht="22.5" x14ac:dyDescent="0.2">
      <c r="A458" s="12" t="s">
        <v>3059</v>
      </c>
      <c r="B458" s="10" t="str">
        <f>VLOOKUP(A458,[2]racine_v11e!$B$4:$C$672,2,FALSE)</f>
        <v>Interventions sur le système utéroannexiel pour tumeurs malignes</v>
      </c>
      <c r="C458" s="26">
        <v>1851</v>
      </c>
      <c r="D458" s="27">
        <v>8954490.0009000003</v>
      </c>
      <c r="E458" s="26">
        <v>1881</v>
      </c>
      <c r="F458" s="27">
        <v>9352710.5925999992</v>
      </c>
      <c r="G458" s="26">
        <v>1972</v>
      </c>
      <c r="H458" s="27">
        <v>9446030.7401000001</v>
      </c>
      <c r="I458" s="28">
        <v>4.4471610500000001E-2</v>
      </c>
      <c r="J458" s="28">
        <v>1.6207455400000001E-2</v>
      </c>
      <c r="K458" s="28">
        <v>2.7813371100000001E-2</v>
      </c>
      <c r="L458" s="28">
        <v>9.9778717999999995E-3</v>
      </c>
      <c r="M458" s="28">
        <v>4.8378522100000002E-2</v>
      </c>
      <c r="N458" s="28">
        <v>-3.6628611999999998E-2</v>
      </c>
      <c r="O458" s="28">
        <v>1.2508935000000001E-3</v>
      </c>
      <c r="P458" s="28">
        <v>1.7928430000000001E-4</v>
      </c>
      <c r="Q458" s="28">
        <v>1.7909060000000001E-4</v>
      </c>
      <c r="R458" s="28">
        <v>3.485874E-4</v>
      </c>
    </row>
    <row r="459" spans="1:18" ht="12" x14ac:dyDescent="0.2">
      <c r="A459" s="12" t="s">
        <v>3060</v>
      </c>
      <c r="B459" s="10" t="str">
        <f>VLOOKUP(A459,[2]racine_v11e!$B$4:$C$672,2,FALSE)</f>
        <v>Interruptions tubaires</v>
      </c>
      <c r="C459" s="26">
        <v>2746</v>
      </c>
      <c r="D459" s="27">
        <v>6343081.8060999997</v>
      </c>
      <c r="E459" s="26">
        <v>2822</v>
      </c>
      <c r="F459" s="27">
        <v>6597381.2260999996</v>
      </c>
      <c r="G459" s="26">
        <v>2959</v>
      </c>
      <c r="H459" s="27">
        <v>6803638.0645000003</v>
      </c>
      <c r="I459" s="28">
        <v>4.0090830899999999E-2</v>
      </c>
      <c r="J459" s="28">
        <v>2.7676620499999999E-2</v>
      </c>
      <c r="K459" s="28">
        <v>1.2079880100000001E-2</v>
      </c>
      <c r="L459" s="28">
        <v>3.1263441000000003E-2</v>
      </c>
      <c r="M459" s="28">
        <v>4.8547129699999997E-2</v>
      </c>
      <c r="N459" s="28">
        <v>-1.6483464E-2</v>
      </c>
      <c r="O459" s="28">
        <v>1.8832133E-3</v>
      </c>
      <c r="P459" s="28">
        <v>3.9625549999999999E-4</v>
      </c>
      <c r="Q459" s="28">
        <v>2.6872670000000002E-4</v>
      </c>
      <c r="R459" s="28">
        <v>2.510751E-4</v>
      </c>
    </row>
    <row r="460" spans="1:18" ht="33.75" x14ac:dyDescent="0.2">
      <c r="A460" s="12" t="s">
        <v>3061</v>
      </c>
      <c r="B460" s="10" t="str">
        <f>VLOOKUP(A460,[2]racine_v11e!$B$4:$C$672,2,FALSE)</f>
        <v>Interventions sur le système utéroannexiel pour des affections non malignes, autres que les interruptions tubaires</v>
      </c>
      <c r="C460" s="26">
        <v>23340</v>
      </c>
      <c r="D460" s="27">
        <v>59593691.332000002</v>
      </c>
      <c r="E460" s="26">
        <v>23790</v>
      </c>
      <c r="F460" s="27">
        <v>60713615</v>
      </c>
      <c r="G460" s="26">
        <v>23527</v>
      </c>
      <c r="H460" s="27">
        <v>60047881.531000003</v>
      </c>
      <c r="I460" s="28">
        <v>1.8792654799999999E-2</v>
      </c>
      <c r="J460" s="28">
        <v>1.9280205700000001E-2</v>
      </c>
      <c r="K460" s="28">
        <v>-4.7832899999999999E-4</v>
      </c>
      <c r="L460" s="28">
        <v>-1.0965143E-2</v>
      </c>
      <c r="M460" s="28">
        <v>-1.1055064999999999E-2</v>
      </c>
      <c r="N460" s="28">
        <v>9.0927400000000006E-5</v>
      </c>
      <c r="O460" s="28">
        <v>-3.6152200000000002E-3</v>
      </c>
      <c r="P460" s="28">
        <v>-1.27899E-3</v>
      </c>
      <c r="Q460" s="28">
        <v>2.1366454000000001E-3</v>
      </c>
      <c r="R460" s="28">
        <v>2.2159506000000002E-3</v>
      </c>
    </row>
    <row r="461" spans="1:18" ht="22.5" x14ac:dyDescent="0.2">
      <c r="A461" s="12" t="s">
        <v>3062</v>
      </c>
      <c r="B461" s="10" t="str">
        <f>VLOOKUP(A461,[2]racine_v11e!$B$4:$C$672,2,FALSE)</f>
        <v>Interventions sur la vulve, le vagin ou le col utérin</v>
      </c>
      <c r="C461" s="26">
        <v>15870</v>
      </c>
      <c r="D461" s="27">
        <v>18433298.618999999</v>
      </c>
      <c r="E461" s="26">
        <v>16384</v>
      </c>
      <c r="F461" s="27">
        <v>18876087.248</v>
      </c>
      <c r="G461" s="26">
        <v>16382</v>
      </c>
      <c r="H461" s="27">
        <v>18951545.136</v>
      </c>
      <c r="I461" s="28">
        <v>2.4021128199999998E-2</v>
      </c>
      <c r="J461" s="28">
        <v>3.2388153699999998E-2</v>
      </c>
      <c r="K461" s="28">
        <v>-8.1045349999999995E-3</v>
      </c>
      <c r="L461" s="28">
        <v>3.9975386000000003E-3</v>
      </c>
      <c r="M461" s="28">
        <v>-1.2207E-4</v>
      </c>
      <c r="N461" s="28">
        <v>4.1201119E-3</v>
      </c>
      <c r="O461" s="28">
        <v>-2.7492E-5</v>
      </c>
      <c r="P461" s="28">
        <v>1.449678E-4</v>
      </c>
      <c r="Q461" s="28">
        <v>1.4877598E-3</v>
      </c>
      <c r="R461" s="28">
        <v>6.9937000000000005E-4</v>
      </c>
    </row>
    <row r="462" spans="1:18" ht="22.5" x14ac:dyDescent="0.2">
      <c r="A462" s="12" t="s">
        <v>3063</v>
      </c>
      <c r="B462" s="10" t="str">
        <f>VLOOKUP(A462,[2]racine_v11e!$B$4:$C$672,2,FALSE)</f>
        <v>Laparoscopies ou coelioscopies diagnostiques</v>
      </c>
      <c r="C462" s="26">
        <v>5848</v>
      </c>
      <c r="D462" s="27">
        <v>11137486.309</v>
      </c>
      <c r="E462" s="26">
        <v>5978</v>
      </c>
      <c r="F462" s="27">
        <v>11259623.937999999</v>
      </c>
      <c r="G462" s="26">
        <v>5993</v>
      </c>
      <c r="H462" s="27">
        <v>11409059.635</v>
      </c>
      <c r="I462" s="28">
        <v>1.0966355000000001E-2</v>
      </c>
      <c r="J462" s="28">
        <v>2.2229822199999999E-2</v>
      </c>
      <c r="K462" s="28">
        <v>-1.1018527E-2</v>
      </c>
      <c r="L462" s="28">
        <v>1.32718196E-2</v>
      </c>
      <c r="M462" s="28">
        <v>2.5092004000000002E-3</v>
      </c>
      <c r="N462" s="28">
        <v>1.07356812E-2</v>
      </c>
      <c r="O462" s="28">
        <v>2.0619120000000001E-4</v>
      </c>
      <c r="P462" s="28">
        <v>2.870921E-4</v>
      </c>
      <c r="Q462" s="28">
        <v>5.4426469999999995E-4</v>
      </c>
      <c r="R462" s="28">
        <v>4.2102920000000002E-4</v>
      </c>
    </row>
    <row r="463" spans="1:18" ht="22.5" x14ac:dyDescent="0.2">
      <c r="A463" s="12" t="s">
        <v>3064</v>
      </c>
      <c r="B463" s="10" t="str">
        <f>VLOOKUP(A463,[2]racine_v11e!$B$4:$C$672,2,FALSE)</f>
        <v>Ligatures tubaires par laparoscopie ou coelioscopie</v>
      </c>
      <c r="C463" s="26">
        <v>5359</v>
      </c>
      <c r="D463" s="27">
        <v>6373074.2235000003</v>
      </c>
      <c r="E463" s="26">
        <v>5515</v>
      </c>
      <c r="F463" s="27">
        <v>6422272.2381999996</v>
      </c>
      <c r="G463" s="26">
        <v>6768</v>
      </c>
      <c r="H463" s="27">
        <v>7738335.8123000003</v>
      </c>
      <c r="I463" s="28">
        <v>7.7196675999999997E-3</v>
      </c>
      <c r="J463" s="28">
        <v>2.9109908600000001E-2</v>
      </c>
      <c r="K463" s="28">
        <v>-2.0785186000000001E-2</v>
      </c>
      <c r="L463" s="28">
        <v>0.20492179799999999</v>
      </c>
      <c r="M463" s="28">
        <v>0.2271985494</v>
      </c>
      <c r="N463" s="28">
        <v>-1.8152524E-2</v>
      </c>
      <c r="O463" s="28">
        <v>1.7223841199999999E-2</v>
      </c>
      <c r="P463" s="28">
        <v>2.5283883E-3</v>
      </c>
      <c r="Q463" s="28">
        <v>6.1464769999999998E-4</v>
      </c>
      <c r="R463" s="28">
        <v>2.8556829999999998E-4</v>
      </c>
    </row>
    <row r="464" spans="1:18" ht="22.5" x14ac:dyDescent="0.2">
      <c r="A464" s="12" t="s">
        <v>3065</v>
      </c>
      <c r="B464" s="10" t="str">
        <f>VLOOKUP(A464,[2]racine_v11e!$B$4:$C$672,2,FALSE)</f>
        <v>Dilatations et curetages, conisations pour tumeurs malignes</v>
      </c>
      <c r="C464" s="26">
        <v>4093</v>
      </c>
      <c r="D464" s="27">
        <v>4174653.8130000001</v>
      </c>
      <c r="E464" s="26">
        <v>4150</v>
      </c>
      <c r="F464" s="27">
        <v>4202113.5610999996</v>
      </c>
      <c r="G464" s="26">
        <v>4304</v>
      </c>
      <c r="H464" s="27">
        <v>4353068.7907999996</v>
      </c>
      <c r="I464" s="28">
        <v>6.5777305999999997E-3</v>
      </c>
      <c r="J464" s="28">
        <v>1.39262155E-2</v>
      </c>
      <c r="K464" s="28">
        <v>-7.2475539999999998E-3</v>
      </c>
      <c r="L464" s="28">
        <v>3.5923643499999998E-2</v>
      </c>
      <c r="M464" s="28">
        <v>3.7108433699999999E-2</v>
      </c>
      <c r="N464" s="28">
        <v>-1.142398E-3</v>
      </c>
      <c r="O464" s="28">
        <v>2.1168966999999999E-3</v>
      </c>
      <c r="P464" s="28">
        <v>2.9001139999999999E-4</v>
      </c>
      <c r="Q464" s="28">
        <v>3.9087520000000001E-4</v>
      </c>
      <c r="R464" s="28">
        <v>1.6064160000000001E-4</v>
      </c>
    </row>
    <row r="465" spans="1:18" ht="22.5" x14ac:dyDescent="0.2">
      <c r="A465" s="12" t="s">
        <v>3066</v>
      </c>
      <c r="B465" s="10" t="str">
        <f>VLOOKUP(A465,[2]racine_v11e!$B$4:$C$672,2,FALSE)</f>
        <v>Dilatations et curetages, conisations pour affections non malignes</v>
      </c>
      <c r="C465" s="26">
        <v>16532</v>
      </c>
      <c r="D465" s="27">
        <v>13462733.695</v>
      </c>
      <c r="E465" s="26">
        <v>16680</v>
      </c>
      <c r="F465" s="27">
        <v>13655511.181</v>
      </c>
      <c r="G465" s="26">
        <v>16468</v>
      </c>
      <c r="H465" s="27">
        <v>13437159.907</v>
      </c>
      <c r="I465" s="28">
        <v>1.43193418E-2</v>
      </c>
      <c r="J465" s="28">
        <v>8.9523348999999992E-3</v>
      </c>
      <c r="K465" s="28">
        <v>5.3193859999999997E-3</v>
      </c>
      <c r="L465" s="28">
        <v>-1.5989974000000001E-2</v>
      </c>
      <c r="M465" s="28">
        <v>-1.2709832000000001E-2</v>
      </c>
      <c r="N465" s="28">
        <v>-3.3223689999999999E-3</v>
      </c>
      <c r="O465" s="28">
        <v>-2.9141689999999999E-3</v>
      </c>
      <c r="P465" s="28">
        <v>-4.1949100000000003E-4</v>
      </c>
      <c r="Q465" s="28">
        <v>1.4955700999999999E-3</v>
      </c>
      <c r="R465" s="28">
        <v>4.9587229999999995E-4</v>
      </c>
    </row>
    <row r="466" spans="1:18" ht="22.5" x14ac:dyDescent="0.2">
      <c r="A466" s="12" t="s">
        <v>3067</v>
      </c>
      <c r="B466" s="10" t="str">
        <f>VLOOKUP(A466,[2]racine_v11e!$B$4:$C$672,2,FALSE)</f>
        <v>Autres interventions sur l'appareil génital féminin</v>
      </c>
      <c r="C466" s="26">
        <v>2106</v>
      </c>
      <c r="D466" s="27">
        <v>9911973.7181000002</v>
      </c>
      <c r="E466" s="26">
        <v>2189</v>
      </c>
      <c r="F466" s="27">
        <v>9997898.2903000005</v>
      </c>
      <c r="G466" s="26">
        <v>2318</v>
      </c>
      <c r="H466" s="27">
        <v>10072957.491</v>
      </c>
      <c r="I466" s="28">
        <v>8.6687650999999998E-3</v>
      </c>
      <c r="J466" s="28">
        <v>3.9411206099999999E-2</v>
      </c>
      <c r="K466" s="28">
        <v>-2.9576783999999998E-2</v>
      </c>
      <c r="L466" s="28">
        <v>7.5074979999999996E-3</v>
      </c>
      <c r="M466" s="28">
        <v>5.8931018699999997E-2</v>
      </c>
      <c r="N466" s="28">
        <v>-4.8561728999999998E-2</v>
      </c>
      <c r="O466" s="28">
        <v>1.7732446E-3</v>
      </c>
      <c r="P466" s="28">
        <v>1.4420190000000001E-4</v>
      </c>
      <c r="Q466" s="28">
        <v>2.105132E-4</v>
      </c>
      <c r="R466" s="28">
        <v>3.7172300000000002E-4</v>
      </c>
    </row>
    <row r="467" spans="1:18" ht="33.75" x14ac:dyDescent="0.2">
      <c r="A467" s="12" t="s">
        <v>3068</v>
      </c>
      <c r="B467" s="10" t="str">
        <f>VLOOKUP(A467,[2]racine_v11e!$B$4:$C$672,2,FALSE)</f>
        <v>Exentérations pelviennes, hystérectomies élargies ou vulvectomies pour tumeurs malignes</v>
      </c>
      <c r="C467" s="26">
        <v>7444</v>
      </c>
      <c r="D467" s="27">
        <v>68189023.988999993</v>
      </c>
      <c r="E467" s="26">
        <v>7610</v>
      </c>
      <c r="F467" s="27">
        <v>70191933.553000003</v>
      </c>
      <c r="G467" s="26">
        <v>7769</v>
      </c>
      <c r="H467" s="27">
        <v>72627028.003000006</v>
      </c>
      <c r="I467" s="28">
        <v>2.9372902699999998E-2</v>
      </c>
      <c r="J467" s="28">
        <v>2.2299838799999999E-2</v>
      </c>
      <c r="K467" s="28">
        <v>6.9187763000000003E-3</v>
      </c>
      <c r="L467" s="28">
        <v>3.4691941499999997E-2</v>
      </c>
      <c r="M467" s="28">
        <v>2.0893561099999999E-2</v>
      </c>
      <c r="N467" s="28">
        <v>1.3515983299999999E-2</v>
      </c>
      <c r="O467" s="28">
        <v>2.1856270999999999E-3</v>
      </c>
      <c r="P467" s="28">
        <v>4.6782422000000001E-3</v>
      </c>
      <c r="Q467" s="28">
        <v>7.0555520000000003E-4</v>
      </c>
      <c r="R467" s="28">
        <v>2.6801595999999999E-3</v>
      </c>
    </row>
    <row r="468" spans="1:18" ht="33.75" x14ac:dyDescent="0.2">
      <c r="A468" s="12" t="s">
        <v>3069</v>
      </c>
      <c r="B468" s="10" t="str">
        <f>VLOOKUP(A468,[2]racine_v11e!$B$4:$C$672,2,FALSE)</f>
        <v>Exentérations pelviennes, hystérectomies élargies ou vulvectomies pour affections non malignes</v>
      </c>
      <c r="C468" s="26">
        <v>4583</v>
      </c>
      <c r="D468" s="27">
        <v>18535272.607000001</v>
      </c>
      <c r="E468" s="26">
        <v>4434</v>
      </c>
      <c r="F468" s="27">
        <v>18206104.256000001</v>
      </c>
      <c r="G468" s="26">
        <v>4395</v>
      </c>
      <c r="H468" s="27">
        <v>18025796.848999999</v>
      </c>
      <c r="I468" s="28">
        <v>-1.7759024000000002E-2</v>
      </c>
      <c r="J468" s="28">
        <v>-3.2511455000000002E-2</v>
      </c>
      <c r="K468" s="28">
        <v>1.52481717E-2</v>
      </c>
      <c r="L468" s="28">
        <v>-9.9036790000000003E-3</v>
      </c>
      <c r="M468" s="28">
        <v>-8.7956700000000002E-3</v>
      </c>
      <c r="N468" s="28">
        <v>-1.1178410000000001E-3</v>
      </c>
      <c r="O468" s="28">
        <v>-5.3609700000000003E-4</v>
      </c>
      <c r="P468" s="28">
        <v>-3.4640199999999999E-4</v>
      </c>
      <c r="Q468" s="28">
        <v>3.991396E-4</v>
      </c>
      <c r="R468" s="28">
        <v>6.6520710000000005E-4</v>
      </c>
    </row>
    <row r="469" spans="1:18" ht="12" x14ac:dyDescent="0.2">
      <c r="A469" s="12" t="s">
        <v>3070</v>
      </c>
      <c r="B469" s="10" t="str">
        <f>VLOOKUP(A469,[2]racine_v11e!$B$4:$C$672,2,FALSE)</f>
        <v>Prélèvements d'ovocytes, en ambulatoire</v>
      </c>
      <c r="C469" s="26">
        <v>30887</v>
      </c>
      <c r="D469" s="27">
        <v>38131180.120999999</v>
      </c>
      <c r="E469" s="26">
        <v>31615</v>
      </c>
      <c r="F469" s="27">
        <v>39079008.975000001</v>
      </c>
      <c r="G469" s="26">
        <v>32505</v>
      </c>
      <c r="H469" s="27">
        <v>40148266.792999998</v>
      </c>
      <c r="I469" s="28">
        <v>2.48570553E-2</v>
      </c>
      <c r="J469" s="28">
        <v>2.35697866E-2</v>
      </c>
      <c r="K469" s="28">
        <v>1.2576267E-3</v>
      </c>
      <c r="L469" s="28">
        <v>2.7361436400000001E-2</v>
      </c>
      <c r="M469" s="28">
        <v>2.8151194099999999E-2</v>
      </c>
      <c r="N469" s="28">
        <v>-7.6813399999999996E-4</v>
      </c>
      <c r="O469" s="28">
        <v>1.2234013300000001E-2</v>
      </c>
      <c r="P469" s="28">
        <v>2.0542312000000002E-3</v>
      </c>
      <c r="Q469" s="28">
        <v>2.9519981E-3</v>
      </c>
      <c r="R469" s="28">
        <v>1.4815939000000001E-3</v>
      </c>
    </row>
    <row r="470" spans="1:18" ht="12" x14ac:dyDescent="0.2">
      <c r="A470" s="12" t="s">
        <v>3071</v>
      </c>
      <c r="B470" s="10" t="str">
        <f>VLOOKUP(A470,[2]racine_v11e!$B$4:$C$672,2,FALSE)</f>
        <v>Cervicocystopexie</v>
      </c>
      <c r="C470" s="26">
        <v>10289</v>
      </c>
      <c r="D470" s="27">
        <v>24109882.056000002</v>
      </c>
      <c r="E470" s="26">
        <v>10905</v>
      </c>
      <c r="F470" s="27">
        <v>25470840.142999999</v>
      </c>
      <c r="G470" s="26">
        <v>11236</v>
      </c>
      <c r="H470" s="27">
        <v>26140007.342</v>
      </c>
      <c r="I470" s="28">
        <v>5.6448143700000002E-2</v>
      </c>
      <c r="J470" s="28">
        <v>5.9869763800000003E-2</v>
      </c>
      <c r="K470" s="28">
        <v>-3.2283400000000001E-3</v>
      </c>
      <c r="L470" s="28">
        <v>2.6271893500000001E-2</v>
      </c>
      <c r="M470" s="28">
        <v>3.0353049100000001E-2</v>
      </c>
      <c r="N470" s="28">
        <v>-3.9609290000000002E-3</v>
      </c>
      <c r="O470" s="28">
        <v>4.5499533000000003E-3</v>
      </c>
      <c r="P470" s="28">
        <v>1.2855872E-3</v>
      </c>
      <c r="Q470" s="28">
        <v>1.0204169E-3</v>
      </c>
      <c r="R470" s="28">
        <v>9.6464629999999999E-4</v>
      </c>
    </row>
    <row r="471" spans="1:18" ht="12" x14ac:dyDescent="0.2">
      <c r="A471" s="12" t="s">
        <v>3072</v>
      </c>
      <c r="B471" s="10" t="str">
        <f>VLOOKUP(A471,[2]racine_v11e!$B$4:$C$672,2,FALSE)</f>
        <v>Myomectomies de l'utérus</v>
      </c>
      <c r="C471" s="26">
        <v>3368</v>
      </c>
      <c r="D471" s="27">
        <v>8814981.5722000003</v>
      </c>
      <c r="E471" s="26">
        <v>3613</v>
      </c>
      <c r="F471" s="27">
        <v>9533942.2448999994</v>
      </c>
      <c r="G471" s="26">
        <v>3507</v>
      </c>
      <c r="H471" s="27">
        <v>9199427.4952000007</v>
      </c>
      <c r="I471" s="28">
        <v>8.1561222399999994E-2</v>
      </c>
      <c r="J471" s="28">
        <v>7.2743467899999997E-2</v>
      </c>
      <c r="K471" s="28">
        <v>8.2198164999999993E-3</v>
      </c>
      <c r="L471" s="28">
        <v>-3.5086719000000002E-2</v>
      </c>
      <c r="M471" s="28">
        <v>-2.93385E-2</v>
      </c>
      <c r="N471" s="28">
        <v>-5.9219600000000004E-3</v>
      </c>
      <c r="O471" s="28">
        <v>-1.4570850000000001E-3</v>
      </c>
      <c r="P471" s="28">
        <v>-6.4266099999999999E-4</v>
      </c>
      <c r="Q471" s="28">
        <v>3.184943E-4</v>
      </c>
      <c r="R471" s="28">
        <v>3.3948700000000002E-4</v>
      </c>
    </row>
    <row r="472" spans="1:18" ht="22.5" x14ac:dyDescent="0.2">
      <c r="A472" s="12" t="s">
        <v>3073</v>
      </c>
      <c r="B472" s="10" t="str">
        <f>VLOOKUP(A472,[2]racine_v11e!$B$4:$C$672,2,FALSE)</f>
        <v>Interventions pour stérilité ou motifs de soins liés à la reproduction</v>
      </c>
      <c r="C472" s="26">
        <v>2772</v>
      </c>
      <c r="D472" s="27">
        <v>6361224.2994999997</v>
      </c>
      <c r="E472" s="26">
        <v>2914</v>
      </c>
      <c r="F472" s="27">
        <v>6671197.6793</v>
      </c>
      <c r="G472" s="26">
        <v>2740</v>
      </c>
      <c r="H472" s="27">
        <v>6171696.8428999996</v>
      </c>
      <c r="I472" s="28">
        <v>4.8728572599999999E-2</v>
      </c>
      <c r="J472" s="28">
        <v>5.1226551199999998E-2</v>
      </c>
      <c r="K472" s="28">
        <v>-2.3762520000000001E-3</v>
      </c>
      <c r="L472" s="28">
        <v>-7.4874236999999996E-2</v>
      </c>
      <c r="M472" s="28">
        <v>-5.9711736000000001E-2</v>
      </c>
      <c r="N472" s="28">
        <v>-1.6125375000000001E-2</v>
      </c>
      <c r="O472" s="28">
        <v>-2.391818E-3</v>
      </c>
      <c r="P472" s="28">
        <v>-9.5962800000000002E-4</v>
      </c>
      <c r="Q472" s="28">
        <v>2.488379E-4</v>
      </c>
      <c r="R472" s="28">
        <v>2.277545E-4</v>
      </c>
    </row>
    <row r="473" spans="1:18" ht="22.5" x14ac:dyDescent="0.2">
      <c r="A473" s="12" t="s">
        <v>3074</v>
      </c>
      <c r="B473" s="10" t="str">
        <f>VLOOKUP(A473,[2]racine_v11e!$B$4:$C$672,2,FALSE)</f>
        <v>Exérèses ou destructions de lésions du col de l'utérus sauf conisations</v>
      </c>
      <c r="C473" s="26">
        <v>2798</v>
      </c>
      <c r="D473" s="27">
        <v>2746053.8281999999</v>
      </c>
      <c r="E473" s="26">
        <v>2963</v>
      </c>
      <c r="F473" s="27">
        <v>2927639.9737</v>
      </c>
      <c r="G473" s="26">
        <v>2956</v>
      </c>
      <c r="H473" s="27">
        <v>2843260.6965999999</v>
      </c>
      <c r="I473" s="28">
        <v>6.6126214899999994E-2</v>
      </c>
      <c r="J473" s="28">
        <v>5.8970693400000003E-2</v>
      </c>
      <c r="K473" s="28">
        <v>6.7570534E-3</v>
      </c>
      <c r="L473" s="28">
        <v>-2.8821603000000001E-2</v>
      </c>
      <c r="M473" s="28">
        <v>-2.3624700000000002E-3</v>
      </c>
      <c r="N473" s="28">
        <v>-2.6521789E-2</v>
      </c>
      <c r="O473" s="28">
        <v>-9.6223000000000004E-5</v>
      </c>
      <c r="P473" s="28">
        <v>-1.6210700000000001E-4</v>
      </c>
      <c r="Q473" s="28">
        <v>2.684543E-4</v>
      </c>
      <c r="R473" s="28">
        <v>1.04925E-4</v>
      </c>
    </row>
    <row r="474" spans="1:18" ht="33.75" x14ac:dyDescent="0.2">
      <c r="A474" s="12" t="s">
        <v>3075</v>
      </c>
      <c r="B474" s="10" t="str">
        <f>VLOOKUP(A474,[2]racine_v11e!$B$4:$C$672,2,FALSE)</f>
        <v>Endoscopies génito-urinaires thérapeutiques et anesthésie : séjours de la CMD 13 et de moins de 2 jours</v>
      </c>
      <c r="C474" s="26">
        <v>27946</v>
      </c>
      <c r="D474" s="27">
        <v>28793779.350000001</v>
      </c>
      <c r="E474" s="26">
        <v>29472</v>
      </c>
      <c r="F474" s="27">
        <v>30364324.528999999</v>
      </c>
      <c r="G474" s="26">
        <v>33669</v>
      </c>
      <c r="H474" s="27">
        <v>34681288.861000001</v>
      </c>
      <c r="I474" s="28">
        <v>5.4544599999999999E-2</v>
      </c>
      <c r="J474" s="28">
        <v>5.46053102E-2</v>
      </c>
      <c r="K474" s="28">
        <v>-5.7567E-5</v>
      </c>
      <c r="L474" s="28">
        <v>0.14217224980000001</v>
      </c>
      <c r="M474" s="28">
        <v>0.1424063518</v>
      </c>
      <c r="N474" s="28">
        <v>-2.0492000000000001E-4</v>
      </c>
      <c r="O474" s="28">
        <v>5.7692307700000001E-2</v>
      </c>
      <c r="P474" s="28">
        <v>8.2936433000000004E-3</v>
      </c>
      <c r="Q474" s="28">
        <v>3.0577088E-3</v>
      </c>
      <c r="R474" s="28">
        <v>1.2798457E-3</v>
      </c>
    </row>
    <row r="475" spans="1:18" ht="45" x14ac:dyDescent="0.2">
      <c r="A475" s="12" t="s">
        <v>3076</v>
      </c>
      <c r="B475" s="10" t="str">
        <f>VLOOKUP(A475,[2]racine_v11e!$B$4:$C$672,2,FALSE)</f>
        <v>Séjours de la CMD 13 comprenant une endoscopie génito-urinaire thérapeutique sans anesthésie : séjours de moins de 2 jours</v>
      </c>
      <c r="C475" s="26">
        <v>3292</v>
      </c>
      <c r="D475" s="27">
        <v>2385358.2984000002</v>
      </c>
      <c r="E475" s="26">
        <v>3656</v>
      </c>
      <c r="F475" s="27">
        <v>2650999.6392000001</v>
      </c>
      <c r="G475" s="26">
        <v>5043</v>
      </c>
      <c r="H475" s="27">
        <v>3663446.3007999999</v>
      </c>
      <c r="I475" s="28">
        <v>0.11136328700000001</v>
      </c>
      <c r="J475" s="28">
        <v>0.11057108139999999</v>
      </c>
      <c r="K475" s="28">
        <v>7.1333170000000001E-4</v>
      </c>
      <c r="L475" s="28">
        <v>0.38191127850000001</v>
      </c>
      <c r="M475" s="28">
        <v>0.37937636759999999</v>
      </c>
      <c r="N475" s="28">
        <v>1.8377224999999999E-3</v>
      </c>
      <c r="O475" s="28">
        <v>1.9065816199999999E-2</v>
      </c>
      <c r="P475" s="28">
        <v>1.9450870999999999E-3</v>
      </c>
      <c r="Q475" s="28">
        <v>4.5798879999999999E-4</v>
      </c>
      <c r="R475" s="28">
        <v>1.3519239999999999E-4</v>
      </c>
    </row>
    <row r="476" spans="1:18" ht="33.75" x14ac:dyDescent="0.2">
      <c r="A476" s="12" t="s">
        <v>3077</v>
      </c>
      <c r="B476" s="10" t="str">
        <f>VLOOKUP(A476,[2]racine_v11e!$B$4:$C$672,2,FALSE)</f>
        <v>Endoscopies génito-urinaires diagnostiques et anesthésie : séjours de la CMD 13 et de moins de 2 jours</v>
      </c>
      <c r="C476" s="26">
        <v>13359</v>
      </c>
      <c r="D476" s="27">
        <v>10240351.672</v>
      </c>
      <c r="E476" s="26">
        <v>13670</v>
      </c>
      <c r="F476" s="27">
        <v>10478096.82</v>
      </c>
      <c r="G476" s="26">
        <v>13852</v>
      </c>
      <c r="H476" s="27">
        <v>10623474.892999999</v>
      </c>
      <c r="I476" s="28">
        <v>2.3216502199999999E-2</v>
      </c>
      <c r="J476" s="28">
        <v>2.3280185599999999E-2</v>
      </c>
      <c r="K476" s="28">
        <v>-6.2235000000000003E-5</v>
      </c>
      <c r="L476" s="28">
        <v>1.38744731E-2</v>
      </c>
      <c r="M476" s="28">
        <v>1.3313825899999999E-2</v>
      </c>
      <c r="N476" s="28">
        <v>5.5328090000000005E-4</v>
      </c>
      <c r="O476" s="28">
        <v>2.5017870000000001E-3</v>
      </c>
      <c r="P476" s="28">
        <v>2.7929670000000003E-4</v>
      </c>
      <c r="Q476" s="28">
        <v>1.2579935E-3</v>
      </c>
      <c r="R476" s="28">
        <v>3.9203870000000001E-4</v>
      </c>
    </row>
    <row r="477" spans="1:18" ht="33.75" x14ac:dyDescent="0.2">
      <c r="A477" s="12" t="s">
        <v>3078</v>
      </c>
      <c r="B477" s="10" t="str">
        <f>VLOOKUP(A477,[2]racine_v11e!$B$4:$C$672,2,FALSE)</f>
        <v>Endoscopies génito-urinaires diagnostiques sans anesthésie : séjours de la CMD 13 et de moins de 2 jours</v>
      </c>
      <c r="C477" s="26">
        <v>1320</v>
      </c>
      <c r="D477" s="27">
        <v>650904.88119999995</v>
      </c>
      <c r="E477" s="26">
        <v>1303</v>
      </c>
      <c r="F477" s="27">
        <v>641853.36239999998</v>
      </c>
      <c r="G477" s="26">
        <v>1517</v>
      </c>
      <c r="H477" s="27">
        <v>745138.94759999996</v>
      </c>
      <c r="I477" s="28">
        <v>-1.3906055E-2</v>
      </c>
      <c r="J477" s="28">
        <v>-1.2878788E-2</v>
      </c>
      <c r="K477" s="28">
        <v>-1.0406689999999999E-3</v>
      </c>
      <c r="L477" s="28">
        <v>0.1609177286</v>
      </c>
      <c r="M477" s="28">
        <v>0.16423637760000001</v>
      </c>
      <c r="N477" s="28">
        <v>-2.8504939999999999E-3</v>
      </c>
      <c r="O477" s="28">
        <v>2.9416616000000001E-3</v>
      </c>
      <c r="P477" s="28">
        <v>1.9842969999999999E-4</v>
      </c>
      <c r="Q477" s="28">
        <v>1.3776899999999999E-4</v>
      </c>
      <c r="R477" s="28">
        <v>2.74979E-5</v>
      </c>
    </row>
    <row r="478" spans="1:18" ht="33.75" x14ac:dyDescent="0.2">
      <c r="A478" s="12" t="s">
        <v>3079</v>
      </c>
      <c r="B478" s="10" t="str">
        <f>VLOOKUP(A478,[2]racine_v11e!$B$4:$C$672,2,FALSE)</f>
        <v>Affections de l'appareil génital féminin sans acte opératoire de la CMD 13, avec anesthésie, en ambulatoire</v>
      </c>
      <c r="C478" s="26">
        <v>4102</v>
      </c>
      <c r="D478" s="27">
        <v>2437712.6115000001</v>
      </c>
      <c r="E478" s="26">
        <v>4095</v>
      </c>
      <c r="F478" s="27">
        <v>2437859.2740000002</v>
      </c>
      <c r="G478" s="26">
        <v>3169</v>
      </c>
      <c r="H478" s="27">
        <v>1893002.22</v>
      </c>
      <c r="I478" s="28">
        <v>6.0164000000000002E-5</v>
      </c>
      <c r="J478" s="28">
        <v>-1.706485E-3</v>
      </c>
      <c r="K478" s="28">
        <v>1.7696685E-3</v>
      </c>
      <c r="L478" s="28">
        <v>-0.223498157</v>
      </c>
      <c r="M478" s="28">
        <v>-0.22612942599999999</v>
      </c>
      <c r="N478" s="28">
        <v>3.4001414999999999E-3</v>
      </c>
      <c r="O478" s="28">
        <v>-1.2728872E-2</v>
      </c>
      <c r="P478" s="28">
        <v>-1.046766E-3</v>
      </c>
      <c r="Q478" s="28">
        <v>2.8779819999999998E-4</v>
      </c>
      <c r="R478" s="28">
        <v>6.9857599999999993E-5</v>
      </c>
    </row>
    <row r="479" spans="1:18" ht="22.5" x14ac:dyDescent="0.2">
      <c r="A479" s="12" t="s">
        <v>3080</v>
      </c>
      <c r="B479" s="10" t="str">
        <f>VLOOKUP(A479,[2]racine_v11e!$B$4:$C$672,2,FALSE)</f>
        <v>Tumeurs malignes de l'appareil génital féminin</v>
      </c>
      <c r="C479" s="26">
        <v>5242</v>
      </c>
      <c r="D479" s="27">
        <v>18954317.469000001</v>
      </c>
      <c r="E479" s="26">
        <v>4726</v>
      </c>
      <c r="F479" s="27">
        <v>18435927.373</v>
      </c>
      <c r="G479" s="26">
        <v>4721</v>
      </c>
      <c r="H479" s="27">
        <v>19950844.103999998</v>
      </c>
      <c r="I479" s="28">
        <v>-2.7349446999999999E-2</v>
      </c>
      <c r="J479" s="28">
        <v>-9.8435711999999995E-2</v>
      </c>
      <c r="K479" s="28">
        <v>7.8847693699999999E-2</v>
      </c>
      <c r="L479" s="28">
        <v>8.2171984099999998E-2</v>
      </c>
      <c r="M479" s="28">
        <v>-1.0579770000000001E-3</v>
      </c>
      <c r="N479" s="28">
        <v>8.3318109900000006E-2</v>
      </c>
      <c r="O479" s="28">
        <v>-6.8730000000000001E-5</v>
      </c>
      <c r="P479" s="28">
        <v>2.9104198999999999E-3</v>
      </c>
      <c r="Q479" s="28">
        <v>4.2874580000000002E-4</v>
      </c>
      <c r="R479" s="28">
        <v>7.3624719999999995E-4</v>
      </c>
    </row>
    <row r="480" spans="1:18" ht="22.5" x14ac:dyDescent="0.2">
      <c r="A480" s="12" t="s">
        <v>3081</v>
      </c>
      <c r="B480" s="10" t="str">
        <f>VLOOKUP(A480,[2]racine_v11e!$B$4:$C$672,2,FALSE)</f>
        <v>Autres affections de l'appareil génital féminin</v>
      </c>
      <c r="C480" s="26">
        <v>19097</v>
      </c>
      <c r="D480" s="27">
        <v>19891676.947999999</v>
      </c>
      <c r="E480" s="26">
        <v>18337</v>
      </c>
      <c r="F480" s="27">
        <v>19090555.057999998</v>
      </c>
      <c r="G480" s="26">
        <v>18038</v>
      </c>
      <c r="H480" s="27">
        <v>18766519.859999999</v>
      </c>
      <c r="I480" s="28">
        <v>-4.0274226000000003E-2</v>
      </c>
      <c r="J480" s="28">
        <v>-3.9796827E-2</v>
      </c>
      <c r="K480" s="28">
        <v>-4.9718600000000005E-4</v>
      </c>
      <c r="L480" s="28">
        <v>-1.6973586999999998E-2</v>
      </c>
      <c r="M480" s="28">
        <v>-1.630583E-2</v>
      </c>
      <c r="N480" s="28">
        <v>-6.78826E-4</v>
      </c>
      <c r="O480" s="28">
        <v>-4.110079E-3</v>
      </c>
      <c r="P480" s="28">
        <v>-6.2252800000000001E-4</v>
      </c>
      <c r="Q480" s="28">
        <v>1.6381523E-3</v>
      </c>
      <c r="R480" s="28">
        <v>6.9254199999999998E-4</v>
      </c>
    </row>
    <row r="481" spans="1:18" ht="12" x14ac:dyDescent="0.2">
      <c r="A481" s="12" t="s">
        <v>3082</v>
      </c>
      <c r="B481" s="10" t="str">
        <f>VLOOKUP(A481,[2]racine_v11e!$B$4:$C$672,2,FALSE)</f>
        <v>Infections de l'utérus et de ses annexes</v>
      </c>
      <c r="C481" s="26">
        <v>3360</v>
      </c>
      <c r="D481" s="27">
        <v>5562036.4495999999</v>
      </c>
      <c r="E481" s="26">
        <v>3660</v>
      </c>
      <c r="F481" s="27">
        <v>6213145.9960000003</v>
      </c>
      <c r="G481" s="26">
        <v>3709</v>
      </c>
      <c r="H481" s="27">
        <v>6366088.318</v>
      </c>
      <c r="I481" s="28">
        <v>0.117063157</v>
      </c>
      <c r="J481" s="28">
        <v>8.9285714299999999E-2</v>
      </c>
      <c r="K481" s="28">
        <v>2.5500603199999999E-2</v>
      </c>
      <c r="L481" s="28">
        <v>2.4615922799999999E-2</v>
      </c>
      <c r="M481" s="28">
        <v>1.33879781E-2</v>
      </c>
      <c r="N481" s="28">
        <v>1.1079611E-2</v>
      </c>
      <c r="O481" s="28">
        <v>6.7355799999999999E-4</v>
      </c>
      <c r="P481" s="28">
        <v>2.9382889999999997E-4</v>
      </c>
      <c r="Q481" s="28">
        <v>3.3683930000000001E-4</v>
      </c>
      <c r="R481" s="28">
        <v>2.349281E-4</v>
      </c>
    </row>
    <row r="482" spans="1:18" ht="22.5" x14ac:dyDescent="0.2">
      <c r="A482" s="12" t="s">
        <v>3083</v>
      </c>
      <c r="B482" s="10" t="str">
        <f>VLOOKUP(A482,[2]racine_v11e!$B$4:$C$672,2,FALSE)</f>
        <v>Autres infections de l'appareil génital féminin</v>
      </c>
      <c r="C482" s="26">
        <v>1854</v>
      </c>
      <c r="D482" s="27">
        <v>2106395.0602000002</v>
      </c>
      <c r="E482" s="26">
        <v>1950</v>
      </c>
      <c r="F482" s="27">
        <v>2254861.2351000002</v>
      </c>
      <c r="G482" s="26">
        <v>1878</v>
      </c>
      <c r="H482" s="27">
        <v>2172330.9714000002</v>
      </c>
      <c r="I482" s="28">
        <v>7.0483537400000004E-2</v>
      </c>
      <c r="J482" s="28">
        <v>5.1779935300000003E-2</v>
      </c>
      <c r="K482" s="28">
        <v>1.7782809399999999E-2</v>
      </c>
      <c r="L482" s="28">
        <v>-3.6601039000000002E-2</v>
      </c>
      <c r="M482" s="28">
        <v>-3.6923076999999999E-2</v>
      </c>
      <c r="N482" s="28">
        <v>3.343846E-4</v>
      </c>
      <c r="O482" s="28">
        <v>-9.8971800000000011E-4</v>
      </c>
      <c r="P482" s="28">
        <v>-1.58555E-4</v>
      </c>
      <c r="Q482" s="28">
        <v>1.7055379999999999E-4</v>
      </c>
      <c r="R482" s="28">
        <v>8.0165699999999997E-5</v>
      </c>
    </row>
    <row r="483" spans="1:18" ht="22.5" x14ac:dyDescent="0.2">
      <c r="A483" s="12" t="s">
        <v>3084</v>
      </c>
      <c r="B483" s="10" t="str">
        <f>VLOOKUP(A483,[2]racine_v11e!$B$4:$C$672,2,FALSE)</f>
        <v>Autres tumeurs de l'appareil génital féminin</v>
      </c>
      <c r="C483" s="26">
        <v>3197</v>
      </c>
      <c r="D483" s="27">
        <v>5244687.6374000004</v>
      </c>
      <c r="E483" s="26">
        <v>2949</v>
      </c>
      <c r="F483" s="27">
        <v>4842602.7993000001</v>
      </c>
      <c r="G483" s="26">
        <v>2946</v>
      </c>
      <c r="H483" s="27">
        <v>4905333.5371000003</v>
      </c>
      <c r="I483" s="28">
        <v>-7.6665163999999994E-2</v>
      </c>
      <c r="J483" s="28">
        <v>-7.7572723999999996E-2</v>
      </c>
      <c r="K483" s="28">
        <v>9.8388290000000003E-4</v>
      </c>
      <c r="L483" s="28">
        <v>1.2953930000000001E-2</v>
      </c>
      <c r="M483" s="28">
        <v>-1.017294E-3</v>
      </c>
      <c r="N483" s="28">
        <v>1.39854513E-2</v>
      </c>
      <c r="O483" s="28">
        <v>-4.1238000000000001E-5</v>
      </c>
      <c r="P483" s="28">
        <v>1.205167E-4</v>
      </c>
      <c r="Q483" s="28">
        <v>2.675461E-4</v>
      </c>
      <c r="R483" s="28">
        <v>1.8102179999999999E-4</v>
      </c>
    </row>
    <row r="484" spans="1:18" ht="12" x14ac:dyDescent="0.2">
      <c r="A484" s="12" t="s">
        <v>3085</v>
      </c>
      <c r="B484" s="10" t="str">
        <f>VLOOKUP(A484,[2]racine_v11e!$B$4:$C$672,2,FALSE)</f>
        <v>Assistance médicale à la procréation</v>
      </c>
      <c r="C484" s="26">
        <v>8102</v>
      </c>
      <c r="D484" s="27">
        <v>3133303.1989000002</v>
      </c>
      <c r="E484" s="26">
        <v>8401</v>
      </c>
      <c r="F484" s="27">
        <v>3239954.1091999998</v>
      </c>
      <c r="G484" s="26">
        <v>1462</v>
      </c>
      <c r="H484" s="27">
        <v>566033.6875</v>
      </c>
      <c r="I484" s="28">
        <v>3.4037851899999999E-2</v>
      </c>
      <c r="J484" s="28">
        <v>3.6904468000000003E-2</v>
      </c>
      <c r="K484" s="28">
        <v>-2.7645899999999999E-3</v>
      </c>
      <c r="L484" s="28">
        <v>-0.82529576999999998</v>
      </c>
      <c r="M484" s="28">
        <v>-0.82597309799999996</v>
      </c>
      <c r="N484" s="28">
        <v>3.8920897999999999E-3</v>
      </c>
      <c r="O484" s="28">
        <v>-9.5384066000000003E-2</v>
      </c>
      <c r="P484" s="28">
        <v>-5.1370690000000002E-3</v>
      </c>
      <c r="Q484" s="28">
        <v>1.3277410000000001E-4</v>
      </c>
      <c r="R484" s="28">
        <v>2.0888400000000001E-5</v>
      </c>
    </row>
    <row r="485" spans="1:18" ht="22.5" x14ac:dyDescent="0.2">
      <c r="A485" s="12" t="s">
        <v>3086</v>
      </c>
      <c r="B485" s="10" t="str">
        <f>VLOOKUP(A485,[2]racine_v11e!$B$4:$C$672,2,FALSE)</f>
        <v>Explorations et surveillance gynécologiques</v>
      </c>
      <c r="C485" s="26">
        <v>1599</v>
      </c>
      <c r="D485" s="27">
        <v>1123856.686</v>
      </c>
      <c r="E485" s="26">
        <v>1495</v>
      </c>
      <c r="F485" s="27">
        <v>1057492.8940000001</v>
      </c>
      <c r="G485" s="26">
        <v>1642</v>
      </c>
      <c r="H485" s="27">
        <v>1163119.2120000001</v>
      </c>
      <c r="I485" s="28">
        <v>-5.9050049E-2</v>
      </c>
      <c r="J485" s="28">
        <v>-6.5040650000000005E-2</v>
      </c>
      <c r="K485" s="28">
        <v>6.4073393000000003E-3</v>
      </c>
      <c r="L485" s="28">
        <v>9.9883714200000001E-2</v>
      </c>
      <c r="M485" s="28">
        <v>9.8327759200000003E-2</v>
      </c>
      <c r="N485" s="28">
        <v>1.4166582E-3</v>
      </c>
      <c r="O485" s="28">
        <v>2.0206741000000001E-3</v>
      </c>
      <c r="P485" s="28">
        <v>2.0292659999999999E-4</v>
      </c>
      <c r="Q485" s="28">
        <v>1.491211E-4</v>
      </c>
      <c r="R485" s="28">
        <v>4.2922700000000002E-5</v>
      </c>
    </row>
    <row r="486" spans="1:18" ht="22.5" x14ac:dyDescent="0.2">
      <c r="A486" s="12" t="s">
        <v>3087</v>
      </c>
      <c r="B486" s="10" t="str">
        <f>VLOOKUP(A486,[2]racine_v11e!$B$4:$C$672,2,FALSE)</f>
        <v>Autres symptômes et recours aux soins de la CMD 13</v>
      </c>
      <c r="C486" s="26">
        <v>855</v>
      </c>
      <c r="D486" s="27">
        <v>773525.94700000004</v>
      </c>
      <c r="E486" s="26">
        <v>886</v>
      </c>
      <c r="F486" s="27">
        <v>805880.745</v>
      </c>
      <c r="G486" s="26">
        <v>833</v>
      </c>
      <c r="H486" s="27">
        <v>758294.38600000006</v>
      </c>
      <c r="I486" s="28">
        <v>4.1827682900000003E-2</v>
      </c>
      <c r="J486" s="28">
        <v>3.62573099E-2</v>
      </c>
      <c r="K486" s="28">
        <v>5.3754726999999999E-3</v>
      </c>
      <c r="L486" s="28">
        <v>-5.9048884000000003E-2</v>
      </c>
      <c r="M486" s="28">
        <v>-5.9819413000000002E-2</v>
      </c>
      <c r="N486" s="28">
        <v>8.1955389999999997E-4</v>
      </c>
      <c r="O486" s="28">
        <v>-7.2854199999999999E-4</v>
      </c>
      <c r="P486" s="28">
        <v>-9.1422000000000007E-5</v>
      </c>
      <c r="Q486" s="28">
        <v>7.5650300000000003E-5</v>
      </c>
      <c r="R486" s="28">
        <v>2.79834E-5</v>
      </c>
    </row>
    <row r="487" spans="1:18" ht="22.5" x14ac:dyDescent="0.2">
      <c r="A487" s="12" t="s">
        <v>3088</v>
      </c>
      <c r="B487" s="10" t="str">
        <f>VLOOKUP(A487,[2]racine_v11e!$B$4:$C$672,2,FALSE)</f>
        <v>Accouchements uniques par voie basse avec autres interventions</v>
      </c>
      <c r="C487" s="26">
        <v>437</v>
      </c>
      <c r="D487" s="27">
        <v>2340355.0140999998</v>
      </c>
      <c r="E487" s="26">
        <v>423</v>
      </c>
      <c r="F487" s="27">
        <v>2299510.8152000001</v>
      </c>
      <c r="G487" s="26">
        <v>376</v>
      </c>
      <c r="H487" s="27">
        <v>2007289.3367999999</v>
      </c>
      <c r="I487" s="28">
        <v>-1.7452137999999999E-2</v>
      </c>
      <c r="J487" s="28">
        <v>-3.2036612999999999E-2</v>
      </c>
      <c r="K487" s="28">
        <v>1.50671765E-2</v>
      </c>
      <c r="L487" s="28">
        <v>-0.127079845</v>
      </c>
      <c r="M487" s="28">
        <v>-0.111111111</v>
      </c>
      <c r="N487" s="28">
        <v>-1.7964826E-2</v>
      </c>
      <c r="O487" s="28">
        <v>-6.4606600000000004E-4</v>
      </c>
      <c r="P487" s="28">
        <v>-5.6140900000000002E-4</v>
      </c>
      <c r="Q487" s="28">
        <v>3.4147099999999997E-5</v>
      </c>
      <c r="R487" s="28">
        <v>7.4075100000000005E-5</v>
      </c>
    </row>
    <row r="488" spans="1:18" ht="22.5" x14ac:dyDescent="0.2">
      <c r="A488" s="12" t="s">
        <v>3089</v>
      </c>
      <c r="B488" s="10" t="str">
        <f>VLOOKUP(A488,[2]racine_v11e!$B$4:$C$672,2,FALSE)</f>
        <v>Affections du post-partum ou du post abortum avec intervention chirurgicale</v>
      </c>
      <c r="C488" s="26">
        <v>1931</v>
      </c>
      <c r="D488" s="27">
        <v>3014366.8925999999</v>
      </c>
      <c r="E488" s="26">
        <v>1205</v>
      </c>
      <c r="F488" s="27">
        <v>2004807.7596</v>
      </c>
      <c r="G488" s="26">
        <v>1357</v>
      </c>
      <c r="H488" s="27">
        <v>2255481.4641999998</v>
      </c>
      <c r="I488" s="28">
        <v>-0.33491581100000001</v>
      </c>
      <c r="J488" s="28">
        <v>-0.37597099899999997</v>
      </c>
      <c r="K488" s="28">
        <v>6.57905134E-2</v>
      </c>
      <c r="L488" s="28">
        <v>0.12503628010000001</v>
      </c>
      <c r="M488" s="28">
        <v>0.1261410788</v>
      </c>
      <c r="N488" s="28">
        <v>-9.8104799999999999E-4</v>
      </c>
      <c r="O488" s="28">
        <v>2.0894045000000002E-3</v>
      </c>
      <c r="P488" s="28">
        <v>4.8158800000000002E-4</v>
      </c>
      <c r="Q488" s="28">
        <v>1.2323830000000001E-4</v>
      </c>
      <c r="R488" s="28">
        <v>8.3234199999999997E-5</v>
      </c>
    </row>
    <row r="489" spans="1:18" ht="22.5" x14ac:dyDescent="0.2">
      <c r="A489" s="12" t="s">
        <v>3090</v>
      </c>
      <c r="B489" s="10" t="str">
        <f>VLOOKUP(A489,[2]racine_v11e!$B$4:$C$672,2,FALSE)</f>
        <v>Avortements avec aspiration ou curetage ou hystérotomie</v>
      </c>
      <c r="C489" s="26">
        <v>38662</v>
      </c>
      <c r="D489" s="27">
        <v>30567680.405000001</v>
      </c>
      <c r="E489" s="26">
        <v>39305</v>
      </c>
      <c r="F489" s="27">
        <v>31193238.954999998</v>
      </c>
      <c r="G489" s="26">
        <v>39459</v>
      </c>
      <c r="H489" s="27">
        <v>31472351.261999998</v>
      </c>
      <c r="I489" s="28">
        <v>2.0464704600000001E-2</v>
      </c>
      <c r="J489" s="28">
        <v>1.6631317600000001E-2</v>
      </c>
      <c r="K489" s="28">
        <v>3.7706757E-3</v>
      </c>
      <c r="L489" s="28">
        <v>8.9478462999999994E-3</v>
      </c>
      <c r="M489" s="28">
        <v>3.9180765999999997E-3</v>
      </c>
      <c r="N489" s="28">
        <v>5.0101395999999996E-3</v>
      </c>
      <c r="O489" s="28">
        <v>2.1168966999999999E-3</v>
      </c>
      <c r="P489" s="28">
        <v>5.3622350000000001E-4</v>
      </c>
      <c r="Q489" s="28">
        <v>3.5835377000000002E-3</v>
      </c>
      <c r="R489" s="28">
        <v>1.1614260999999999E-3</v>
      </c>
    </row>
    <row r="490" spans="1:18" ht="12" x14ac:dyDescent="0.2">
      <c r="A490" s="12" t="s">
        <v>3091</v>
      </c>
      <c r="B490" s="10" t="str">
        <f>VLOOKUP(A490,[2]racine_v11e!$B$4:$C$672,2,FALSE)</f>
        <v>Césariennes avec naissance d'un mort-né</v>
      </c>
      <c r="C490" s="26">
        <v>442</v>
      </c>
      <c r="D490" s="27">
        <v>1764653.0271999999</v>
      </c>
      <c r="E490" s="26">
        <v>448</v>
      </c>
      <c r="F490" s="27">
        <v>1806147.68</v>
      </c>
      <c r="G490" s="26">
        <v>435</v>
      </c>
      <c r="H490" s="27">
        <v>1747437.1265</v>
      </c>
      <c r="I490" s="28">
        <v>2.35143409E-2</v>
      </c>
      <c r="J490" s="28">
        <v>1.35746606E-2</v>
      </c>
      <c r="K490" s="28">
        <v>9.8065594999999992E-3</v>
      </c>
      <c r="L490" s="28">
        <v>-3.2505953999999997E-2</v>
      </c>
      <c r="M490" s="28">
        <v>-2.9017857000000001E-2</v>
      </c>
      <c r="N490" s="28">
        <v>-3.5923389999999999E-3</v>
      </c>
      <c r="O490" s="28">
        <v>-1.7869899999999999E-4</v>
      </c>
      <c r="P490" s="28">
        <v>-1.12793E-4</v>
      </c>
      <c r="Q490" s="28">
        <v>3.9505300000000003E-5</v>
      </c>
      <c r="R490" s="28">
        <v>6.4485800000000005E-5</v>
      </c>
    </row>
    <row r="491" spans="1:18" ht="12" x14ac:dyDescent="0.2">
      <c r="A491" s="12" t="s">
        <v>3092</v>
      </c>
      <c r="B491" s="10" t="str">
        <f>VLOOKUP(A491,[2]racine_v11e!$B$4:$C$672,2,FALSE)</f>
        <v>Césariennes pour grossesse multiple</v>
      </c>
      <c r="C491" s="26">
        <v>6441</v>
      </c>
      <c r="D491" s="27">
        <v>27461873.313000001</v>
      </c>
      <c r="E491" s="26">
        <v>6397</v>
      </c>
      <c r="F491" s="27">
        <v>27527421.708999999</v>
      </c>
      <c r="G491" s="26">
        <v>6333</v>
      </c>
      <c r="H491" s="27">
        <v>27146205.151000001</v>
      </c>
      <c r="I491" s="28">
        <v>2.3868873E-3</v>
      </c>
      <c r="J491" s="28">
        <v>-6.8312370000000004E-3</v>
      </c>
      <c r="K491" s="28">
        <v>9.2815290000000002E-3</v>
      </c>
      <c r="L491" s="28">
        <v>-1.3848611E-2</v>
      </c>
      <c r="M491" s="28">
        <v>-1.000469E-2</v>
      </c>
      <c r="N491" s="28">
        <v>-3.8827670000000001E-3</v>
      </c>
      <c r="O491" s="28">
        <v>-8.7974899999999998E-4</v>
      </c>
      <c r="P491" s="28">
        <v>-7.3238399999999999E-4</v>
      </c>
      <c r="Q491" s="28">
        <v>5.7514239999999998E-4</v>
      </c>
      <c r="R491" s="28">
        <v>1.0017781000000001E-3</v>
      </c>
    </row>
    <row r="492" spans="1:18" ht="12" x14ac:dyDescent="0.2">
      <c r="A492" s="12" t="s">
        <v>3093</v>
      </c>
      <c r="B492" s="10" t="str">
        <f>VLOOKUP(A492,[2]racine_v11e!$B$4:$C$672,2,FALSE)</f>
        <v>Césariennes pour grossesse unique</v>
      </c>
      <c r="C492" s="26">
        <v>110075</v>
      </c>
      <c r="D492" s="27">
        <v>344385728.54000002</v>
      </c>
      <c r="E492" s="26">
        <v>110330</v>
      </c>
      <c r="F492" s="27">
        <v>347103325.06999999</v>
      </c>
      <c r="G492" s="26">
        <v>109552</v>
      </c>
      <c r="H492" s="27">
        <v>345090732.13999999</v>
      </c>
      <c r="I492" s="28">
        <v>7.8911415000000006E-3</v>
      </c>
      <c r="J492" s="28">
        <v>2.3166023000000002E-3</v>
      </c>
      <c r="K492" s="28">
        <v>5.5616551E-3</v>
      </c>
      <c r="L492" s="28">
        <v>-5.7982529999999997E-3</v>
      </c>
      <c r="M492" s="28">
        <v>-7.0515730000000002E-3</v>
      </c>
      <c r="N492" s="28">
        <v>1.2622200999999999E-3</v>
      </c>
      <c r="O492" s="28">
        <v>-1.0694452E-2</v>
      </c>
      <c r="P492" s="28">
        <v>-3.8665430000000001E-3</v>
      </c>
      <c r="Q492" s="28">
        <v>9.9491553E-3</v>
      </c>
      <c r="R492" s="28">
        <v>1.2734904199999999E-2</v>
      </c>
    </row>
    <row r="493" spans="1:18" ht="22.5" x14ac:dyDescent="0.2">
      <c r="A493" s="12" t="s">
        <v>3094</v>
      </c>
      <c r="B493" s="10" t="str">
        <f>VLOOKUP(A493,[2]racine_v11e!$B$4:$C$672,2,FALSE)</f>
        <v>Grossesses ectopiques avec intervention chirurgicale</v>
      </c>
      <c r="C493" s="26">
        <v>5140</v>
      </c>
      <c r="D493" s="27">
        <v>12864181.729</v>
      </c>
      <c r="E493" s="26">
        <v>5553</v>
      </c>
      <c r="F493" s="27">
        <v>13762941.17</v>
      </c>
      <c r="G493" s="26">
        <v>5959</v>
      </c>
      <c r="H493" s="27">
        <v>14520062.283</v>
      </c>
      <c r="I493" s="28">
        <v>6.9865263100000005E-2</v>
      </c>
      <c r="J493" s="28">
        <v>8.0350194599999994E-2</v>
      </c>
      <c r="K493" s="28">
        <v>-9.7051229999999995E-3</v>
      </c>
      <c r="L493" s="28">
        <v>5.50115781E-2</v>
      </c>
      <c r="M493" s="28">
        <v>7.3113632299999995E-2</v>
      </c>
      <c r="N493" s="28">
        <v>-1.6868721E-2</v>
      </c>
      <c r="O493" s="28">
        <v>5.5809094000000004E-3</v>
      </c>
      <c r="P493" s="28">
        <v>1.454562E-3</v>
      </c>
      <c r="Q493" s="28">
        <v>5.4117689999999997E-4</v>
      </c>
      <c r="R493" s="28">
        <v>5.3583470000000003E-4</v>
      </c>
    </row>
    <row r="494" spans="1:18" ht="22.5" x14ac:dyDescent="0.2">
      <c r="A494" s="12" t="s">
        <v>3095</v>
      </c>
      <c r="B494" s="10" t="str">
        <f>VLOOKUP(A494,[2]racine_v11e!$B$4:$C$672,2,FALSE)</f>
        <v>Affections de l'ante partum avec intervention chirurgicale</v>
      </c>
      <c r="C494" s="26">
        <v>1183</v>
      </c>
      <c r="D494" s="27">
        <v>2262222.1915000002</v>
      </c>
      <c r="E494" s="26">
        <v>806</v>
      </c>
      <c r="F494" s="27">
        <v>1617233.4324</v>
      </c>
      <c r="G494" s="26">
        <v>775</v>
      </c>
      <c r="H494" s="27">
        <v>1591571.9889</v>
      </c>
      <c r="I494" s="28">
        <v>-0.28511291300000002</v>
      </c>
      <c r="J494" s="28">
        <v>-0.31868131900000002</v>
      </c>
      <c r="K494" s="28">
        <v>4.9269756599999999E-2</v>
      </c>
      <c r="L494" s="28">
        <v>-1.5867494999999999E-2</v>
      </c>
      <c r="M494" s="28">
        <v>-3.8461538000000003E-2</v>
      </c>
      <c r="N494" s="28">
        <v>2.3497805100000001E-2</v>
      </c>
      <c r="O494" s="28">
        <v>-4.2612900000000003E-4</v>
      </c>
      <c r="P494" s="28">
        <v>-4.9299999999999999E-5</v>
      </c>
      <c r="Q494" s="28">
        <v>7.0382999999999993E-5</v>
      </c>
      <c r="R494" s="28">
        <v>5.8733899999999997E-5</v>
      </c>
    </row>
    <row r="495" spans="1:18" ht="22.5" x14ac:dyDescent="0.2">
      <c r="A495" s="12" t="s">
        <v>3096</v>
      </c>
      <c r="B495" s="10" t="str">
        <f>VLOOKUP(A495,[2]racine_v11e!$B$4:$C$672,2,FALSE)</f>
        <v>Affections médicales du post-partum ou du post-abortum</v>
      </c>
      <c r="C495" s="26">
        <v>8785</v>
      </c>
      <c r="D495" s="27">
        <v>11020849.524</v>
      </c>
      <c r="E495" s="26">
        <v>8096</v>
      </c>
      <c r="F495" s="27">
        <v>10438997.331</v>
      </c>
      <c r="G495" s="26">
        <v>8489</v>
      </c>
      <c r="H495" s="27">
        <v>10925254.668</v>
      </c>
      <c r="I495" s="28">
        <v>-5.2795584999999999E-2</v>
      </c>
      <c r="J495" s="28">
        <v>-7.8429140999999994E-2</v>
      </c>
      <c r="K495" s="28">
        <v>2.78150679E-2</v>
      </c>
      <c r="L495" s="28">
        <v>4.6580847000000002E-2</v>
      </c>
      <c r="M495" s="28">
        <v>4.8542490100000002E-2</v>
      </c>
      <c r="N495" s="28">
        <v>-1.8708279999999999E-3</v>
      </c>
      <c r="O495" s="28">
        <v>5.4022104000000003E-3</v>
      </c>
      <c r="P495" s="28">
        <v>9.3418539999999995E-4</v>
      </c>
      <c r="Q495" s="28">
        <v>7.7094329999999995E-4</v>
      </c>
      <c r="R495" s="28">
        <v>4.0317530000000002E-4</v>
      </c>
    </row>
    <row r="496" spans="1:18" ht="22.5" x14ac:dyDescent="0.2">
      <c r="A496" s="12" t="s">
        <v>3097</v>
      </c>
      <c r="B496" s="10" t="str">
        <f>VLOOKUP(A496,[2]racine_v11e!$B$4:$C$672,2,FALSE)</f>
        <v>Affections de l'ante partum sans intervention chirurgicale</v>
      </c>
      <c r="C496" s="26">
        <v>100795</v>
      </c>
      <c r="D496" s="27">
        <v>85661470.795000002</v>
      </c>
      <c r="E496" s="26">
        <v>100044</v>
      </c>
      <c r="F496" s="27">
        <v>86401220.642000005</v>
      </c>
      <c r="G496" s="26">
        <v>100194</v>
      </c>
      <c r="H496" s="27">
        <v>87879530.673999995</v>
      </c>
      <c r="I496" s="28">
        <v>8.6357359999999998E-3</v>
      </c>
      <c r="J496" s="28">
        <v>-7.4507660000000002E-3</v>
      </c>
      <c r="K496" s="28">
        <v>1.62072589E-2</v>
      </c>
      <c r="L496" s="28">
        <v>1.7109828099999998E-2</v>
      </c>
      <c r="M496" s="28">
        <v>1.4993402999999999E-3</v>
      </c>
      <c r="N496" s="28">
        <v>1.5587117399999999E-2</v>
      </c>
      <c r="O496" s="28">
        <v>2.0619124000000001E-3</v>
      </c>
      <c r="P496" s="28">
        <v>2.8400920999999998E-3</v>
      </c>
      <c r="Q496" s="28">
        <v>9.0992923000000007E-3</v>
      </c>
      <c r="R496" s="28">
        <v>3.2430236E-3</v>
      </c>
    </row>
    <row r="497" spans="1:18" ht="22.5" x14ac:dyDescent="0.2">
      <c r="A497" s="12" t="s">
        <v>3098</v>
      </c>
      <c r="B497" s="10" t="str">
        <f>VLOOKUP(A497,[2]racine_v11e!$B$4:$C$672,2,FALSE)</f>
        <v>Avortements sans aspiration, ni curetage, ni hystérotomie</v>
      </c>
      <c r="C497" s="26">
        <v>12735</v>
      </c>
      <c r="D497" s="27">
        <v>8298160.7653000001</v>
      </c>
      <c r="E497" s="26">
        <v>12517</v>
      </c>
      <c r="F497" s="27">
        <v>8019432.9145</v>
      </c>
      <c r="G497" s="26">
        <v>12318</v>
      </c>
      <c r="H497" s="27">
        <v>7870001.3679</v>
      </c>
      <c r="I497" s="28">
        <v>-3.3589111999999997E-2</v>
      </c>
      <c r="J497" s="28">
        <v>-1.7118178000000001E-2</v>
      </c>
      <c r="K497" s="28">
        <v>-1.6757797000000001E-2</v>
      </c>
      <c r="L497" s="28">
        <v>-1.863368E-2</v>
      </c>
      <c r="M497" s="28">
        <v>-1.5898378000000001E-2</v>
      </c>
      <c r="N497" s="28">
        <v>-2.7794909999999998E-3</v>
      </c>
      <c r="O497" s="28">
        <v>-2.7354699999999998E-3</v>
      </c>
      <c r="P497" s="28">
        <v>-2.87084E-4</v>
      </c>
      <c r="Q497" s="28">
        <v>1.1186805999999999E-3</v>
      </c>
      <c r="R497" s="28">
        <v>2.9042709999999998E-4</v>
      </c>
    </row>
    <row r="498" spans="1:18" ht="12" x14ac:dyDescent="0.2">
      <c r="A498" s="12" t="s">
        <v>3099</v>
      </c>
      <c r="B498" s="10" t="str">
        <f>VLOOKUP(A498,[2]racine_v11e!$B$4:$C$672,2,FALSE)</f>
        <v>Menaces d'avortement</v>
      </c>
      <c r="C498" s="26">
        <v>5022</v>
      </c>
      <c r="D498" s="27">
        <v>4860649.9824000001</v>
      </c>
      <c r="E498" s="26">
        <v>4586</v>
      </c>
      <c r="F498" s="27">
        <v>4599237.2052999996</v>
      </c>
      <c r="G498" s="26">
        <v>4308</v>
      </c>
      <c r="H498" s="27">
        <v>4208533.4424999999</v>
      </c>
      <c r="I498" s="28">
        <v>-5.3781443999999998E-2</v>
      </c>
      <c r="J498" s="28">
        <v>-8.6818001000000006E-2</v>
      </c>
      <c r="K498" s="28">
        <v>3.6177406400000001E-2</v>
      </c>
      <c r="L498" s="28">
        <v>-8.4949686999999996E-2</v>
      </c>
      <c r="M498" s="28">
        <v>-6.0619276E-2</v>
      </c>
      <c r="N498" s="28">
        <v>-2.590048E-2</v>
      </c>
      <c r="O498" s="28">
        <v>-3.8214109999999998E-3</v>
      </c>
      <c r="P498" s="28">
        <v>-7.5060999999999997E-4</v>
      </c>
      <c r="Q498" s="28">
        <v>3.9123849999999998E-4</v>
      </c>
      <c r="R498" s="28">
        <v>1.5530780000000001E-4</v>
      </c>
    </row>
    <row r="499" spans="1:18" ht="12" x14ac:dyDescent="0.2">
      <c r="A499" s="12" t="s">
        <v>3100</v>
      </c>
      <c r="B499" s="10" t="str">
        <f>VLOOKUP(A499,[2]racine_v11e!$B$4:$C$672,2,FALSE)</f>
        <v>Accouchements hors de l'établissement</v>
      </c>
      <c r="C499" s="26">
        <v>2765</v>
      </c>
      <c r="D499" s="27">
        <v>5246241.6919999998</v>
      </c>
      <c r="E499" s="26">
        <v>2462</v>
      </c>
      <c r="F499" s="27">
        <v>4526277.9616</v>
      </c>
      <c r="G499" s="26">
        <v>2379</v>
      </c>
      <c r="H499" s="27">
        <v>4385106.1191999996</v>
      </c>
      <c r="I499" s="28">
        <v>-0.13723419000000001</v>
      </c>
      <c r="J499" s="28">
        <v>-0.109584087</v>
      </c>
      <c r="K499" s="28">
        <v>-3.1053020000000001E-2</v>
      </c>
      <c r="L499" s="28">
        <v>-3.1189389000000001E-2</v>
      </c>
      <c r="M499" s="28">
        <v>-3.3712429000000002E-2</v>
      </c>
      <c r="N499" s="28">
        <v>2.6110656999999999E-3</v>
      </c>
      <c r="O499" s="28">
        <v>-1.1409250000000001E-3</v>
      </c>
      <c r="P499" s="28">
        <v>-2.7121600000000001E-4</v>
      </c>
      <c r="Q499" s="28">
        <v>2.1605300000000001E-4</v>
      </c>
      <c r="R499" s="28">
        <v>1.6182379999999999E-4</v>
      </c>
    </row>
    <row r="500" spans="1:18" ht="22.5" x14ac:dyDescent="0.2">
      <c r="A500" s="12" t="s">
        <v>3101</v>
      </c>
      <c r="B500" s="10" t="str">
        <f>VLOOKUP(A500,[2]racine_v11e!$B$4:$C$672,2,FALSE)</f>
        <v>Accouchements par voie basse avec naissance d'un mort-né</v>
      </c>
      <c r="C500" s="26">
        <v>5739</v>
      </c>
      <c r="D500" s="27">
        <v>11728900.783</v>
      </c>
      <c r="E500" s="26">
        <v>5517</v>
      </c>
      <c r="F500" s="27">
        <v>11222376.34</v>
      </c>
      <c r="G500" s="26">
        <v>5394</v>
      </c>
      <c r="H500" s="27">
        <v>10962892.310000001</v>
      </c>
      <c r="I500" s="28">
        <v>-4.3186011000000003E-2</v>
      </c>
      <c r="J500" s="28">
        <v>-3.8682697000000002E-2</v>
      </c>
      <c r="K500" s="28">
        <v>-4.6845239999999998E-3</v>
      </c>
      <c r="L500" s="28">
        <v>-2.3122021999999999E-2</v>
      </c>
      <c r="M500" s="28">
        <v>-2.2294725000000001E-2</v>
      </c>
      <c r="N500" s="28">
        <v>-8.4616100000000001E-4</v>
      </c>
      <c r="O500" s="28">
        <v>-1.690768E-3</v>
      </c>
      <c r="P500" s="28">
        <v>-4.9851400000000003E-4</v>
      </c>
      <c r="Q500" s="28">
        <v>4.8986549999999998E-4</v>
      </c>
      <c r="R500" s="28">
        <v>4.0456429999999999E-4</v>
      </c>
    </row>
    <row r="501" spans="1:18" ht="22.5" x14ac:dyDescent="0.2">
      <c r="A501" s="12" t="s">
        <v>3102</v>
      </c>
      <c r="B501" s="10" t="str">
        <f>VLOOKUP(A501,[2]racine_v11e!$B$4:$C$672,2,FALSE)</f>
        <v>Accouchements multiples par voie basse chez une primipare</v>
      </c>
      <c r="C501" s="26">
        <v>2255</v>
      </c>
      <c r="D501" s="27">
        <v>7960530.9742000001</v>
      </c>
      <c r="E501" s="26">
        <v>2084</v>
      </c>
      <c r="F501" s="27">
        <v>7317336.2605999997</v>
      </c>
      <c r="G501" s="26">
        <v>2116</v>
      </c>
      <c r="H501" s="27">
        <v>7428634.5250000004</v>
      </c>
      <c r="I501" s="28">
        <v>-8.0797965999999999E-2</v>
      </c>
      <c r="J501" s="28">
        <v>-7.5831486000000004E-2</v>
      </c>
      <c r="K501" s="28">
        <v>-5.373999E-3</v>
      </c>
      <c r="L501" s="28">
        <v>1.5210215900000001E-2</v>
      </c>
      <c r="M501" s="28">
        <v>1.5355086400000001E-2</v>
      </c>
      <c r="N501" s="28">
        <v>-1.4268000000000001E-4</v>
      </c>
      <c r="O501" s="28">
        <v>4.3987460000000003E-4</v>
      </c>
      <c r="P501" s="28">
        <v>2.138234E-4</v>
      </c>
      <c r="Q501" s="28">
        <v>1.9216820000000001E-4</v>
      </c>
      <c r="R501" s="28">
        <v>2.7413930000000001E-4</v>
      </c>
    </row>
    <row r="502" spans="1:18" ht="22.5" x14ac:dyDescent="0.2">
      <c r="A502" s="12" t="s">
        <v>3103</v>
      </c>
      <c r="B502" s="10" t="str">
        <f>VLOOKUP(A502,[2]racine_v11e!$B$4:$C$672,2,FALSE)</f>
        <v>Accouchements multiples par voie basse chez une multipare</v>
      </c>
      <c r="C502" s="26">
        <v>3096</v>
      </c>
      <c r="D502" s="27">
        <v>9522344.9452999998</v>
      </c>
      <c r="E502" s="26">
        <v>2889</v>
      </c>
      <c r="F502" s="27">
        <v>8933322.0973000005</v>
      </c>
      <c r="G502" s="26">
        <v>3103</v>
      </c>
      <c r="H502" s="27">
        <v>9625877.8834000006</v>
      </c>
      <c r="I502" s="28">
        <v>-6.1856911000000001E-2</v>
      </c>
      <c r="J502" s="28">
        <v>-6.6860464999999994E-2</v>
      </c>
      <c r="K502" s="28">
        <v>5.3620637999999997E-3</v>
      </c>
      <c r="L502" s="28">
        <v>7.7524998900000003E-2</v>
      </c>
      <c r="M502" s="28">
        <v>7.4074074099999998E-2</v>
      </c>
      <c r="N502" s="28">
        <v>3.2129300000000001E-3</v>
      </c>
      <c r="O502" s="28">
        <v>2.9416616000000001E-3</v>
      </c>
      <c r="P502" s="28">
        <v>1.3305208E-3</v>
      </c>
      <c r="Q502" s="28">
        <v>2.8180430000000002E-4</v>
      </c>
      <c r="R502" s="28">
        <v>3.5522439999999999E-4</v>
      </c>
    </row>
    <row r="503" spans="1:18" ht="22.5" x14ac:dyDescent="0.2">
      <c r="A503" s="12" t="s">
        <v>3104</v>
      </c>
      <c r="B503" s="10" t="str">
        <f>VLOOKUP(A503,[2]racine_v11e!$B$4:$C$672,2,FALSE)</f>
        <v>Accouchements uniques par voie basse chez une primipare</v>
      </c>
      <c r="C503" s="26">
        <v>198126</v>
      </c>
      <c r="D503" s="27">
        <v>504660929.88999999</v>
      </c>
      <c r="E503" s="26">
        <v>198617</v>
      </c>
      <c r="F503" s="27">
        <v>507003055.92000002</v>
      </c>
      <c r="G503" s="26">
        <v>197978</v>
      </c>
      <c r="H503" s="27">
        <v>505212986.85000002</v>
      </c>
      <c r="I503" s="28">
        <v>4.6409894E-3</v>
      </c>
      <c r="J503" s="28">
        <v>2.4782209E-3</v>
      </c>
      <c r="K503" s="28">
        <v>2.1574219E-3</v>
      </c>
      <c r="L503" s="28">
        <v>-3.5306869999999998E-3</v>
      </c>
      <c r="M503" s="28">
        <v>-3.2172469999999999E-3</v>
      </c>
      <c r="N503" s="28">
        <v>-3.1445099999999999E-4</v>
      </c>
      <c r="O503" s="28">
        <v>-8.7837469999999997E-3</v>
      </c>
      <c r="P503" s="28">
        <v>-3.4390359999999999E-3</v>
      </c>
      <c r="Q503" s="28">
        <v>1.79797163E-2</v>
      </c>
      <c r="R503" s="28">
        <v>1.8643905400000001E-2</v>
      </c>
    </row>
    <row r="504" spans="1:18" ht="22.5" x14ac:dyDescent="0.2">
      <c r="A504" s="12" t="s">
        <v>3105</v>
      </c>
      <c r="B504" s="10" t="str">
        <f>VLOOKUP(A504,[2]racine_v11e!$B$4:$C$672,2,FALSE)</f>
        <v>Accouchements uniques par voie basse chez une multipare</v>
      </c>
      <c r="C504" s="26">
        <v>262595</v>
      </c>
      <c r="D504" s="27">
        <v>557411849.92999995</v>
      </c>
      <c r="E504" s="26">
        <v>266951</v>
      </c>
      <c r="F504" s="27">
        <v>567106356.32000005</v>
      </c>
      <c r="G504" s="26">
        <v>268855</v>
      </c>
      <c r="H504" s="27">
        <v>571554768.14999998</v>
      </c>
      <c r="I504" s="28">
        <v>1.73919991E-2</v>
      </c>
      <c r="J504" s="28">
        <v>1.65882823E-2</v>
      </c>
      <c r="K504" s="28">
        <v>7.9060199999999995E-4</v>
      </c>
      <c r="L504" s="28">
        <v>7.8440521000000003E-3</v>
      </c>
      <c r="M504" s="28">
        <v>7.1323951000000002E-3</v>
      </c>
      <c r="N504" s="28">
        <v>7.0661719999999995E-4</v>
      </c>
      <c r="O504" s="28">
        <v>2.6172540800000001E-2</v>
      </c>
      <c r="P504" s="28">
        <v>8.5461770000000003E-3</v>
      </c>
      <c r="Q504" s="28">
        <v>2.4416534199999999E-2</v>
      </c>
      <c r="R504" s="28">
        <v>2.1092120200000002E-2</v>
      </c>
    </row>
    <row r="505" spans="1:18" ht="22.5" x14ac:dyDescent="0.2">
      <c r="A505" s="12" t="s">
        <v>3106</v>
      </c>
      <c r="B505" s="10" t="str">
        <f>VLOOKUP(A505,[2]racine_v11e!$B$4:$C$672,2,FALSE)</f>
        <v>Grossesses ectopiques sans intervention chirurgicale</v>
      </c>
      <c r="C505" s="26">
        <v>5154</v>
      </c>
      <c r="D505" s="27">
        <v>6818739.5467999997</v>
      </c>
      <c r="E505" s="26">
        <v>5060</v>
      </c>
      <c r="F505" s="27">
        <v>6582965.3510999996</v>
      </c>
      <c r="G505" s="26">
        <v>5049</v>
      </c>
      <c r="H505" s="27">
        <v>6448669.8706999999</v>
      </c>
      <c r="I505" s="28">
        <v>-3.4577387000000001E-2</v>
      </c>
      <c r="J505" s="28">
        <v>-1.8238262000000002E-2</v>
      </c>
      <c r="K505" s="28">
        <v>-1.6642659000000001E-2</v>
      </c>
      <c r="L505" s="28">
        <v>-2.0400453999999998E-2</v>
      </c>
      <c r="M505" s="28">
        <v>-2.173913E-3</v>
      </c>
      <c r="N505" s="28">
        <v>-1.8266250000000001E-2</v>
      </c>
      <c r="O505" s="28">
        <v>-1.5120699999999999E-4</v>
      </c>
      <c r="P505" s="28">
        <v>-2.5800500000000001E-4</v>
      </c>
      <c r="Q505" s="28">
        <v>4.5853369999999998E-4</v>
      </c>
      <c r="R505" s="28">
        <v>2.3797569999999999E-4</v>
      </c>
    </row>
    <row r="506" spans="1:18" ht="22.5" x14ac:dyDescent="0.2">
      <c r="A506" s="12" t="s">
        <v>3107</v>
      </c>
      <c r="B506" s="10" t="str">
        <f>VLOOKUP(A506,[2]racine_v11e!$B$4:$C$672,2,FALSE)</f>
        <v>Faux travail et menaces d'accouchements prématurés</v>
      </c>
      <c r="C506" s="26">
        <v>57955</v>
      </c>
      <c r="D506" s="27">
        <v>83642391.758000001</v>
      </c>
      <c r="E506" s="26">
        <v>58347</v>
      </c>
      <c r="F506" s="27">
        <v>82746565.091000006</v>
      </c>
      <c r="G506" s="26">
        <v>57732</v>
      </c>
      <c r="H506" s="27">
        <v>80982316.628999993</v>
      </c>
      <c r="I506" s="28">
        <v>-1.0710199E-2</v>
      </c>
      <c r="J506" s="28">
        <v>6.7638684999999999E-3</v>
      </c>
      <c r="K506" s="28">
        <v>-1.7356669000000002E-2</v>
      </c>
      <c r="L506" s="28">
        <v>-2.1321107999999998E-2</v>
      </c>
      <c r="M506" s="28">
        <v>-1.0540387999999999E-2</v>
      </c>
      <c r="N506" s="28">
        <v>-1.0895564E-2</v>
      </c>
      <c r="O506" s="28">
        <v>-8.4538410000000001E-3</v>
      </c>
      <c r="P506" s="28">
        <v>-3.3894300000000001E-3</v>
      </c>
      <c r="Q506" s="28">
        <v>5.2430319000000003E-3</v>
      </c>
      <c r="R506" s="28">
        <v>2.9884953E-3</v>
      </c>
    </row>
    <row r="507" spans="1:18" ht="22.5" x14ac:dyDescent="0.2">
      <c r="A507" s="12" t="s">
        <v>3108</v>
      </c>
      <c r="B507" s="10" t="str">
        <f>VLOOKUP(A507,[2]racine_v11e!$B$4:$C$672,2,FALSE)</f>
        <v>Interventions majeures sur l'appareil digestif, groupes nouveau-nés 1 à 7</v>
      </c>
      <c r="C507" s="26">
        <v>574</v>
      </c>
      <c r="D507" s="27">
        <v>11876707.444</v>
      </c>
      <c r="E507" s="26">
        <v>543</v>
      </c>
      <c r="F507" s="27">
        <v>11349701.107000001</v>
      </c>
      <c r="G507" s="26">
        <v>596</v>
      </c>
      <c r="H507" s="27">
        <v>12229809.119000001</v>
      </c>
      <c r="I507" s="28">
        <v>-4.4373100999999998E-2</v>
      </c>
      <c r="J507" s="28">
        <v>-5.4006969000000002E-2</v>
      </c>
      <c r="K507" s="28">
        <v>1.01838676E-2</v>
      </c>
      <c r="L507" s="28">
        <v>7.7544598199999995E-2</v>
      </c>
      <c r="M507" s="28">
        <v>9.7605893200000002E-2</v>
      </c>
      <c r="N507" s="28">
        <v>-1.8277320999999999E-2</v>
      </c>
      <c r="O507" s="28">
        <v>7.2854240000000002E-4</v>
      </c>
      <c r="P507" s="28">
        <v>1.6908413999999999E-3</v>
      </c>
      <c r="Q507" s="28">
        <v>5.4126799999999998E-5</v>
      </c>
      <c r="R507" s="28">
        <v>4.5131739999999999E-4</v>
      </c>
    </row>
    <row r="508" spans="1:18" ht="33.75" x14ac:dyDescent="0.2">
      <c r="A508" s="12" t="s">
        <v>3109</v>
      </c>
      <c r="B508" s="10" t="str">
        <f>VLOOKUP(A508,[2]racine_v11e!$B$4:$C$672,2,FALSE)</f>
        <v>Interventions majeures sur l'appareil cardiovasculaire, groupes nouveau-nés 1 à 7</v>
      </c>
      <c r="C508" s="26">
        <v>198</v>
      </c>
      <c r="D508" s="27">
        <v>8464167.1094000004</v>
      </c>
      <c r="E508" s="26">
        <v>205</v>
      </c>
      <c r="F508" s="27">
        <v>8230660.0591000002</v>
      </c>
      <c r="G508" s="26">
        <v>235</v>
      </c>
      <c r="H508" s="27">
        <v>9677672.7894000001</v>
      </c>
      <c r="I508" s="28">
        <v>-2.7587717000000001E-2</v>
      </c>
      <c r="J508" s="28">
        <v>3.5353535399999997E-2</v>
      </c>
      <c r="K508" s="28">
        <v>-6.0792038999999999E-2</v>
      </c>
      <c r="L508" s="28">
        <v>0.17580761689999999</v>
      </c>
      <c r="M508" s="28">
        <v>0.14634146340000001</v>
      </c>
      <c r="N508" s="28">
        <v>2.57045168E-2</v>
      </c>
      <c r="O508" s="28">
        <v>4.1238249999999999E-4</v>
      </c>
      <c r="P508" s="28">
        <v>2.7799645E-3</v>
      </c>
      <c r="Q508" s="28">
        <v>2.13419E-5</v>
      </c>
      <c r="R508" s="28">
        <v>3.5713569999999998E-4</v>
      </c>
    </row>
    <row r="509" spans="1:18" ht="22.5" x14ac:dyDescent="0.2">
      <c r="A509" s="12" t="s">
        <v>3110</v>
      </c>
      <c r="B509" s="10" t="str">
        <f>VLOOKUP(A509,[2]racine_v11e!$B$4:$C$672,2,FALSE)</f>
        <v>Autres interventions chirurgicales, groupes nouveau-nés 1 à 7</v>
      </c>
      <c r="C509" s="26">
        <v>1539</v>
      </c>
      <c r="D509" s="27">
        <v>16655862.207</v>
      </c>
      <c r="E509" s="26">
        <v>1545</v>
      </c>
      <c r="F509" s="27">
        <v>17399011.546999998</v>
      </c>
      <c r="G509" s="26">
        <v>1458</v>
      </c>
      <c r="H509" s="27">
        <v>17005644.612</v>
      </c>
      <c r="I509" s="28">
        <v>4.4617884699999999E-2</v>
      </c>
      <c r="J509" s="28">
        <v>3.8986354999999999E-3</v>
      </c>
      <c r="K509" s="28">
        <v>4.0561116199999997E-2</v>
      </c>
      <c r="L509" s="28">
        <v>-2.2608579E-2</v>
      </c>
      <c r="M509" s="28">
        <v>-5.6310680000000002E-2</v>
      </c>
      <c r="N509" s="28">
        <v>3.5713130799999999E-2</v>
      </c>
      <c r="O509" s="28">
        <v>-1.195909E-3</v>
      </c>
      <c r="P509" s="28">
        <v>-7.5572699999999998E-4</v>
      </c>
      <c r="Q509" s="28">
        <v>1.3241079999999999E-4</v>
      </c>
      <c r="R509" s="28">
        <v>6.2756029999999998E-4</v>
      </c>
    </row>
    <row r="510" spans="1:18" ht="22.5" x14ac:dyDescent="0.2">
      <c r="A510" s="12" t="s">
        <v>3111</v>
      </c>
      <c r="B510" s="10" t="str">
        <f>VLOOKUP(A510,[2]racine_v11e!$B$4:$C$672,2,FALSE)</f>
        <v>Interventions chirurgicales, groupes nouveau-nés 8 à 9</v>
      </c>
      <c r="C510" s="26">
        <v>271</v>
      </c>
      <c r="D510" s="27">
        <v>2777103.8719000001</v>
      </c>
      <c r="E510" s="26">
        <v>276</v>
      </c>
      <c r="F510" s="27">
        <v>2991418.5207000002</v>
      </c>
      <c r="G510" s="26">
        <v>306</v>
      </c>
      <c r="H510" s="27">
        <v>3353728.4871999999</v>
      </c>
      <c r="I510" s="28">
        <v>7.7171996000000007E-2</v>
      </c>
      <c r="J510" s="28">
        <v>1.8450184500000001E-2</v>
      </c>
      <c r="K510" s="28">
        <v>5.7658010500000002E-2</v>
      </c>
      <c r="L510" s="28">
        <v>0.1211164416</v>
      </c>
      <c r="M510" s="28">
        <v>0.10869565220000001</v>
      </c>
      <c r="N510" s="28">
        <v>1.1203065E-2</v>
      </c>
      <c r="O510" s="28">
        <v>4.1238249999999999E-4</v>
      </c>
      <c r="P510" s="28">
        <v>6.9606080000000003E-4</v>
      </c>
      <c r="Q510" s="28">
        <v>2.77899E-5</v>
      </c>
      <c r="R510" s="28">
        <v>1.237628E-4</v>
      </c>
    </row>
    <row r="511" spans="1:18" ht="22.5" x14ac:dyDescent="0.2">
      <c r="A511" s="12" t="s">
        <v>3112</v>
      </c>
      <c r="B511" s="10" t="str">
        <f>VLOOKUP(A511,[2]racine_v11e!$B$4:$C$672,2,FALSE)</f>
        <v>Interventions chirurgicales, groupe nouveau-nés 10</v>
      </c>
      <c r="C511" s="26">
        <v>373</v>
      </c>
      <c r="D511" s="27">
        <v>3733382.5948999999</v>
      </c>
      <c r="E511" s="26">
        <v>430</v>
      </c>
      <c r="F511" s="27">
        <v>4400665.3903000001</v>
      </c>
      <c r="G511" s="26">
        <v>413</v>
      </c>
      <c r="H511" s="27">
        <v>4178103.8651000001</v>
      </c>
      <c r="I511" s="28">
        <v>0.1787341046</v>
      </c>
      <c r="J511" s="28">
        <v>0.1528150134</v>
      </c>
      <c r="K511" s="28">
        <v>2.2483304700000002E-2</v>
      </c>
      <c r="L511" s="28">
        <v>-5.0574516999999999E-2</v>
      </c>
      <c r="M511" s="28">
        <v>-3.9534883999999999E-2</v>
      </c>
      <c r="N511" s="28">
        <v>-1.1494048999999999E-2</v>
      </c>
      <c r="O511" s="28">
        <v>-2.3368299999999999E-4</v>
      </c>
      <c r="P511" s="28">
        <v>-4.2758E-4</v>
      </c>
      <c r="Q511" s="28">
        <v>3.7507299999999999E-5</v>
      </c>
      <c r="R511" s="28">
        <v>1.541848E-4</v>
      </c>
    </row>
    <row r="512" spans="1:18" ht="22.5" x14ac:dyDescent="0.2">
      <c r="A512" s="12" t="s">
        <v>3113</v>
      </c>
      <c r="B512" s="10" t="str">
        <f>VLOOKUP(A512,[2]racine_v11e!$B$4:$C$672,2,FALSE)</f>
        <v>Transferts précoces de nouveau-nés vers un autre établissement MCO</v>
      </c>
      <c r="C512" s="26">
        <v>9658</v>
      </c>
      <c r="D512" s="27">
        <v>5985309.3039999995</v>
      </c>
      <c r="E512" s="26">
        <v>9628</v>
      </c>
      <c r="F512" s="27">
        <v>5963633.7296000002</v>
      </c>
      <c r="G512" s="26">
        <v>9079</v>
      </c>
      <c r="H512" s="27">
        <v>5618180.0224000001</v>
      </c>
      <c r="I512" s="28">
        <v>-3.6214630000000001E-3</v>
      </c>
      <c r="J512" s="28">
        <v>-3.1062329999999999E-3</v>
      </c>
      <c r="K512" s="28">
        <v>-5.1683499999999999E-4</v>
      </c>
      <c r="L512" s="28">
        <v>-5.7926713999999997E-2</v>
      </c>
      <c r="M512" s="28">
        <v>-5.7021188E-2</v>
      </c>
      <c r="N512" s="28">
        <v>-9.6028300000000003E-4</v>
      </c>
      <c r="O512" s="28">
        <v>-7.5465990000000002E-3</v>
      </c>
      <c r="P512" s="28">
        <v>-6.63677E-4</v>
      </c>
      <c r="Q512" s="28">
        <v>8.2452519999999996E-4</v>
      </c>
      <c r="R512" s="28">
        <v>2.07328E-4</v>
      </c>
    </row>
    <row r="513" spans="1:18" ht="12" x14ac:dyDescent="0.2">
      <c r="A513" s="12" t="s">
        <v>3114</v>
      </c>
      <c r="B513" s="10" t="str">
        <f>VLOOKUP(A513,[2]racine_v11e!$B$4:$C$672,2,FALSE)</f>
        <v>Décès précoces de nouveau-nés</v>
      </c>
      <c r="C513" s="26">
        <v>858</v>
      </c>
      <c r="D513" s="27">
        <v>2157138.6564000002</v>
      </c>
      <c r="E513" s="26">
        <v>976</v>
      </c>
      <c r="F513" s="27">
        <v>2453545.077</v>
      </c>
      <c r="G513" s="26">
        <v>1040</v>
      </c>
      <c r="H513" s="27">
        <v>2598442.5948000001</v>
      </c>
      <c r="I513" s="28">
        <v>0.13740721750000001</v>
      </c>
      <c r="J513" s="28">
        <v>0.13752913750000001</v>
      </c>
      <c r="K513" s="28">
        <v>-1.0718E-4</v>
      </c>
      <c r="L513" s="28">
        <v>5.9056391200000002E-2</v>
      </c>
      <c r="M513" s="28">
        <v>6.5573770500000003E-2</v>
      </c>
      <c r="N513" s="28">
        <v>-6.1163099999999998E-3</v>
      </c>
      <c r="O513" s="28">
        <v>8.7974929999999998E-4</v>
      </c>
      <c r="P513" s="28">
        <v>2.7837350000000001E-4</v>
      </c>
      <c r="Q513" s="28">
        <v>9.4449400000000004E-5</v>
      </c>
      <c r="R513" s="28">
        <v>9.5890499999999999E-5</v>
      </c>
    </row>
    <row r="514" spans="1:18" ht="12" x14ac:dyDescent="0.2">
      <c r="A514" s="12" t="s">
        <v>3115</v>
      </c>
      <c r="B514" s="10" t="str">
        <f>VLOOKUP(A514,[2]racine_v11e!$B$4:$C$672,2,FALSE)</f>
        <v>Décès tardifs de nouveau-nés</v>
      </c>
      <c r="C514" s="26">
        <v>750</v>
      </c>
      <c r="D514" s="27">
        <v>2654915.088</v>
      </c>
      <c r="E514" s="26">
        <v>800</v>
      </c>
      <c r="F514" s="27">
        <v>2845669.344</v>
      </c>
      <c r="G514" s="26">
        <v>792</v>
      </c>
      <c r="H514" s="27">
        <v>2796631.824</v>
      </c>
      <c r="I514" s="28">
        <v>7.1849475300000007E-2</v>
      </c>
      <c r="J514" s="28">
        <v>6.6666666700000002E-2</v>
      </c>
      <c r="K514" s="28">
        <v>4.8588831000000001E-3</v>
      </c>
      <c r="L514" s="28">
        <v>-1.7232332E-2</v>
      </c>
      <c r="M514" s="28">
        <v>-0.01</v>
      </c>
      <c r="N514" s="28">
        <v>-7.3053859999999997E-3</v>
      </c>
      <c r="O514" s="28">
        <v>-1.09969E-4</v>
      </c>
      <c r="P514" s="28">
        <v>-9.4209999999999994E-5</v>
      </c>
      <c r="Q514" s="28">
        <v>7.1926899999999997E-5</v>
      </c>
      <c r="R514" s="28">
        <v>1.032043E-4</v>
      </c>
    </row>
    <row r="515" spans="1:18" ht="33.75" x14ac:dyDescent="0.2">
      <c r="A515" s="12" t="s">
        <v>3116</v>
      </c>
      <c r="B515" s="10" t="str">
        <f>VLOOKUP(A515,[2]racine_v11e!$B$4:$C$672,2,FALSE)</f>
        <v>Nouveau-nés de 3300g et âge gestationnel de 40 SA et assimilés (groupe nouveau-nés 1)</v>
      </c>
      <c r="C515" s="26">
        <v>519244</v>
      </c>
      <c r="D515" s="27">
        <v>563255906.82000005</v>
      </c>
      <c r="E515" s="26">
        <v>522092</v>
      </c>
      <c r="F515" s="27">
        <v>568616281.79999995</v>
      </c>
      <c r="G515" s="26">
        <v>522719</v>
      </c>
      <c r="H515" s="27">
        <v>571785458.38</v>
      </c>
      <c r="I515" s="28">
        <v>9.5167666000000005E-3</v>
      </c>
      <c r="J515" s="28">
        <v>5.4848973000000004E-3</v>
      </c>
      <c r="K515" s="28">
        <v>4.0098755000000002E-3</v>
      </c>
      <c r="L515" s="28">
        <v>5.573489E-3</v>
      </c>
      <c r="M515" s="28">
        <v>1.2009378000000001E-3</v>
      </c>
      <c r="N515" s="28">
        <v>4.3673063000000002E-3</v>
      </c>
      <c r="O515" s="28">
        <v>8.6187936000000007E-3</v>
      </c>
      <c r="P515" s="28">
        <v>6.0885423999999999E-3</v>
      </c>
      <c r="Q515" s="28">
        <v>4.7471634800000002E-2</v>
      </c>
      <c r="R515" s="28">
        <v>2.1100633399999999E-2</v>
      </c>
    </row>
    <row r="516" spans="1:18" ht="33.75" x14ac:dyDescent="0.2">
      <c r="A516" s="12" t="s">
        <v>3117</v>
      </c>
      <c r="B516" s="10" t="str">
        <f>VLOOKUP(A516,[2]racine_v11e!$B$4:$C$672,2,FALSE)</f>
        <v>Nouveau-nés de 2400g et âge gestationnel de 38 SA et assimilés (groupe nouveau-nés 2)</v>
      </c>
      <c r="C516" s="26">
        <v>39063</v>
      </c>
      <c r="D516" s="27">
        <v>59823032.504000001</v>
      </c>
      <c r="E516" s="26">
        <v>40077</v>
      </c>
      <c r="F516" s="27">
        <v>61458010.719999999</v>
      </c>
      <c r="G516" s="26">
        <v>40325</v>
      </c>
      <c r="H516" s="27">
        <v>62102761.767999999</v>
      </c>
      <c r="I516" s="28">
        <v>2.73302463E-2</v>
      </c>
      <c r="J516" s="28">
        <v>2.59580677E-2</v>
      </c>
      <c r="K516" s="28">
        <v>1.3374607E-3</v>
      </c>
      <c r="L516" s="28">
        <v>1.0490919600000001E-2</v>
      </c>
      <c r="M516" s="28">
        <v>6.1880879E-3</v>
      </c>
      <c r="N516" s="28">
        <v>4.2763691E-3</v>
      </c>
      <c r="O516" s="28">
        <v>3.4090283999999998E-3</v>
      </c>
      <c r="P516" s="28">
        <v>1.2386795000000001E-3</v>
      </c>
      <c r="Q516" s="28">
        <v>3.6621850000000001E-3</v>
      </c>
      <c r="R516" s="28">
        <v>2.291782E-3</v>
      </c>
    </row>
    <row r="517" spans="1:18" ht="33.75" x14ac:dyDescent="0.2">
      <c r="A517" s="12" t="s">
        <v>3118</v>
      </c>
      <c r="B517" s="10" t="str">
        <f>VLOOKUP(A517,[2]racine_v11e!$B$4:$C$672,2,FALSE)</f>
        <v>Nouveau-nés de 2200g et âge gestationnel de 37 SA et assimilés (groupe nouveau-nés 3)</v>
      </c>
      <c r="C517" s="26">
        <v>11707</v>
      </c>
      <c r="D517" s="27">
        <v>23617078.328000002</v>
      </c>
      <c r="E517" s="26">
        <v>11983</v>
      </c>
      <c r="F517" s="27">
        <v>24387143.706</v>
      </c>
      <c r="G517" s="26">
        <v>11903</v>
      </c>
      <c r="H517" s="27">
        <v>24242888.024</v>
      </c>
      <c r="I517" s="28">
        <v>3.2606293100000003E-2</v>
      </c>
      <c r="J517" s="28">
        <v>2.3575638499999999E-2</v>
      </c>
      <c r="K517" s="28">
        <v>8.8226549000000008E-3</v>
      </c>
      <c r="L517" s="28">
        <v>-5.9152349999999996E-3</v>
      </c>
      <c r="M517" s="28">
        <v>-6.6761249999999998E-3</v>
      </c>
      <c r="N517" s="28">
        <v>7.6600360000000001E-4</v>
      </c>
      <c r="O517" s="28">
        <v>-1.099687E-3</v>
      </c>
      <c r="P517" s="28">
        <v>-2.7713999999999999E-4</v>
      </c>
      <c r="Q517" s="28">
        <v>1.0809916000000001E-3</v>
      </c>
      <c r="R517" s="28">
        <v>8.9463680000000003E-4</v>
      </c>
    </row>
    <row r="518" spans="1:18" ht="33.75" x14ac:dyDescent="0.2">
      <c r="A518" s="12" t="s">
        <v>3119</v>
      </c>
      <c r="B518" s="10" t="str">
        <f>VLOOKUP(A518,[2]racine_v11e!$B$4:$C$672,2,FALSE)</f>
        <v>Nouveau-nés de 2000g et âge gestationnel de 37 SA et assimilés (groupe nouveau-nés 4)</v>
      </c>
      <c r="C518" s="26">
        <v>9804</v>
      </c>
      <c r="D518" s="27">
        <v>24214599.118000001</v>
      </c>
      <c r="E518" s="26">
        <v>9957</v>
      </c>
      <c r="F518" s="27">
        <v>24795135.517000001</v>
      </c>
      <c r="G518" s="26">
        <v>10107</v>
      </c>
      <c r="H518" s="27">
        <v>25316103.25</v>
      </c>
      <c r="I518" s="28">
        <v>2.3974644199999999E-2</v>
      </c>
      <c r="J518" s="28">
        <v>1.5605875199999999E-2</v>
      </c>
      <c r="K518" s="28">
        <v>8.2401739999999994E-3</v>
      </c>
      <c r="L518" s="28">
        <v>2.1010884699999999E-2</v>
      </c>
      <c r="M518" s="28">
        <v>1.5064778500000001E-2</v>
      </c>
      <c r="N518" s="28">
        <v>5.8578587999999999E-3</v>
      </c>
      <c r="O518" s="28">
        <v>2.0619124000000001E-3</v>
      </c>
      <c r="P518" s="28">
        <v>1.0008701000000001E-3</v>
      </c>
      <c r="Q518" s="28">
        <v>9.1788480000000005E-4</v>
      </c>
      <c r="R518" s="28">
        <v>9.3424169999999996E-4</v>
      </c>
    </row>
    <row r="519" spans="1:18" ht="33.75" x14ac:dyDescent="0.2">
      <c r="A519" s="12" t="s">
        <v>3120</v>
      </c>
      <c r="B519" s="10" t="str">
        <f>VLOOKUP(A519,[2]racine_v11e!$B$4:$C$672,2,FALSE)</f>
        <v>Nouveau-nés de 1800g et âge gestationnel de 36 SA et assimilés (groupe nouveau-nés 5)</v>
      </c>
      <c r="C519" s="26">
        <v>7594</v>
      </c>
      <c r="D519" s="27">
        <v>25025402.181000002</v>
      </c>
      <c r="E519" s="26">
        <v>7502</v>
      </c>
      <c r="F519" s="27">
        <v>24764562.5</v>
      </c>
      <c r="G519" s="26">
        <v>7915</v>
      </c>
      <c r="H519" s="27">
        <v>26316556.963</v>
      </c>
      <c r="I519" s="28">
        <v>-1.0422997E-2</v>
      </c>
      <c r="J519" s="28">
        <v>-1.2114827E-2</v>
      </c>
      <c r="K519" s="28">
        <v>1.7125784999999999E-3</v>
      </c>
      <c r="L519" s="28">
        <v>6.2669973000000004E-2</v>
      </c>
      <c r="M519" s="28">
        <v>5.5051986099999999E-2</v>
      </c>
      <c r="N519" s="28">
        <v>7.2204848000000004E-3</v>
      </c>
      <c r="O519" s="28">
        <v>5.6771319999999997E-3</v>
      </c>
      <c r="P519" s="28">
        <v>2.9816526999999998E-3</v>
      </c>
      <c r="Q519" s="28">
        <v>7.1881449999999997E-4</v>
      </c>
      <c r="R519" s="28">
        <v>9.7116149999999996E-4</v>
      </c>
    </row>
    <row r="520" spans="1:18" ht="33.75" x14ac:dyDescent="0.2">
      <c r="A520" s="12" t="s">
        <v>3121</v>
      </c>
      <c r="B520" s="10" t="str">
        <f>VLOOKUP(A520,[2]racine_v11e!$B$4:$C$672,2,FALSE)</f>
        <v>Nouveau-nés de 1700g et âge gestationnel de 35 SA et assimilés (groupe nouveau-nés 6)</v>
      </c>
      <c r="C520" s="26">
        <v>5339</v>
      </c>
      <c r="D520" s="27">
        <v>22483684.506000001</v>
      </c>
      <c r="E520" s="26">
        <v>5345</v>
      </c>
      <c r="F520" s="27">
        <v>22533281.423999999</v>
      </c>
      <c r="G520" s="26">
        <v>5466</v>
      </c>
      <c r="H520" s="27">
        <v>23029438.658</v>
      </c>
      <c r="I520" s="28">
        <v>2.2059071E-3</v>
      </c>
      <c r="J520" s="28">
        <v>1.123806E-3</v>
      </c>
      <c r="K520" s="28">
        <v>1.0808864E-3</v>
      </c>
      <c r="L520" s="28">
        <v>2.2018862899999998E-2</v>
      </c>
      <c r="M520" s="28">
        <v>2.2637979400000001E-2</v>
      </c>
      <c r="N520" s="28">
        <v>-6.0541100000000004E-4</v>
      </c>
      <c r="O520" s="28">
        <v>1.663276E-3</v>
      </c>
      <c r="P520" s="28">
        <v>9.5320479999999998E-4</v>
      </c>
      <c r="Q520" s="28">
        <v>4.9640429999999998E-4</v>
      </c>
      <c r="R520" s="28">
        <v>8.4985680000000002E-4</v>
      </c>
    </row>
    <row r="521" spans="1:18" ht="33.75" x14ac:dyDescent="0.2">
      <c r="A521" s="12" t="s">
        <v>3122</v>
      </c>
      <c r="B521" s="10" t="str">
        <f>VLOOKUP(A521,[2]racine_v11e!$B$4:$C$672,2,FALSE)</f>
        <v>Nouveau-nés de 1500g et âge gestationnel de 33 SA et assimilés (groupe nouveau-nés 7)</v>
      </c>
      <c r="C521" s="26">
        <v>4461</v>
      </c>
      <c r="D521" s="27">
        <v>20471471.442000002</v>
      </c>
      <c r="E521" s="26">
        <v>4584</v>
      </c>
      <c r="F521" s="27">
        <v>21058324.778000001</v>
      </c>
      <c r="G521" s="26">
        <v>4498</v>
      </c>
      <c r="H521" s="27">
        <v>20883462.791000001</v>
      </c>
      <c r="I521" s="28">
        <v>2.8666885900000001E-2</v>
      </c>
      <c r="J521" s="28">
        <v>2.75722932E-2</v>
      </c>
      <c r="K521" s="28">
        <v>1.0652221E-3</v>
      </c>
      <c r="L521" s="28">
        <v>-8.3036989999999995E-3</v>
      </c>
      <c r="M521" s="28">
        <v>-1.8760908E-2</v>
      </c>
      <c r="N521" s="28">
        <v>1.0657146399999999E-2</v>
      </c>
      <c r="O521" s="28">
        <v>-1.182163E-3</v>
      </c>
      <c r="P521" s="28">
        <v>-3.3594000000000001E-4</v>
      </c>
      <c r="Q521" s="28">
        <v>4.0849369999999997E-4</v>
      </c>
      <c r="R521" s="28">
        <v>7.7066370000000001E-4</v>
      </c>
    </row>
    <row r="522" spans="1:18" ht="33.75" x14ac:dyDescent="0.2">
      <c r="A522" s="12" t="s">
        <v>3123</v>
      </c>
      <c r="B522" s="10" t="str">
        <f>VLOOKUP(A522,[2]racine_v11e!$B$4:$C$672,2,FALSE)</f>
        <v>Nouveau-nés de 1300g et âge gestationnel de 32 SA et assimilés (groupe nouveau-nés 8)</v>
      </c>
      <c r="C522" s="26">
        <v>4802</v>
      </c>
      <c r="D522" s="27">
        <v>21913403.280000001</v>
      </c>
      <c r="E522" s="26">
        <v>5078</v>
      </c>
      <c r="F522" s="27">
        <v>23268861.302000001</v>
      </c>
      <c r="G522" s="26">
        <v>4760</v>
      </c>
      <c r="H522" s="27">
        <v>22048618.142000001</v>
      </c>
      <c r="I522" s="28">
        <v>6.1855203599999999E-2</v>
      </c>
      <c r="J522" s="28">
        <v>5.7476051600000001E-2</v>
      </c>
      <c r="K522" s="28">
        <v>4.1411358000000001E-3</v>
      </c>
      <c r="L522" s="28">
        <v>-5.2441034999999997E-2</v>
      </c>
      <c r="M522" s="28">
        <v>-6.2623079999999998E-2</v>
      </c>
      <c r="N522" s="28">
        <v>1.08622744E-2</v>
      </c>
      <c r="O522" s="28">
        <v>-4.3712539999999998E-3</v>
      </c>
      <c r="P522" s="28">
        <v>-2.3443000000000001E-3</v>
      </c>
      <c r="Q522" s="28">
        <v>4.3228770000000003E-4</v>
      </c>
      <c r="R522" s="28">
        <v>8.1366149999999998E-4</v>
      </c>
    </row>
    <row r="523" spans="1:18" ht="33.75" x14ac:dyDescent="0.2">
      <c r="A523" s="12" t="s">
        <v>3124</v>
      </c>
      <c r="B523" s="10" t="str">
        <f>VLOOKUP(A523,[2]racine_v11e!$B$4:$C$672,2,FALSE)</f>
        <v>Nouveau-nés de 1100g et âge gestationnel de 30 SA et assimilés (groupe nouveau-nés 9)</v>
      </c>
      <c r="C523" s="26">
        <v>2481</v>
      </c>
      <c r="D523" s="27">
        <v>11286952.465</v>
      </c>
      <c r="E523" s="26">
        <v>2678</v>
      </c>
      <c r="F523" s="27">
        <v>12255356.525</v>
      </c>
      <c r="G523" s="26">
        <v>2504</v>
      </c>
      <c r="H523" s="27">
        <v>11427742.616</v>
      </c>
      <c r="I523" s="28">
        <v>8.5798541500000006E-2</v>
      </c>
      <c r="J523" s="28">
        <v>7.9403466300000003E-2</v>
      </c>
      <c r="K523" s="28">
        <v>5.9246383999999996E-3</v>
      </c>
      <c r="L523" s="28">
        <v>-6.7530789999999993E-2</v>
      </c>
      <c r="M523" s="28">
        <v>-6.4973860999999994E-2</v>
      </c>
      <c r="N523" s="28">
        <v>-2.734607E-3</v>
      </c>
      <c r="O523" s="28">
        <v>-2.391818E-3</v>
      </c>
      <c r="P523" s="28">
        <v>-1.589991E-3</v>
      </c>
      <c r="Q523" s="28">
        <v>2.274051E-4</v>
      </c>
      <c r="R523" s="28">
        <v>4.2171869999999998E-4</v>
      </c>
    </row>
    <row r="524" spans="1:18" ht="33.75" x14ac:dyDescent="0.2">
      <c r="A524" s="12" t="s">
        <v>3125</v>
      </c>
      <c r="B524" s="10" t="str">
        <f>VLOOKUP(A524,[2]racine_v11e!$B$4:$C$672,2,FALSE)</f>
        <v>Nouveau-nés de 800g et âge gestationnel de 28 SA et assimilés (groupe nouveau-nés 10)</v>
      </c>
      <c r="C524" s="26">
        <v>1831</v>
      </c>
      <c r="D524" s="27">
        <v>12019082.895</v>
      </c>
      <c r="E524" s="26">
        <v>1709</v>
      </c>
      <c r="F524" s="27">
        <v>11269791.429</v>
      </c>
      <c r="G524" s="26">
        <v>1886</v>
      </c>
      <c r="H524" s="27">
        <v>12675286.863</v>
      </c>
      <c r="I524" s="28">
        <v>-6.2341817000000001E-2</v>
      </c>
      <c r="J524" s="28">
        <v>-6.6630256999999998E-2</v>
      </c>
      <c r="K524" s="28">
        <v>4.5945776000000001E-3</v>
      </c>
      <c r="L524" s="28">
        <v>0.12471352669999999</v>
      </c>
      <c r="M524" s="28">
        <v>0.10356933879999999</v>
      </c>
      <c r="N524" s="28">
        <v>1.9159818200000001E-2</v>
      </c>
      <c r="O524" s="28">
        <v>2.4330566000000001E-3</v>
      </c>
      <c r="P524" s="28">
        <v>2.7002024999999998E-3</v>
      </c>
      <c r="Q524" s="28">
        <v>1.712804E-4</v>
      </c>
      <c r="R524" s="28">
        <v>4.6775689999999998E-4</v>
      </c>
    </row>
    <row r="525" spans="1:18" ht="12" x14ac:dyDescent="0.2">
      <c r="A525" s="12" t="s">
        <v>3126</v>
      </c>
      <c r="B525" s="10" t="str">
        <f>VLOOKUP(A525,[2]racine_v11e!$B$4:$C$672,2,FALSE)</f>
        <v>Interventions sur la rate</v>
      </c>
      <c r="C525" s="26">
        <v>1034</v>
      </c>
      <c r="D525" s="27">
        <v>8367776.3693000004</v>
      </c>
      <c r="E525" s="26">
        <v>1054</v>
      </c>
      <c r="F525" s="27">
        <v>8748710.5861000009</v>
      </c>
      <c r="G525" s="26">
        <v>1023</v>
      </c>
      <c r="H525" s="27">
        <v>8506624.0332999993</v>
      </c>
      <c r="I525" s="28">
        <v>4.5523948100000003E-2</v>
      </c>
      <c r="J525" s="28">
        <v>1.93423598E-2</v>
      </c>
      <c r="K525" s="28">
        <v>2.5684783999999999E-2</v>
      </c>
      <c r="L525" s="28">
        <v>-2.7671112000000001E-2</v>
      </c>
      <c r="M525" s="28">
        <v>-2.9411764999999999E-2</v>
      </c>
      <c r="N525" s="28">
        <v>1.7933994999999999E-3</v>
      </c>
      <c r="O525" s="28">
        <v>-4.2612900000000003E-4</v>
      </c>
      <c r="P525" s="28">
        <v>-4.65091E-4</v>
      </c>
      <c r="Q525" s="28">
        <v>9.29055E-5</v>
      </c>
      <c r="R525" s="28">
        <v>3.1392049999999998E-4</v>
      </c>
    </row>
    <row r="526" spans="1:18" ht="22.5" x14ac:dyDescent="0.2">
      <c r="A526" s="12" t="s">
        <v>3127</v>
      </c>
      <c r="B526" s="10" t="str">
        <f>VLOOKUP(A526,[2]racine_v11e!$B$4:$C$672,2,FALSE)</f>
        <v>Autres interventions pour affections du sang et des organes hématopoïétiques</v>
      </c>
      <c r="C526" s="26">
        <v>4179</v>
      </c>
      <c r="D526" s="27">
        <v>12657545.698000001</v>
      </c>
      <c r="E526" s="26">
        <v>4400</v>
      </c>
      <c r="F526" s="27">
        <v>12469721.405999999</v>
      </c>
      <c r="G526" s="26">
        <v>4330</v>
      </c>
      <c r="H526" s="27">
        <v>12388111.373</v>
      </c>
      <c r="I526" s="28">
        <v>-1.4838919000000001E-2</v>
      </c>
      <c r="J526" s="28">
        <v>5.2883464900000003E-2</v>
      </c>
      <c r="K526" s="28">
        <v>-6.4320873000000001E-2</v>
      </c>
      <c r="L526" s="28">
        <v>-6.5446560000000003E-3</v>
      </c>
      <c r="M526" s="28">
        <v>-1.5909091E-2</v>
      </c>
      <c r="N526" s="28">
        <v>9.5158233000000002E-3</v>
      </c>
      <c r="O526" s="28">
        <v>-9.6222600000000005E-4</v>
      </c>
      <c r="P526" s="28">
        <v>-1.56787E-4</v>
      </c>
      <c r="Q526" s="28">
        <v>3.9323649999999999E-4</v>
      </c>
      <c r="R526" s="28">
        <v>4.5715920000000002E-4</v>
      </c>
    </row>
    <row r="527" spans="1:18" ht="12" x14ac:dyDescent="0.2">
      <c r="A527" s="12" t="s">
        <v>3128</v>
      </c>
      <c r="B527" s="10" t="str">
        <f>VLOOKUP(A527,[2]racine_v11e!$B$4:$C$672,2,FALSE)</f>
        <v>Affections de la rate</v>
      </c>
      <c r="C527" s="26">
        <v>1405</v>
      </c>
      <c r="D527" s="27">
        <v>6996933.0587999998</v>
      </c>
      <c r="E527" s="26">
        <v>1508</v>
      </c>
      <c r="F527" s="27">
        <v>7525420.8998999996</v>
      </c>
      <c r="G527" s="26">
        <v>1501</v>
      </c>
      <c r="H527" s="27">
        <v>7852268.8550000004</v>
      </c>
      <c r="I527" s="28">
        <v>7.55313559E-2</v>
      </c>
      <c r="J527" s="28">
        <v>7.3309608499999998E-2</v>
      </c>
      <c r="K527" s="28">
        <v>2.0699967E-3</v>
      </c>
      <c r="L527" s="28">
        <v>4.3432514899999997E-2</v>
      </c>
      <c r="M527" s="28">
        <v>-4.64191E-3</v>
      </c>
      <c r="N527" s="28">
        <v>4.8298622499999999E-2</v>
      </c>
      <c r="O527" s="28">
        <v>-9.6223000000000004E-5</v>
      </c>
      <c r="P527" s="28">
        <v>6.2793210000000003E-4</v>
      </c>
      <c r="Q527" s="28">
        <v>1.3631590000000001E-4</v>
      </c>
      <c r="R527" s="28">
        <v>2.8977279999999999E-4</v>
      </c>
    </row>
    <row r="528" spans="1:18" ht="12" x14ac:dyDescent="0.2">
      <c r="A528" s="12" t="s">
        <v>3129</v>
      </c>
      <c r="B528" s="10" t="str">
        <f>VLOOKUP(A528,[2]racine_v11e!$B$4:$C$672,2,FALSE)</f>
        <v>Donneurs de moelle</v>
      </c>
      <c r="C528" s="26">
        <v>792</v>
      </c>
      <c r="D528" s="27">
        <v>959142.10049999994</v>
      </c>
      <c r="E528" s="26">
        <v>782</v>
      </c>
      <c r="F528" s="27">
        <v>951198.91709999996</v>
      </c>
      <c r="G528" s="26">
        <v>822</v>
      </c>
      <c r="H528" s="27">
        <v>1003036.8210999999</v>
      </c>
      <c r="I528" s="28">
        <v>-8.2815500000000004E-3</v>
      </c>
      <c r="J528" s="28">
        <v>-1.2626263E-2</v>
      </c>
      <c r="K528" s="28">
        <v>4.4002714999999996E-3</v>
      </c>
      <c r="L528" s="28">
        <v>5.4497438000000002E-2</v>
      </c>
      <c r="M528" s="28">
        <v>5.1150895100000003E-2</v>
      </c>
      <c r="N528" s="28">
        <v>3.1836939999999999E-3</v>
      </c>
      <c r="O528" s="28">
        <v>5.4984330000000005E-4</v>
      </c>
      <c r="P528" s="28">
        <v>9.9589700000000006E-5</v>
      </c>
      <c r="Q528" s="28">
        <v>7.4651400000000002E-5</v>
      </c>
      <c r="R528" s="28">
        <v>3.7015099999999997E-5</v>
      </c>
    </row>
    <row r="529" spans="1:18" ht="12" x14ac:dyDescent="0.2">
      <c r="A529" s="12" t="s">
        <v>3130</v>
      </c>
      <c r="B529" s="10" t="str">
        <f>VLOOKUP(A529,[2]racine_v11e!$B$4:$C$672,2,FALSE)</f>
        <v>Déficits immunitaires</v>
      </c>
      <c r="C529" s="26">
        <v>1438</v>
      </c>
      <c r="D529" s="27">
        <v>1420927.3681000001</v>
      </c>
      <c r="E529" s="26">
        <v>1371</v>
      </c>
      <c r="F529" s="27">
        <v>1507927.1684000001</v>
      </c>
      <c r="G529" s="26">
        <v>1305</v>
      </c>
      <c r="H529" s="27">
        <v>1370191.2024000001</v>
      </c>
      <c r="I529" s="28">
        <v>6.1227478799999999E-2</v>
      </c>
      <c r="J529" s="28">
        <v>-4.659249E-2</v>
      </c>
      <c r="K529" s="28">
        <v>0.1130890697</v>
      </c>
      <c r="L529" s="28">
        <v>-9.1341258999999994E-2</v>
      </c>
      <c r="M529" s="28">
        <v>-4.8140044E-2</v>
      </c>
      <c r="N529" s="28">
        <v>-4.5386103999999997E-2</v>
      </c>
      <c r="O529" s="28">
        <v>-9.0724100000000004E-4</v>
      </c>
      <c r="P529" s="28">
        <v>-2.64615E-4</v>
      </c>
      <c r="Q529" s="28">
        <v>1.185158E-4</v>
      </c>
      <c r="R529" s="28">
        <v>5.0564199999999999E-5</v>
      </c>
    </row>
    <row r="530" spans="1:18" ht="22.5" x14ac:dyDescent="0.2">
      <c r="A530" s="12" t="s">
        <v>3131</v>
      </c>
      <c r="B530" s="10" t="str">
        <f>VLOOKUP(A530,[2]racine_v11e!$B$4:$C$672,2,FALSE)</f>
        <v>Autres affections du système réticuloendothélial ou immunitaire</v>
      </c>
      <c r="C530" s="26">
        <v>11857</v>
      </c>
      <c r="D530" s="27">
        <v>30575007.48</v>
      </c>
      <c r="E530" s="26">
        <v>12558</v>
      </c>
      <c r="F530" s="27">
        <v>32248927.443</v>
      </c>
      <c r="G530" s="26">
        <v>11969</v>
      </c>
      <c r="H530" s="27">
        <v>32465865.438000001</v>
      </c>
      <c r="I530" s="28">
        <v>5.4747982100000002E-2</v>
      </c>
      <c r="J530" s="28">
        <v>5.9121194199999998E-2</v>
      </c>
      <c r="K530" s="28">
        <v>-4.1290950000000002E-3</v>
      </c>
      <c r="L530" s="28">
        <v>6.7269833000000003E-3</v>
      </c>
      <c r="M530" s="28">
        <v>-4.6902372999999997E-2</v>
      </c>
      <c r="N530" s="28">
        <v>5.6268481600000003E-2</v>
      </c>
      <c r="O530" s="28">
        <v>-8.096443E-3</v>
      </c>
      <c r="P530" s="28">
        <v>4.1677579999999998E-4</v>
      </c>
      <c r="Q530" s="28">
        <v>1.0869854999999999E-3</v>
      </c>
      <c r="R530" s="28">
        <v>1.1980897999999999E-3</v>
      </c>
    </row>
    <row r="531" spans="1:18" ht="22.5" x14ac:dyDescent="0.2">
      <c r="A531" s="12" t="s">
        <v>3132</v>
      </c>
      <c r="B531" s="10" t="str">
        <f>VLOOKUP(A531,[2]racine_v11e!$B$4:$C$672,2,FALSE)</f>
        <v>Troubles sévères de la lignée érythrocytaire, âge supérieur à 17 ans</v>
      </c>
      <c r="C531" s="26">
        <v>20652</v>
      </c>
      <c r="D531" s="27">
        <v>93293455.112000003</v>
      </c>
      <c r="E531" s="26">
        <v>21968</v>
      </c>
      <c r="F531" s="27">
        <v>99283595.372999996</v>
      </c>
      <c r="G531" s="26">
        <v>22022</v>
      </c>
      <c r="H531" s="27">
        <v>100569016.70999999</v>
      </c>
      <c r="I531" s="28">
        <v>6.4207507999999996E-2</v>
      </c>
      <c r="J531" s="28">
        <v>6.3722641900000002E-2</v>
      </c>
      <c r="K531" s="28">
        <v>4.5582000000000001E-4</v>
      </c>
      <c r="L531" s="28">
        <v>1.2946966000000001E-2</v>
      </c>
      <c r="M531" s="28">
        <v>2.4581209000000001E-3</v>
      </c>
      <c r="N531" s="28">
        <v>1.04631255E-2</v>
      </c>
      <c r="O531" s="28">
        <v>7.4228840000000005E-4</v>
      </c>
      <c r="P531" s="28">
        <v>2.4695191999999999E-3</v>
      </c>
      <c r="Q531" s="28">
        <v>1.9999661999999998E-3</v>
      </c>
      <c r="R531" s="28">
        <v>3.7113045000000001E-3</v>
      </c>
    </row>
    <row r="532" spans="1:18" ht="22.5" x14ac:dyDescent="0.2">
      <c r="A532" s="12" t="s">
        <v>3133</v>
      </c>
      <c r="B532" s="10" t="str">
        <f>VLOOKUP(A532,[2]racine_v11e!$B$4:$C$672,2,FALSE)</f>
        <v>Autres troubles de la lignée érythrocytaire, âge supérieur à 17 ans</v>
      </c>
      <c r="C532" s="26">
        <v>79175</v>
      </c>
      <c r="D532" s="27">
        <v>204991577.75999999</v>
      </c>
      <c r="E532" s="26">
        <v>83305</v>
      </c>
      <c r="F532" s="27">
        <v>218294715.74000001</v>
      </c>
      <c r="G532" s="26">
        <v>85167</v>
      </c>
      <c r="H532" s="27">
        <v>227772206.18000001</v>
      </c>
      <c r="I532" s="28">
        <v>6.48960222E-2</v>
      </c>
      <c r="J532" s="28">
        <v>5.2162930199999999E-2</v>
      </c>
      <c r="K532" s="28">
        <v>1.2101825300000001E-2</v>
      </c>
      <c r="L532" s="28">
        <v>4.3416032299999997E-2</v>
      </c>
      <c r="M532" s="28">
        <v>2.23515995E-2</v>
      </c>
      <c r="N532" s="28">
        <v>2.0603902600000001E-2</v>
      </c>
      <c r="O532" s="28">
        <v>2.5595205400000001E-2</v>
      </c>
      <c r="P532" s="28">
        <v>1.8207916399999999E-2</v>
      </c>
      <c r="Q532" s="28">
        <v>7.7345892000000001E-3</v>
      </c>
      <c r="R532" s="28">
        <v>8.4054915000000008E-3</v>
      </c>
    </row>
    <row r="533" spans="1:18" ht="12" x14ac:dyDescent="0.2">
      <c r="A533" s="12" t="s">
        <v>3134</v>
      </c>
      <c r="B533" s="10" t="str">
        <f>VLOOKUP(A533,[2]racine_v11e!$B$4:$C$672,2,FALSE)</f>
        <v>Purpuras</v>
      </c>
      <c r="C533" s="26">
        <v>8465</v>
      </c>
      <c r="D533" s="27">
        <v>16907458.776000001</v>
      </c>
      <c r="E533" s="26">
        <v>8082</v>
      </c>
      <c r="F533" s="27">
        <v>16712440.751</v>
      </c>
      <c r="G533" s="26">
        <v>8290</v>
      </c>
      <c r="H533" s="27">
        <v>17574221.864999998</v>
      </c>
      <c r="I533" s="28">
        <v>-1.1534437E-2</v>
      </c>
      <c r="J533" s="28">
        <v>-4.5245127000000003E-2</v>
      </c>
      <c r="K533" s="28">
        <v>3.53082142E-2</v>
      </c>
      <c r="L533" s="28">
        <v>5.1565245799999999E-2</v>
      </c>
      <c r="M533" s="28">
        <v>2.5736203900000001E-2</v>
      </c>
      <c r="N533" s="28">
        <v>2.5180978999999999E-2</v>
      </c>
      <c r="O533" s="28">
        <v>2.8591850999999998E-3</v>
      </c>
      <c r="P533" s="28">
        <v>1.6556322E-3</v>
      </c>
      <c r="Q533" s="28">
        <v>7.5287080000000005E-4</v>
      </c>
      <c r="R533" s="28">
        <v>6.4854259999999999E-4</v>
      </c>
    </row>
    <row r="534" spans="1:18" ht="12" x14ac:dyDescent="0.2">
      <c r="A534" s="12" t="s">
        <v>3135</v>
      </c>
      <c r="B534" s="10" t="str">
        <f>VLOOKUP(A534,[2]racine_v11e!$B$4:$C$672,2,FALSE)</f>
        <v>Autres troubles de la coagulation</v>
      </c>
      <c r="C534" s="26">
        <v>9889</v>
      </c>
      <c r="D534" s="27">
        <v>22873154.327</v>
      </c>
      <c r="E534" s="26">
        <v>10648</v>
      </c>
      <c r="F534" s="27">
        <v>24196215.07</v>
      </c>
      <c r="G534" s="26">
        <v>10714</v>
      </c>
      <c r="H534" s="27">
        <v>26077367.138</v>
      </c>
      <c r="I534" s="28">
        <v>5.7843388099999997E-2</v>
      </c>
      <c r="J534" s="28">
        <v>7.6751946599999996E-2</v>
      </c>
      <c r="K534" s="28">
        <v>-1.7560737999999999E-2</v>
      </c>
      <c r="L534" s="28">
        <v>7.7745716100000001E-2</v>
      </c>
      <c r="M534" s="28">
        <v>6.1983471000000004E-3</v>
      </c>
      <c r="N534" s="28">
        <v>7.1106625500000006E-2</v>
      </c>
      <c r="O534" s="28">
        <v>9.0724139999999996E-4</v>
      </c>
      <c r="P534" s="28">
        <v>3.6140221000000002E-3</v>
      </c>
      <c r="Q534" s="28">
        <v>9.7301050000000002E-4</v>
      </c>
      <c r="R534" s="28">
        <v>9.6233470000000004E-4</v>
      </c>
    </row>
    <row r="535" spans="1:18" ht="33.75" x14ac:dyDescent="0.2">
      <c r="A535" s="12" t="s">
        <v>3136</v>
      </c>
      <c r="B535" s="10" t="str">
        <f>VLOOKUP(A535,[2]racine_v11e!$B$4:$C$672,2,FALSE)</f>
        <v>Explorations et surveillance pour affections du sang et des organes hématopoïétiques</v>
      </c>
      <c r="C535" s="26">
        <v>8106</v>
      </c>
      <c r="D535" s="27">
        <v>6135168.9775999999</v>
      </c>
      <c r="E535" s="26">
        <v>8662</v>
      </c>
      <c r="F535" s="27">
        <v>6552681.0062999995</v>
      </c>
      <c r="G535" s="26">
        <v>9384</v>
      </c>
      <c r="H535" s="27">
        <v>7090509.0815000003</v>
      </c>
      <c r="I535" s="28">
        <v>6.8052245999999997E-2</v>
      </c>
      <c r="J535" s="28">
        <v>6.8591166999999995E-2</v>
      </c>
      <c r="K535" s="28">
        <v>-5.0432899999999998E-4</v>
      </c>
      <c r="L535" s="28">
        <v>8.2077560999999993E-2</v>
      </c>
      <c r="M535" s="28">
        <v>8.3352574499999998E-2</v>
      </c>
      <c r="N535" s="28">
        <v>-1.1769149999999999E-3</v>
      </c>
      <c r="O535" s="28">
        <v>9.9246714999999992E-3</v>
      </c>
      <c r="P535" s="28">
        <v>1.0332618E-3</v>
      </c>
      <c r="Q535" s="28">
        <v>8.5222430000000005E-4</v>
      </c>
      <c r="R535" s="28">
        <v>2.6166150000000001E-4</v>
      </c>
    </row>
    <row r="536" spans="1:18" ht="22.5" x14ac:dyDescent="0.2">
      <c r="A536" s="12" t="s">
        <v>3137</v>
      </c>
      <c r="B536" s="10" t="str">
        <f>VLOOKUP(A536,[2]racine_v11e!$B$4:$C$672,2,FALSE)</f>
        <v>Symptômes et autres recours aux soins de la CMD 16</v>
      </c>
      <c r="C536" s="26">
        <v>21369</v>
      </c>
      <c r="D536" s="27">
        <v>22799698.420000002</v>
      </c>
      <c r="E536" s="26">
        <v>22896</v>
      </c>
      <c r="F536" s="27">
        <v>24066096.243000001</v>
      </c>
      <c r="G536" s="26">
        <v>25054</v>
      </c>
      <c r="H536" s="27">
        <v>25778136.998</v>
      </c>
      <c r="I536" s="28">
        <v>5.5544498900000003E-2</v>
      </c>
      <c r="J536" s="28">
        <v>7.1458655100000004E-2</v>
      </c>
      <c r="K536" s="28">
        <v>-1.4852795E-2</v>
      </c>
      <c r="L536" s="28">
        <v>7.1139113599999998E-2</v>
      </c>
      <c r="M536" s="28">
        <v>9.4252271100000007E-2</v>
      </c>
      <c r="N536" s="28">
        <v>-2.1122330000000002E-2</v>
      </c>
      <c r="O536" s="28">
        <v>2.9664045699999999E-2</v>
      </c>
      <c r="P536" s="28">
        <v>3.2891296999999998E-3</v>
      </c>
      <c r="Q536" s="28">
        <v>2.2753226E-3</v>
      </c>
      <c r="R536" s="28">
        <v>9.5129209999999999E-4</v>
      </c>
    </row>
    <row r="537" spans="1:18" ht="22.5" x14ac:dyDescent="0.2">
      <c r="A537" s="12" t="s">
        <v>3138</v>
      </c>
      <c r="B537" s="10" t="str">
        <f>VLOOKUP(A537,[2]racine_v11e!$B$4:$C$672,2,FALSE)</f>
        <v>Troubles sévères de la lignée érythrocytaire, âge inférieur à 18 ans</v>
      </c>
      <c r="C537" s="26">
        <v>9014</v>
      </c>
      <c r="D537" s="27">
        <v>31618757.655000001</v>
      </c>
      <c r="E537" s="26">
        <v>8971</v>
      </c>
      <c r="F537" s="27">
        <v>32064212.609999999</v>
      </c>
      <c r="G537" s="26">
        <v>9351</v>
      </c>
      <c r="H537" s="27">
        <v>33278546.552000001</v>
      </c>
      <c r="I537" s="28">
        <v>1.4088313E-2</v>
      </c>
      <c r="J537" s="28">
        <v>-4.7703570000000002E-3</v>
      </c>
      <c r="K537" s="28">
        <v>1.8949064099999999E-2</v>
      </c>
      <c r="L537" s="28">
        <v>3.7871940200000002E-2</v>
      </c>
      <c r="M537" s="28">
        <v>4.2358711399999999E-2</v>
      </c>
      <c r="N537" s="28">
        <v>-4.304441E-3</v>
      </c>
      <c r="O537" s="28">
        <v>5.2235112999999998E-3</v>
      </c>
      <c r="P537" s="28">
        <v>2.3329478E-3</v>
      </c>
      <c r="Q537" s="28">
        <v>8.4922730000000003E-4</v>
      </c>
      <c r="R537" s="28">
        <v>1.2280802E-3</v>
      </c>
    </row>
    <row r="538" spans="1:18" ht="22.5" x14ac:dyDescent="0.2">
      <c r="A538" s="12" t="s">
        <v>3139</v>
      </c>
      <c r="B538" s="10" t="str">
        <f>VLOOKUP(A538,[2]racine_v11e!$B$4:$C$672,2,FALSE)</f>
        <v>Autres troubles de la lignée érythrocytaire, âge inférieur à 18 ans</v>
      </c>
      <c r="C538" s="26">
        <v>1982</v>
      </c>
      <c r="D538" s="27">
        <v>3245423.5976</v>
      </c>
      <c r="E538" s="26">
        <v>1940</v>
      </c>
      <c r="F538" s="27">
        <v>3349647.5715000001</v>
      </c>
      <c r="G538" s="26">
        <v>2087</v>
      </c>
      <c r="H538" s="27">
        <v>3411350.9098999999</v>
      </c>
      <c r="I538" s="28">
        <v>3.2114135699999997E-2</v>
      </c>
      <c r="J538" s="28">
        <v>-2.1190715999999998E-2</v>
      </c>
      <c r="K538" s="28">
        <v>5.44588747E-2</v>
      </c>
      <c r="L538" s="28">
        <v>1.84208449E-2</v>
      </c>
      <c r="M538" s="28">
        <v>7.5773195900000007E-2</v>
      </c>
      <c r="N538" s="28">
        <v>-5.3312679000000002E-2</v>
      </c>
      <c r="O538" s="28">
        <v>2.0206741000000001E-3</v>
      </c>
      <c r="P538" s="28">
        <v>1.185429E-4</v>
      </c>
      <c r="Q538" s="28">
        <v>1.895345E-4</v>
      </c>
      <c r="R538" s="28">
        <v>1.2588930000000001E-4</v>
      </c>
    </row>
    <row r="539" spans="1:18" ht="33.75" x14ac:dyDescent="0.2">
      <c r="A539" s="12" t="s">
        <v>3140</v>
      </c>
      <c r="B539" s="10" t="str">
        <f>VLOOKUP(A539,[2]racine_v11e!$B$4:$C$672,2,FALSE)</f>
        <v>Autres affections hématologiques concernant majoritairement la petite enfance</v>
      </c>
      <c r="C539" s="26">
        <v>328</v>
      </c>
      <c r="D539" s="27">
        <v>390844.63419999997</v>
      </c>
      <c r="E539" s="26">
        <v>379</v>
      </c>
      <c r="F539" s="27">
        <v>441103.44429999997</v>
      </c>
      <c r="G539" s="26">
        <v>338</v>
      </c>
      <c r="H539" s="27">
        <v>386527.96149999998</v>
      </c>
      <c r="I539" s="28">
        <v>0.1285902522</v>
      </c>
      <c r="J539" s="28">
        <v>0.1554878049</v>
      </c>
      <c r="K539" s="28">
        <v>-2.3278093E-2</v>
      </c>
      <c r="L539" s="28">
        <v>-0.123724907</v>
      </c>
      <c r="M539" s="28">
        <v>-0.10817942</v>
      </c>
      <c r="N539" s="28">
        <v>-1.7431182999999999E-2</v>
      </c>
      <c r="O539" s="28">
        <v>-5.6358899999999997E-4</v>
      </c>
      <c r="P539" s="28">
        <v>-1.04849E-4</v>
      </c>
      <c r="Q539" s="28">
        <v>3.0696099999999999E-5</v>
      </c>
      <c r="R539" s="28">
        <v>1.42641E-5</v>
      </c>
    </row>
    <row r="540" spans="1:18" ht="22.5" x14ac:dyDescent="0.2">
      <c r="A540" s="12" t="s">
        <v>3141</v>
      </c>
      <c r="B540" s="10" t="str">
        <f>VLOOKUP(A540,[2]racine_v11e!$B$4:$C$672,2,FALSE)</f>
        <v>Interventions majeures au cours de lymphomes ou de leucémies</v>
      </c>
      <c r="C540" s="26">
        <v>3763</v>
      </c>
      <c r="D540" s="27">
        <v>26914462.201000001</v>
      </c>
      <c r="E540" s="26">
        <v>3752</v>
      </c>
      <c r="F540" s="27">
        <v>27488827.736000001</v>
      </c>
      <c r="G540" s="26">
        <v>3802</v>
      </c>
      <c r="H540" s="27">
        <v>28377046.223999999</v>
      </c>
      <c r="I540" s="28">
        <v>2.1340405400000002E-2</v>
      </c>
      <c r="J540" s="28">
        <v>-2.9231999999999999E-3</v>
      </c>
      <c r="K540" s="28">
        <v>2.4334740300000001E-2</v>
      </c>
      <c r="L540" s="28">
        <v>3.2311981300000001E-2</v>
      </c>
      <c r="M540" s="28">
        <v>1.3326226E-2</v>
      </c>
      <c r="N540" s="28">
        <v>1.87360741E-2</v>
      </c>
      <c r="O540" s="28">
        <v>6.8730410000000005E-4</v>
      </c>
      <c r="P540" s="28">
        <v>1.7064230000000001E-3</v>
      </c>
      <c r="Q540" s="28">
        <v>3.4528519999999999E-4</v>
      </c>
      <c r="R540" s="28">
        <v>1.0471999E-3</v>
      </c>
    </row>
    <row r="541" spans="1:18" ht="22.5" x14ac:dyDescent="0.2">
      <c r="A541" s="12" t="s">
        <v>3142</v>
      </c>
      <c r="B541" s="10" t="str">
        <f>VLOOKUP(A541,[2]racine_v11e!$B$4:$C$672,2,FALSE)</f>
        <v>Autres interventions au cours de lymphomes ou de leucémies</v>
      </c>
      <c r="C541" s="26">
        <v>6202</v>
      </c>
      <c r="D541" s="27">
        <v>31915676.458000001</v>
      </c>
      <c r="E541" s="26">
        <v>6401</v>
      </c>
      <c r="F541" s="27">
        <v>32873879.467999998</v>
      </c>
      <c r="G541" s="26">
        <v>6471</v>
      </c>
      <c r="H541" s="27">
        <v>33008907.015999999</v>
      </c>
      <c r="I541" s="28">
        <v>3.0022957900000001E-2</v>
      </c>
      <c r="J541" s="28">
        <v>3.2086423699999998E-2</v>
      </c>
      <c r="K541" s="28">
        <v>-1.9993150000000002E-3</v>
      </c>
      <c r="L541" s="28">
        <v>4.1074418000000001E-3</v>
      </c>
      <c r="M541" s="28">
        <v>1.0935791300000001E-2</v>
      </c>
      <c r="N541" s="28">
        <v>-6.7544839999999998E-3</v>
      </c>
      <c r="O541" s="28">
        <v>9.6222579999999999E-4</v>
      </c>
      <c r="P541" s="28">
        <v>2.5941149999999998E-4</v>
      </c>
      <c r="Q541" s="28">
        <v>5.8767509999999999E-4</v>
      </c>
      <c r="R541" s="28">
        <v>1.2181296999999999E-3</v>
      </c>
    </row>
    <row r="542" spans="1:18" ht="33.75" x14ac:dyDescent="0.2">
      <c r="A542" s="12" t="s">
        <v>3143</v>
      </c>
      <c r="B542" s="10" t="str">
        <f>VLOOKUP(A542,[2]racine_v11e!$B$4:$C$672,2,FALSE)</f>
        <v>Interventions majeures pour affections myéloprolifératives ou tumeurs de siège imprécis ou diffus</v>
      </c>
      <c r="C542" s="26">
        <v>1658</v>
      </c>
      <c r="D542" s="27">
        <v>16529496.901000001</v>
      </c>
      <c r="E542" s="26">
        <v>1639</v>
      </c>
      <c r="F542" s="27">
        <v>16347350.338</v>
      </c>
      <c r="G542" s="26">
        <v>1743</v>
      </c>
      <c r="H542" s="27">
        <v>17793367.783</v>
      </c>
      <c r="I542" s="28">
        <v>-1.1019486E-2</v>
      </c>
      <c r="J542" s="28">
        <v>-1.145959E-2</v>
      </c>
      <c r="K542" s="28">
        <v>4.4520550000000001E-4</v>
      </c>
      <c r="L542" s="28">
        <v>8.8455769000000004E-2</v>
      </c>
      <c r="M542" s="28">
        <v>6.3453325199999994E-2</v>
      </c>
      <c r="N542" s="28">
        <v>2.3510617000000001E-2</v>
      </c>
      <c r="O542" s="28">
        <v>1.4295925999999999E-3</v>
      </c>
      <c r="P542" s="28">
        <v>2.7780524000000002E-3</v>
      </c>
      <c r="Q542" s="28">
        <v>1.5829360000000001E-4</v>
      </c>
      <c r="R542" s="28">
        <v>6.5662969999999996E-4</v>
      </c>
    </row>
    <row r="543" spans="1:18" ht="33.75" x14ac:dyDescent="0.2">
      <c r="A543" s="12" t="s">
        <v>3144</v>
      </c>
      <c r="B543" s="10" t="str">
        <f>VLOOKUP(A543,[2]racine_v11e!$B$4:$C$672,2,FALSE)</f>
        <v>Autres interventions au cours d'affections myéloprolifératives ou de tumeurs de siège imprécis ou diffus</v>
      </c>
      <c r="C543" s="26">
        <v>3366</v>
      </c>
      <c r="D543" s="27">
        <v>12355163.559</v>
      </c>
      <c r="E543" s="26">
        <v>3476</v>
      </c>
      <c r="F543" s="27">
        <v>12673380.658</v>
      </c>
      <c r="G543" s="26">
        <v>3465</v>
      </c>
      <c r="H543" s="27">
        <v>12497888.862</v>
      </c>
      <c r="I543" s="28">
        <v>2.5755798199999999E-2</v>
      </c>
      <c r="J543" s="28">
        <v>3.2679738600000001E-2</v>
      </c>
      <c r="K543" s="28">
        <v>-6.7048280000000004E-3</v>
      </c>
      <c r="L543" s="28">
        <v>-1.3847276E-2</v>
      </c>
      <c r="M543" s="28">
        <v>-3.1645570000000001E-3</v>
      </c>
      <c r="N543" s="28">
        <v>-1.0716632E-2</v>
      </c>
      <c r="O543" s="28">
        <v>-1.5120699999999999E-4</v>
      </c>
      <c r="P543" s="28">
        <v>-3.3714999999999998E-4</v>
      </c>
      <c r="Q543" s="28">
        <v>3.1468000000000002E-4</v>
      </c>
      <c r="R543" s="28">
        <v>4.6121029999999998E-4</v>
      </c>
    </row>
    <row r="544" spans="1:18" ht="12" x14ac:dyDescent="0.2">
      <c r="A544" s="12" t="s">
        <v>3145</v>
      </c>
      <c r="B544" s="10" t="str">
        <f>VLOOKUP(A544,[2]racine_v11e!$B$4:$C$672,2,FALSE)</f>
        <v>Autres irradiations</v>
      </c>
      <c r="C544" s="26">
        <v>7267</v>
      </c>
      <c r="D544" s="27">
        <v>34045533.027000003</v>
      </c>
      <c r="E544" s="26">
        <v>7847</v>
      </c>
      <c r="F544" s="27">
        <v>36510752.310999997</v>
      </c>
      <c r="G544" s="26">
        <v>7759</v>
      </c>
      <c r="H544" s="27">
        <v>35644417.232000001</v>
      </c>
      <c r="I544" s="28">
        <v>7.2409478299999996E-2</v>
      </c>
      <c r="J544" s="28">
        <v>7.9812852599999998E-2</v>
      </c>
      <c r="K544" s="28">
        <v>-6.8561639999999997E-3</v>
      </c>
      <c r="L544" s="28">
        <v>-2.3728217999999999E-2</v>
      </c>
      <c r="M544" s="28">
        <v>-1.1214477E-2</v>
      </c>
      <c r="N544" s="28">
        <v>-1.2655668E-2</v>
      </c>
      <c r="O544" s="28">
        <v>-1.209655E-3</v>
      </c>
      <c r="P544" s="28">
        <v>-1.6643809999999999E-3</v>
      </c>
      <c r="Q544" s="28">
        <v>7.0464710000000001E-4</v>
      </c>
      <c r="R544" s="28">
        <v>1.3153881000000001E-3</v>
      </c>
    </row>
    <row r="545" spans="1:18" ht="12" x14ac:dyDescent="0.2">
      <c r="A545" s="12" t="s">
        <v>3146</v>
      </c>
      <c r="B545" s="10" t="str">
        <f>VLOOKUP(A545,[2]racine_v11e!$B$4:$C$672,2,FALSE)</f>
        <v>Curiethérapies de la prostate</v>
      </c>
      <c r="C545" s="26">
        <v>1212</v>
      </c>
      <c r="D545" s="27">
        <v>6633329.0612000003</v>
      </c>
      <c r="E545" s="26">
        <v>1112</v>
      </c>
      <c r="F545" s="27">
        <v>6099379.0352999996</v>
      </c>
      <c r="G545" s="26">
        <v>964</v>
      </c>
      <c r="H545" s="27">
        <v>5274948.1750999996</v>
      </c>
      <c r="I545" s="28">
        <v>-8.0495030999999995E-2</v>
      </c>
      <c r="J545" s="28">
        <v>-8.2508251000000005E-2</v>
      </c>
      <c r="K545" s="28">
        <v>2.1942652E-3</v>
      </c>
      <c r="L545" s="28">
        <v>-0.13516636000000001</v>
      </c>
      <c r="M545" s="28">
        <v>-0.13309352499999999</v>
      </c>
      <c r="N545" s="28">
        <v>-2.3910699999999999E-3</v>
      </c>
      <c r="O545" s="28">
        <v>-2.0344199999999999E-3</v>
      </c>
      <c r="P545" s="28">
        <v>-1.5838759999999999E-3</v>
      </c>
      <c r="Q545" s="28">
        <v>8.7547300000000001E-5</v>
      </c>
      <c r="R545" s="28">
        <v>1.9466169999999999E-4</v>
      </c>
    </row>
    <row r="546" spans="1:18" ht="22.5" x14ac:dyDescent="0.2">
      <c r="A546" s="12" t="s">
        <v>3147</v>
      </c>
      <c r="B546" s="10" t="str">
        <f>VLOOKUP(A546,[2]racine_v11e!$B$4:$C$672,2,FALSE)</f>
        <v>Autres curiethérapies et irradiations internes</v>
      </c>
      <c r="C546" s="26">
        <v>7735</v>
      </c>
      <c r="D546" s="27">
        <v>24814693.409000002</v>
      </c>
      <c r="E546" s="26">
        <v>8850</v>
      </c>
      <c r="F546" s="27">
        <v>27448046.245999999</v>
      </c>
      <c r="G546" s="26">
        <v>8668</v>
      </c>
      <c r="H546" s="27">
        <v>26676611.651000001</v>
      </c>
      <c r="I546" s="28">
        <v>0.1061207081</v>
      </c>
      <c r="J546" s="28">
        <v>0.14414996769999999</v>
      </c>
      <c r="K546" s="28">
        <v>-3.3238003000000002E-2</v>
      </c>
      <c r="L546" s="28">
        <v>-2.8105264000000001E-2</v>
      </c>
      <c r="M546" s="28">
        <v>-2.0564972000000001E-2</v>
      </c>
      <c r="N546" s="28">
        <v>-7.6986140000000003E-3</v>
      </c>
      <c r="O546" s="28">
        <v>-2.5017870000000001E-3</v>
      </c>
      <c r="P546" s="28">
        <v>-1.482061E-3</v>
      </c>
      <c r="Q546" s="28">
        <v>7.8719949999999999E-4</v>
      </c>
      <c r="R546" s="28">
        <v>9.8444859999999995E-4</v>
      </c>
    </row>
    <row r="547" spans="1:18" ht="33.75" x14ac:dyDescent="0.2">
      <c r="A547" s="12" t="s">
        <v>3148</v>
      </c>
      <c r="B547" s="10" t="str">
        <f>VLOOKUP(A547,[2]racine_v11e!$B$4:$C$672,2,FALSE)</f>
        <v>Affections myéloprolifératives et tumeurs de siège imprécis sans acte opératoire, avec anesthésie, en ambulatoire</v>
      </c>
      <c r="C547" s="26">
        <v>3172</v>
      </c>
      <c r="D547" s="27">
        <v>2228534.1719999998</v>
      </c>
      <c r="E547" s="26">
        <v>3582</v>
      </c>
      <c r="F547" s="27">
        <v>2513958.2140000002</v>
      </c>
      <c r="G547" s="26">
        <v>3020</v>
      </c>
      <c r="H547" s="27">
        <v>2102330.2680000002</v>
      </c>
      <c r="I547" s="28">
        <v>0.12807703179999999</v>
      </c>
      <c r="J547" s="28">
        <v>0.12925598990000001</v>
      </c>
      <c r="K547" s="28">
        <v>-1.0440130000000001E-3</v>
      </c>
      <c r="L547" s="28">
        <v>-0.163736988</v>
      </c>
      <c r="M547" s="28">
        <v>-0.156895589</v>
      </c>
      <c r="N547" s="28">
        <v>-8.1145330000000002E-3</v>
      </c>
      <c r="O547" s="28">
        <v>-7.7252980000000002E-3</v>
      </c>
      <c r="P547" s="28">
        <v>-7.9080899999999996E-4</v>
      </c>
      <c r="Q547" s="28">
        <v>2.7426659999999999E-4</v>
      </c>
      <c r="R547" s="28">
        <v>7.7582400000000004E-5</v>
      </c>
    </row>
    <row r="548" spans="1:18" ht="12" x14ac:dyDescent="0.2">
      <c r="A548" s="12" t="s">
        <v>3149</v>
      </c>
      <c r="B548" s="10" t="str">
        <f>VLOOKUP(A548,[2]racine_v11e!$B$4:$C$672,2,FALSE)</f>
        <v>Chimiothérapie pour leucémie aigüe</v>
      </c>
      <c r="C548" s="26">
        <v>7688</v>
      </c>
      <c r="D548" s="27">
        <v>61655215.192000002</v>
      </c>
      <c r="E548" s="26">
        <v>7959</v>
      </c>
      <c r="F548" s="27">
        <v>65512165.078000002</v>
      </c>
      <c r="G548" s="26">
        <v>8384</v>
      </c>
      <c r="H548" s="27">
        <v>76069775.402999997</v>
      </c>
      <c r="I548" s="28">
        <v>6.2556749999999994E-2</v>
      </c>
      <c r="J548" s="28">
        <v>3.52497399E-2</v>
      </c>
      <c r="K548" s="28">
        <v>2.637722E-2</v>
      </c>
      <c r="L548" s="28">
        <v>0.16115495969999999</v>
      </c>
      <c r="M548" s="28">
        <v>5.3398668199999999E-2</v>
      </c>
      <c r="N548" s="28">
        <v>0.1022939318</v>
      </c>
      <c r="O548" s="28">
        <v>5.8420850000000003E-3</v>
      </c>
      <c r="P548" s="28">
        <v>2.0283015500000001E-2</v>
      </c>
      <c r="Q548" s="28">
        <v>7.6140750000000003E-4</v>
      </c>
      <c r="R548" s="28">
        <v>2.8072075000000001E-3</v>
      </c>
    </row>
    <row r="549" spans="1:18" ht="12" x14ac:dyDescent="0.2">
      <c r="A549" s="12" t="s">
        <v>3150</v>
      </c>
      <c r="B549" s="10" t="str">
        <f>VLOOKUP(A549,[2]racine_v11e!$B$4:$C$672,2,FALSE)</f>
        <v>Chimiothérapie pour autre tumeur</v>
      </c>
      <c r="C549" s="26">
        <v>162254</v>
      </c>
      <c r="D549" s="27">
        <v>264495815.06999999</v>
      </c>
      <c r="E549" s="26">
        <v>163205</v>
      </c>
      <c r="F549" s="27">
        <v>259942703</v>
      </c>
      <c r="G549" s="26">
        <v>154575</v>
      </c>
      <c r="H549" s="27">
        <v>249734569.31999999</v>
      </c>
      <c r="I549" s="28">
        <v>-1.7214307000000002E-2</v>
      </c>
      <c r="J549" s="28">
        <v>5.8611805999999999E-3</v>
      </c>
      <c r="K549" s="28">
        <v>-2.2941026E-2</v>
      </c>
      <c r="L549" s="28">
        <v>-3.9270707000000002E-2</v>
      </c>
      <c r="M549" s="28">
        <v>-5.2878281999999999E-2</v>
      </c>
      <c r="N549" s="28">
        <v>1.43672929E-2</v>
      </c>
      <c r="O549" s="28">
        <v>-0.11862869099999999</v>
      </c>
      <c r="P549" s="28">
        <v>-1.9611610000000002E-2</v>
      </c>
      <c r="Q549" s="28">
        <v>1.40379974E-2</v>
      </c>
      <c r="R549" s="28">
        <v>9.2159699000000008E-3</v>
      </c>
    </row>
    <row r="550" spans="1:18" ht="22.5" x14ac:dyDescent="0.2">
      <c r="A550" s="12" t="s">
        <v>3151</v>
      </c>
      <c r="B550" s="10" t="str">
        <f>VLOOKUP(A550,[2]racine_v11e!$B$4:$C$672,2,FALSE)</f>
        <v>Autres affections myéloprolifératives et tumeurs de siège imprécis ou diffus</v>
      </c>
      <c r="C550" s="26">
        <v>11073</v>
      </c>
      <c r="D550" s="27">
        <v>35462488.071000002</v>
      </c>
      <c r="E550" s="26">
        <v>10711</v>
      </c>
      <c r="F550" s="27">
        <v>35378732.693999998</v>
      </c>
      <c r="G550" s="26">
        <v>11372</v>
      </c>
      <c r="H550" s="27">
        <v>38023658.217</v>
      </c>
      <c r="I550" s="28">
        <v>-2.3618020000000001E-3</v>
      </c>
      <c r="J550" s="28">
        <v>-3.2692133999999998E-2</v>
      </c>
      <c r="K550" s="28">
        <v>3.1355407100000003E-2</v>
      </c>
      <c r="L550" s="28">
        <v>7.4760324099999997E-2</v>
      </c>
      <c r="M550" s="28">
        <v>6.1712258399999997E-2</v>
      </c>
      <c r="N550" s="28">
        <v>1.2289644000000001E-2</v>
      </c>
      <c r="O550" s="28">
        <v>9.0861603999999995E-3</v>
      </c>
      <c r="P550" s="28">
        <v>5.0813643999999998E-3</v>
      </c>
      <c r="Q550" s="28">
        <v>1.0327680000000001E-3</v>
      </c>
      <c r="R550" s="28">
        <v>1.4031893999999999E-3</v>
      </c>
    </row>
    <row r="551" spans="1:18" ht="12" x14ac:dyDescent="0.2">
      <c r="A551" s="12" t="s">
        <v>3152</v>
      </c>
      <c r="B551" s="10" t="str">
        <f>VLOOKUP(A551,[2]racine_v11e!$B$4:$C$672,2,FALSE)</f>
        <v>Leucémies aigües, âge inférieur à 18 ans</v>
      </c>
      <c r="C551" s="26">
        <v>1170</v>
      </c>
      <c r="D551" s="27">
        <v>21952172.557999998</v>
      </c>
      <c r="E551" s="26">
        <v>1173</v>
      </c>
      <c r="F551" s="27">
        <v>22856743.526999999</v>
      </c>
      <c r="G551" s="26">
        <v>1061</v>
      </c>
      <c r="H551" s="27">
        <v>24038226.765000001</v>
      </c>
      <c r="I551" s="28">
        <v>4.1206444000000002E-2</v>
      </c>
      <c r="J551" s="28">
        <v>2.5641026000000002E-3</v>
      </c>
      <c r="K551" s="28">
        <v>3.8543511900000001E-2</v>
      </c>
      <c r="L551" s="28">
        <v>5.1690794800000002E-2</v>
      </c>
      <c r="M551" s="28">
        <v>-9.5481671000000004E-2</v>
      </c>
      <c r="N551" s="28">
        <v>0.16270810769999999</v>
      </c>
      <c r="O551" s="28">
        <v>-1.5395610000000001E-3</v>
      </c>
      <c r="P551" s="28">
        <v>2.2698358999999999E-3</v>
      </c>
      <c r="Q551" s="28">
        <v>9.6356599999999998E-5</v>
      </c>
      <c r="R551" s="28">
        <v>8.8708410000000004E-4</v>
      </c>
    </row>
    <row r="552" spans="1:18" ht="22.5" x14ac:dyDescent="0.2">
      <c r="A552" s="12" t="s">
        <v>3153</v>
      </c>
      <c r="B552" s="10" t="str">
        <f>VLOOKUP(A552,[2]racine_v11e!$B$4:$C$672,2,FALSE)</f>
        <v>Leucémies aigües, âge supérieur à 17 ans</v>
      </c>
      <c r="C552" s="26">
        <v>6481</v>
      </c>
      <c r="D552" s="27">
        <v>91766093.318000004</v>
      </c>
      <c r="E552" s="26">
        <v>6334</v>
      </c>
      <c r="F552" s="27">
        <v>93063431.025999993</v>
      </c>
      <c r="G552" s="26">
        <v>6350</v>
      </c>
      <c r="H552" s="27">
        <v>94699930.865999997</v>
      </c>
      <c r="I552" s="28">
        <v>1.41374408E-2</v>
      </c>
      <c r="J552" s="28">
        <v>-2.2681685E-2</v>
      </c>
      <c r="K552" s="28">
        <v>3.7673627000000001E-2</v>
      </c>
      <c r="L552" s="28">
        <v>1.7584778700000001E-2</v>
      </c>
      <c r="M552" s="28">
        <v>2.5260499000000001E-3</v>
      </c>
      <c r="N552" s="28">
        <v>1.5020785599999999E-2</v>
      </c>
      <c r="O552" s="28">
        <v>2.1993730000000001E-4</v>
      </c>
      <c r="P552" s="28">
        <v>3.1440024E-3</v>
      </c>
      <c r="Q552" s="28">
        <v>5.7668629999999997E-4</v>
      </c>
      <c r="R552" s="28">
        <v>3.4947173000000002E-3</v>
      </c>
    </row>
    <row r="553" spans="1:18" ht="12" x14ac:dyDescent="0.2">
      <c r="A553" s="12" t="s">
        <v>3154</v>
      </c>
      <c r="B553" s="10" t="str">
        <f>VLOOKUP(A553,[2]racine_v11e!$B$4:$C$672,2,FALSE)</f>
        <v>Autres leucémies</v>
      </c>
      <c r="C553" s="26">
        <v>3835</v>
      </c>
      <c r="D553" s="27">
        <v>15052867.705</v>
      </c>
      <c r="E553" s="26">
        <v>3683</v>
      </c>
      <c r="F553" s="27">
        <v>15500729.908</v>
      </c>
      <c r="G553" s="26">
        <v>3590</v>
      </c>
      <c r="H553" s="27">
        <v>15998256.956</v>
      </c>
      <c r="I553" s="28">
        <v>2.97526166E-2</v>
      </c>
      <c r="J553" s="28">
        <v>-3.9634941E-2</v>
      </c>
      <c r="K553" s="28">
        <v>7.2251231299999996E-2</v>
      </c>
      <c r="L553" s="28">
        <v>3.2097007800000001E-2</v>
      </c>
      <c r="M553" s="28">
        <v>-2.5251154000000001E-2</v>
      </c>
      <c r="N553" s="28">
        <v>5.8833782600000002E-2</v>
      </c>
      <c r="O553" s="28">
        <v>-1.2783860000000001E-3</v>
      </c>
      <c r="P553" s="28">
        <v>9.5583650000000001E-4</v>
      </c>
      <c r="Q553" s="28">
        <v>3.2603210000000001E-4</v>
      </c>
      <c r="R553" s="28">
        <v>5.9038459999999999E-4</v>
      </c>
    </row>
    <row r="554" spans="1:18" ht="22.5" x14ac:dyDescent="0.2">
      <c r="A554" s="12" t="s">
        <v>3155</v>
      </c>
      <c r="B554" s="10" t="str">
        <f>VLOOKUP(A554,[2]racine_v11e!$B$4:$C$672,2,FALSE)</f>
        <v>Lymphomes et autres affections malignes hématopoiètiques</v>
      </c>
      <c r="C554" s="26">
        <v>23774</v>
      </c>
      <c r="D554" s="27">
        <v>111374179.06999999</v>
      </c>
      <c r="E554" s="26">
        <v>22880</v>
      </c>
      <c r="F554" s="27">
        <v>112121207.53</v>
      </c>
      <c r="G554" s="26">
        <v>22807</v>
      </c>
      <c r="H554" s="27">
        <v>116732735.03</v>
      </c>
      <c r="I554" s="28">
        <v>6.7073756999999996E-3</v>
      </c>
      <c r="J554" s="28">
        <v>-3.7604104999999999E-2</v>
      </c>
      <c r="K554" s="28">
        <v>4.6042882399999999E-2</v>
      </c>
      <c r="L554" s="28">
        <v>4.11298415E-2</v>
      </c>
      <c r="M554" s="28">
        <v>-3.1905589999999999E-3</v>
      </c>
      <c r="N554" s="28">
        <v>4.4462260400000002E-2</v>
      </c>
      <c r="O554" s="28">
        <v>-1.0034639999999999E-3</v>
      </c>
      <c r="P554" s="28">
        <v>8.8595506999999997E-3</v>
      </c>
      <c r="Q554" s="28">
        <v>2.0712574000000001E-3</v>
      </c>
      <c r="R554" s="28">
        <v>4.3077951999999997E-3</v>
      </c>
    </row>
    <row r="555" spans="1:18" ht="12" x14ac:dyDescent="0.2">
      <c r="A555" s="12" t="s">
        <v>3156</v>
      </c>
      <c r="B555" s="10" t="str">
        <f>VLOOKUP(A555,[2]racine_v11e!$B$4:$C$672,2,FALSE)</f>
        <v>Polyglobulies</v>
      </c>
      <c r="C555" s="26">
        <v>2594</v>
      </c>
      <c r="D555" s="27">
        <v>5754271.7560999999</v>
      </c>
      <c r="E555" s="26">
        <v>2675</v>
      </c>
      <c r="F555" s="27">
        <v>5791332.7410000004</v>
      </c>
      <c r="G555" s="26">
        <v>2673</v>
      </c>
      <c r="H555" s="27">
        <v>6170827.2730999999</v>
      </c>
      <c r="I555" s="28">
        <v>6.4406039000000003E-3</v>
      </c>
      <c r="J555" s="28">
        <v>3.12259059E-2</v>
      </c>
      <c r="K555" s="28">
        <v>-2.4034794000000002E-2</v>
      </c>
      <c r="L555" s="28">
        <v>6.5528013900000001E-2</v>
      </c>
      <c r="M555" s="28">
        <v>-7.4766399999999999E-4</v>
      </c>
      <c r="N555" s="28">
        <v>6.6325266399999999E-2</v>
      </c>
      <c r="O555" s="28">
        <v>-2.7492E-5</v>
      </c>
      <c r="P555" s="28">
        <v>7.2907539999999996E-4</v>
      </c>
      <c r="Q555" s="28">
        <v>2.4275309999999999E-4</v>
      </c>
      <c r="R555" s="28">
        <v>2.277224E-4</v>
      </c>
    </row>
    <row r="556" spans="1:18" ht="33.75" x14ac:dyDescent="0.2">
      <c r="A556" s="12" t="s">
        <v>3157</v>
      </c>
      <c r="B556" s="10" t="str">
        <f>VLOOKUP(A556,[2]racine_v11e!$B$4:$C$672,2,FALSE)</f>
        <v>Explorations et surveillance pour affections myéloprolifératives et tumeurs de siège imprécis ou diffus</v>
      </c>
      <c r="C556" s="26">
        <v>22733</v>
      </c>
      <c r="D556" s="27">
        <v>15724012.733999999</v>
      </c>
      <c r="E556" s="26">
        <v>22119</v>
      </c>
      <c r="F556" s="27">
        <v>15317123.369000001</v>
      </c>
      <c r="G556" s="26">
        <v>21237</v>
      </c>
      <c r="H556" s="27">
        <v>14694403.467</v>
      </c>
      <c r="I556" s="28">
        <v>-2.5876942E-2</v>
      </c>
      <c r="J556" s="28">
        <v>-2.7009194E-2</v>
      </c>
      <c r="K556" s="28">
        <v>1.1636818E-3</v>
      </c>
      <c r="L556" s="28">
        <v>-4.0655147000000003E-2</v>
      </c>
      <c r="M556" s="28">
        <v>-3.9875220000000003E-2</v>
      </c>
      <c r="N556" s="28">
        <v>-8.1231800000000002E-4</v>
      </c>
      <c r="O556" s="28">
        <v>-1.2124045E-2</v>
      </c>
      <c r="P556" s="28">
        <v>-1.196354E-3</v>
      </c>
      <c r="Q556" s="28">
        <v>1.9286751E-3</v>
      </c>
      <c r="R556" s="28">
        <v>5.422685E-4</v>
      </c>
    </row>
    <row r="557" spans="1:18" ht="22.5" x14ac:dyDescent="0.2">
      <c r="A557" s="12" t="s">
        <v>3158</v>
      </c>
      <c r="B557" s="10" t="str">
        <f>VLOOKUP(A557,[2]racine_v11e!$B$4:$C$672,2,FALSE)</f>
        <v>Interventions pour maladies infectieuses ou parasitaires</v>
      </c>
      <c r="C557" s="26">
        <v>2999</v>
      </c>
      <c r="D557" s="27">
        <v>39603284.934</v>
      </c>
      <c r="E557" s="26">
        <v>2921</v>
      </c>
      <c r="F557" s="27">
        <v>37113639.773999996</v>
      </c>
      <c r="G557" s="26">
        <v>2816</v>
      </c>
      <c r="H557" s="27">
        <v>37622996.991999999</v>
      </c>
      <c r="I557" s="28">
        <v>-6.2864612E-2</v>
      </c>
      <c r="J557" s="28">
        <v>-2.6008670000000001E-2</v>
      </c>
      <c r="K557" s="28">
        <v>-3.7840114000000001E-2</v>
      </c>
      <c r="L557" s="28">
        <v>1.3724259399999999E-2</v>
      </c>
      <c r="M557" s="28">
        <v>-3.5946593999999998E-2</v>
      </c>
      <c r="N557" s="28">
        <v>5.1522926699999999E-2</v>
      </c>
      <c r="O557" s="28">
        <v>-1.4433390000000001E-3</v>
      </c>
      <c r="P557" s="28">
        <v>9.7856430000000001E-4</v>
      </c>
      <c r="Q557" s="28">
        <v>2.5573989999999998E-4</v>
      </c>
      <c r="R557" s="28">
        <v>1.3884037000000001E-3</v>
      </c>
    </row>
    <row r="558" spans="1:18" ht="22.5" x14ac:dyDescent="0.2">
      <c r="A558" s="12" t="s">
        <v>3159</v>
      </c>
      <c r="B558" s="10" t="str">
        <f>VLOOKUP(A558,[2]racine_v11e!$B$4:$C$672,2,FALSE)</f>
        <v>Maladies virales et fièvres d'étiologie indéterminée, âge inférieur 18 ans</v>
      </c>
      <c r="C558" s="26">
        <v>24040</v>
      </c>
      <c r="D558" s="27">
        <v>28078783.743000001</v>
      </c>
      <c r="E558" s="26">
        <v>24364</v>
      </c>
      <c r="F558" s="27">
        <v>28259317.649999999</v>
      </c>
      <c r="G558" s="26">
        <v>23926</v>
      </c>
      <c r="H558" s="27">
        <v>28961613.710000001</v>
      </c>
      <c r="I558" s="28">
        <v>6.4295487E-3</v>
      </c>
      <c r="J558" s="28">
        <v>1.34775374E-2</v>
      </c>
      <c r="K558" s="28">
        <v>-6.9542620000000001E-3</v>
      </c>
      <c r="L558" s="28">
        <v>2.4851840699999999E-2</v>
      </c>
      <c r="M558" s="28">
        <v>-1.7977343999999999E-2</v>
      </c>
      <c r="N558" s="28">
        <v>4.3613234399999999E-2</v>
      </c>
      <c r="O558" s="28">
        <v>-6.0207840000000004E-3</v>
      </c>
      <c r="P558" s="28">
        <v>1.3492335E-3</v>
      </c>
      <c r="Q558" s="28">
        <v>2.1728812999999999E-3</v>
      </c>
      <c r="R558" s="28">
        <v>1.0687722E-3</v>
      </c>
    </row>
    <row r="559" spans="1:18" ht="12" x14ac:dyDescent="0.2">
      <c r="A559" s="12" t="s">
        <v>3160</v>
      </c>
      <c r="B559" s="10" t="str">
        <f>VLOOKUP(A559,[2]racine_v11e!$B$4:$C$672,2,FALSE)</f>
        <v>Maladies virales, âge supérieur à 17 ans</v>
      </c>
      <c r="C559" s="26">
        <v>4915</v>
      </c>
      <c r="D559" s="27">
        <v>12060823.238</v>
      </c>
      <c r="E559" s="26">
        <v>3082</v>
      </c>
      <c r="F559" s="27">
        <v>8905616.1835999992</v>
      </c>
      <c r="G559" s="26">
        <v>3735</v>
      </c>
      <c r="H559" s="27">
        <v>10921188.307</v>
      </c>
      <c r="I559" s="28">
        <v>-0.26160793399999999</v>
      </c>
      <c r="J559" s="28">
        <v>-0.37293998</v>
      </c>
      <c r="K559" s="28">
        <v>0.1775460747</v>
      </c>
      <c r="L559" s="28">
        <v>0.2263259591</v>
      </c>
      <c r="M559" s="28">
        <v>0.21187540560000001</v>
      </c>
      <c r="N559" s="28">
        <v>1.19241247E-2</v>
      </c>
      <c r="O559" s="28">
        <v>8.9761918E-3</v>
      </c>
      <c r="P559" s="28">
        <v>3.8722664999999998E-3</v>
      </c>
      <c r="Q559" s="28">
        <v>3.3920050000000001E-4</v>
      </c>
      <c r="R559" s="28">
        <v>4.0302529999999999E-4</v>
      </c>
    </row>
    <row r="560" spans="1:18" ht="22.5" x14ac:dyDescent="0.2">
      <c r="A560" s="12" t="s">
        <v>3161</v>
      </c>
      <c r="B560" s="10" t="str">
        <f>VLOOKUP(A560,[2]racine_v11e!$B$4:$C$672,2,FALSE)</f>
        <v>Fièvres d'étiologie indéterminée, âge supérieur à 17 ans</v>
      </c>
      <c r="C560" s="26">
        <v>20920</v>
      </c>
      <c r="D560" s="27">
        <v>50472860.130999997</v>
      </c>
      <c r="E560" s="26">
        <v>21949</v>
      </c>
      <c r="F560" s="27">
        <v>52827640.630000003</v>
      </c>
      <c r="G560" s="26">
        <v>21442</v>
      </c>
      <c r="H560" s="27">
        <v>52211023.028999999</v>
      </c>
      <c r="I560" s="28">
        <v>4.6654389999999997E-2</v>
      </c>
      <c r="J560" s="28">
        <v>4.9187380500000003E-2</v>
      </c>
      <c r="K560" s="28">
        <v>-2.4142399999999998E-3</v>
      </c>
      <c r="L560" s="28">
        <v>-1.1672253E-2</v>
      </c>
      <c r="M560" s="28">
        <v>-2.3099002E-2</v>
      </c>
      <c r="N560" s="28">
        <v>1.16969365E-2</v>
      </c>
      <c r="O560" s="28">
        <v>-6.9692640000000002E-3</v>
      </c>
      <c r="P560" s="28">
        <v>-1.1846300000000001E-3</v>
      </c>
      <c r="Q560" s="28">
        <v>1.9472924999999999E-3</v>
      </c>
      <c r="R560" s="28">
        <v>1.9267465E-3</v>
      </c>
    </row>
    <row r="561" spans="1:18" ht="12" x14ac:dyDescent="0.2">
      <c r="A561" s="12" t="s">
        <v>3162</v>
      </c>
      <c r="B561" s="10" t="str">
        <f>VLOOKUP(A561,[2]racine_v11e!$B$4:$C$672,2,FALSE)</f>
        <v>Septicémies, âge inférieur à 18 ans</v>
      </c>
      <c r="C561" s="26">
        <v>1408</v>
      </c>
      <c r="D561" s="27">
        <v>7714591.1200999999</v>
      </c>
      <c r="E561" s="26">
        <v>1391</v>
      </c>
      <c r="F561" s="27">
        <v>7819899.8837000001</v>
      </c>
      <c r="G561" s="26">
        <v>1349</v>
      </c>
      <c r="H561" s="27">
        <v>8125829.2653999999</v>
      </c>
      <c r="I561" s="28">
        <v>1.3650595600000001E-2</v>
      </c>
      <c r="J561" s="28">
        <v>-1.2073864E-2</v>
      </c>
      <c r="K561" s="28">
        <v>2.6038848699999999E-2</v>
      </c>
      <c r="L561" s="28">
        <v>3.9121905200000001E-2</v>
      </c>
      <c r="M561" s="28">
        <v>-3.0194104999999999E-2</v>
      </c>
      <c r="N561" s="28">
        <v>7.1474106800000006E-2</v>
      </c>
      <c r="O561" s="28">
        <v>-5.77335E-4</v>
      </c>
      <c r="P561" s="28">
        <v>5.877438E-4</v>
      </c>
      <c r="Q561" s="28">
        <v>1.2251180000000001E-4</v>
      </c>
      <c r="R561" s="28">
        <v>2.9986800000000001E-4</v>
      </c>
    </row>
    <row r="562" spans="1:18" ht="12" x14ac:dyDescent="0.2">
      <c r="A562" s="12" t="s">
        <v>3163</v>
      </c>
      <c r="B562" s="10" t="str">
        <f>VLOOKUP(A562,[2]racine_v11e!$B$4:$C$672,2,FALSE)</f>
        <v>Septicémies, âge supérieur à 17 ans</v>
      </c>
      <c r="C562" s="26">
        <v>23327</v>
      </c>
      <c r="D562" s="27">
        <v>148237688.55000001</v>
      </c>
      <c r="E562" s="26">
        <v>22638</v>
      </c>
      <c r="F562" s="27">
        <v>146234356.75</v>
      </c>
      <c r="G562" s="26">
        <v>22317</v>
      </c>
      <c r="H562" s="27">
        <v>143618816.90000001</v>
      </c>
      <c r="I562" s="28">
        <v>-1.3514322E-2</v>
      </c>
      <c r="J562" s="28">
        <v>-2.9536588999999999E-2</v>
      </c>
      <c r="K562" s="28">
        <v>1.6509913399999999E-2</v>
      </c>
      <c r="L562" s="28">
        <v>-1.7885946E-2</v>
      </c>
      <c r="M562" s="28">
        <v>-1.4179697999999999E-2</v>
      </c>
      <c r="N562" s="28">
        <v>-3.7595580000000001E-3</v>
      </c>
      <c r="O562" s="28">
        <v>-4.4124919999999996E-3</v>
      </c>
      <c r="P562" s="28">
        <v>-5.0249090000000001E-3</v>
      </c>
      <c r="Q562" s="28">
        <v>2.0267572000000002E-3</v>
      </c>
      <c r="R562" s="28">
        <v>5.2999739000000002E-3</v>
      </c>
    </row>
    <row r="563" spans="1:18" ht="12" x14ac:dyDescent="0.2">
      <c r="A563" s="12" t="s">
        <v>3164</v>
      </c>
      <c r="B563" s="10" t="str">
        <f>VLOOKUP(A563,[2]racine_v11e!$B$4:$C$672,2,FALSE)</f>
        <v>Paludisme</v>
      </c>
      <c r="C563" s="26">
        <v>2412</v>
      </c>
      <c r="D563" s="27">
        <v>4162172.4580000001</v>
      </c>
      <c r="E563" s="26">
        <v>2274</v>
      </c>
      <c r="F563" s="27">
        <v>4150634.3834000002</v>
      </c>
      <c r="G563" s="26">
        <v>2519</v>
      </c>
      <c r="H563" s="27">
        <v>4567130.3130000001</v>
      </c>
      <c r="I563" s="28">
        <v>-2.772128E-3</v>
      </c>
      <c r="J563" s="28">
        <v>-5.7213930000000003E-2</v>
      </c>
      <c r="K563" s="28">
        <v>5.7745658499999998E-2</v>
      </c>
      <c r="L563" s="28">
        <v>0.1003451259</v>
      </c>
      <c r="M563" s="28">
        <v>0.1077396658</v>
      </c>
      <c r="N563" s="28">
        <v>-6.6753409999999996E-3</v>
      </c>
      <c r="O563" s="28">
        <v>3.3677901999999999E-3</v>
      </c>
      <c r="P563" s="28">
        <v>8.0016150000000003E-4</v>
      </c>
      <c r="Q563" s="28">
        <v>2.287674E-4</v>
      </c>
      <c r="R563" s="28">
        <v>1.685411E-4</v>
      </c>
    </row>
    <row r="564" spans="1:18" ht="12" x14ac:dyDescent="0.2">
      <c r="A564" s="12" t="s">
        <v>3165</v>
      </c>
      <c r="B564" s="10" t="str">
        <f>VLOOKUP(A564,[2]racine_v11e!$B$4:$C$672,2,FALSE)</f>
        <v>Maladies infectieuses sévères</v>
      </c>
      <c r="C564" s="26">
        <v>2747</v>
      </c>
      <c r="D564" s="27">
        <v>8622371.3857000005</v>
      </c>
      <c r="E564" s="26">
        <v>2569</v>
      </c>
      <c r="F564" s="27">
        <v>9033084.8585000001</v>
      </c>
      <c r="G564" s="26">
        <v>2588</v>
      </c>
      <c r="H564" s="27">
        <v>9084093.5507999994</v>
      </c>
      <c r="I564" s="28">
        <v>4.7633470499999997E-2</v>
      </c>
      <c r="J564" s="28">
        <v>-6.4797961000000001E-2</v>
      </c>
      <c r="K564" s="28">
        <v>0.1202215428</v>
      </c>
      <c r="L564" s="28">
        <v>5.6468739999999996E-3</v>
      </c>
      <c r="M564" s="28">
        <v>7.3958738999999997E-3</v>
      </c>
      <c r="N564" s="28">
        <v>-1.7361589999999999E-3</v>
      </c>
      <c r="O564" s="28">
        <v>2.6117559999999998E-4</v>
      </c>
      <c r="P564" s="28">
        <v>9.7996600000000003E-5</v>
      </c>
      <c r="Q564" s="28">
        <v>2.3503369999999999E-4</v>
      </c>
      <c r="R564" s="28">
        <v>3.3523089999999998E-4</v>
      </c>
    </row>
    <row r="565" spans="1:18" ht="22.5" x14ac:dyDescent="0.2">
      <c r="A565" s="12" t="s">
        <v>3166</v>
      </c>
      <c r="B565" s="10" t="str">
        <f>VLOOKUP(A565,[2]racine_v11e!$B$4:$C$672,2,FALSE)</f>
        <v>Autres maladies infectieuses ou parasitaires</v>
      </c>
      <c r="C565" s="26">
        <v>7058</v>
      </c>
      <c r="D565" s="27">
        <v>12121841.16</v>
      </c>
      <c r="E565" s="26">
        <v>6752</v>
      </c>
      <c r="F565" s="27">
        <v>11961143.130000001</v>
      </c>
      <c r="G565" s="26">
        <v>7029</v>
      </c>
      <c r="H565" s="27">
        <v>12539633.163000001</v>
      </c>
      <c r="I565" s="28">
        <v>-1.3256899000000001E-2</v>
      </c>
      <c r="J565" s="28">
        <v>-4.3355058000000002E-2</v>
      </c>
      <c r="K565" s="28">
        <v>3.1462204299999998E-2</v>
      </c>
      <c r="L565" s="28">
        <v>4.8364109299999999E-2</v>
      </c>
      <c r="M565" s="28">
        <v>4.1024881499999999E-2</v>
      </c>
      <c r="N565" s="28">
        <v>7.0500021999999997E-3</v>
      </c>
      <c r="O565" s="28">
        <v>3.8076647999999999E-3</v>
      </c>
      <c r="P565" s="28">
        <v>1.1113805000000001E-3</v>
      </c>
      <c r="Q565" s="28">
        <v>6.3835089999999997E-4</v>
      </c>
      <c r="R565" s="28">
        <v>4.627508E-4</v>
      </c>
    </row>
    <row r="566" spans="1:18" ht="22.5" x14ac:dyDescent="0.2">
      <c r="A566" s="12" t="s">
        <v>3167</v>
      </c>
      <c r="B566" s="10" t="str">
        <f>VLOOKUP(A566,[2]racine_v11e!$B$4:$C$672,2,FALSE)</f>
        <v>Explorations et surveillance pour maladies infectieuses ou parasitaires</v>
      </c>
      <c r="C566" s="26">
        <v>28413</v>
      </c>
      <c r="D566" s="27">
        <v>16206097.164999999</v>
      </c>
      <c r="E566" s="26">
        <v>25450</v>
      </c>
      <c r="F566" s="27">
        <v>14516320.106000001</v>
      </c>
      <c r="G566" s="26">
        <v>23644</v>
      </c>
      <c r="H566" s="27">
        <v>13520503.838</v>
      </c>
      <c r="I566" s="28">
        <v>-0.10426798299999999</v>
      </c>
      <c r="J566" s="28">
        <v>-0.10428325099999999</v>
      </c>
      <c r="K566" s="28">
        <v>1.7045400000000001E-5</v>
      </c>
      <c r="L566" s="28">
        <v>-6.8599773000000003E-2</v>
      </c>
      <c r="M566" s="28">
        <v>-7.0962672000000004E-2</v>
      </c>
      <c r="N566" s="28">
        <v>2.5433840000000001E-3</v>
      </c>
      <c r="O566" s="28">
        <v>-2.4825425000000002E-2</v>
      </c>
      <c r="P566" s="28">
        <v>-1.9131370000000001E-3</v>
      </c>
      <c r="Q566" s="28">
        <v>2.1472710000000001E-3</v>
      </c>
      <c r="R566" s="28">
        <v>4.9894800000000003E-4</v>
      </c>
    </row>
    <row r="567" spans="1:18" ht="22.5" x14ac:dyDescent="0.2">
      <c r="A567" s="12" t="s">
        <v>3168</v>
      </c>
      <c r="B567" s="10" t="str">
        <f>VLOOKUP(A567,[2]racine_v11e!$B$4:$C$672,2,FALSE)</f>
        <v>Affections de la CMD 18 avec décès : séjours de moins de 2 jours</v>
      </c>
      <c r="C567" s="26">
        <v>1135</v>
      </c>
      <c r="D567" s="27">
        <v>949621.75040000002</v>
      </c>
      <c r="E567" s="26">
        <v>1054</v>
      </c>
      <c r="F567" s="27">
        <v>878815.18079999997</v>
      </c>
      <c r="G567" s="26">
        <v>932</v>
      </c>
      <c r="H567" s="27">
        <v>777436.77560000005</v>
      </c>
      <c r="I567" s="28">
        <v>-7.4562919000000005E-2</v>
      </c>
      <c r="J567" s="28">
        <v>-7.1365638999999995E-2</v>
      </c>
      <c r="K567" s="28">
        <v>-3.4429909999999998E-3</v>
      </c>
      <c r="L567" s="28">
        <v>-0.11535805</v>
      </c>
      <c r="M567" s="28">
        <v>-0.11574952600000001</v>
      </c>
      <c r="N567" s="28">
        <v>4.4272080000000002E-4</v>
      </c>
      <c r="O567" s="28">
        <v>-1.677022E-3</v>
      </c>
      <c r="P567" s="28">
        <v>-1.94766E-4</v>
      </c>
      <c r="Q567" s="28">
        <v>8.4641200000000005E-5</v>
      </c>
      <c r="R567" s="28">
        <v>2.8689800000000001E-5</v>
      </c>
    </row>
    <row r="568" spans="1:18" ht="22.5" x14ac:dyDescent="0.2">
      <c r="A568" s="12" t="s">
        <v>3169</v>
      </c>
      <c r="B568" s="10" t="str">
        <f>VLOOKUP(A568,[2]racine_v11e!$B$4:$C$672,2,FALSE)</f>
        <v>Symptômes et autres recours aux soins de la CMD 18</v>
      </c>
      <c r="C568" s="26">
        <v>3558</v>
      </c>
      <c r="D568" s="27">
        <v>3636046.1512000002</v>
      </c>
      <c r="E568" s="26">
        <v>2844</v>
      </c>
      <c r="F568" s="27">
        <v>3425692.6921000001</v>
      </c>
      <c r="G568" s="26">
        <v>2785</v>
      </c>
      <c r="H568" s="27">
        <v>3276291.6974999998</v>
      </c>
      <c r="I568" s="28">
        <v>-5.7852252E-2</v>
      </c>
      <c r="J568" s="28">
        <v>-0.20067453599999999</v>
      </c>
      <c r="K568" s="28">
        <v>0.17867851139999999</v>
      </c>
      <c r="L568" s="28">
        <v>-4.3611907999999998E-2</v>
      </c>
      <c r="M568" s="28">
        <v>-2.0745428999999999E-2</v>
      </c>
      <c r="N568" s="28">
        <v>-2.3350903999999999E-2</v>
      </c>
      <c r="O568" s="28">
        <v>-8.1101899999999995E-4</v>
      </c>
      <c r="P568" s="28">
        <v>-2.87025E-4</v>
      </c>
      <c r="Q568" s="28">
        <v>2.5292460000000001E-4</v>
      </c>
      <c r="R568" s="28">
        <v>1.209052E-4</v>
      </c>
    </row>
    <row r="569" spans="1:18" ht="22.5" x14ac:dyDescent="0.2">
      <c r="A569" s="12" t="s">
        <v>3170</v>
      </c>
      <c r="B569" s="10" t="str">
        <f>VLOOKUP(A569,[2]racine_v11e!$B$4:$C$672,2,FALSE)</f>
        <v>Autres maladies infectieuses concernant majoritairement la petite enfance</v>
      </c>
      <c r="C569" s="26">
        <v>768</v>
      </c>
      <c r="D569" s="27">
        <v>1684741.1222999999</v>
      </c>
      <c r="E569" s="26">
        <v>899</v>
      </c>
      <c r="F569" s="27">
        <v>1956537.5495</v>
      </c>
      <c r="G569" s="26">
        <v>789</v>
      </c>
      <c r="H569" s="27">
        <v>1719222.0885000001</v>
      </c>
      <c r="I569" s="28">
        <v>0.1613283036</v>
      </c>
      <c r="J569" s="28">
        <v>0.17057291669999999</v>
      </c>
      <c r="K569" s="28">
        <v>-7.8975120000000006E-3</v>
      </c>
      <c r="L569" s="28">
        <v>-0.12129358899999999</v>
      </c>
      <c r="M569" s="28">
        <v>-0.122358176</v>
      </c>
      <c r="N569" s="28">
        <v>1.2130085E-3</v>
      </c>
      <c r="O569" s="28">
        <v>-1.512069E-3</v>
      </c>
      <c r="P569" s="28">
        <v>-4.5592400000000002E-4</v>
      </c>
      <c r="Q569" s="28">
        <v>7.1654400000000003E-5</v>
      </c>
      <c r="R569" s="28">
        <v>6.3444599999999999E-5</v>
      </c>
    </row>
    <row r="570" spans="1:18" ht="22.5" x14ac:dyDescent="0.2">
      <c r="A570" s="12" t="s">
        <v>3171</v>
      </c>
      <c r="B570" s="10" t="str">
        <f>VLOOKUP(A570,[2]racine_v11e!$B$4:$C$672,2,FALSE)</f>
        <v>Interventions chirurgicales avec un diagnostic principal de maladie mentale</v>
      </c>
      <c r="C570" s="26">
        <v>1033</v>
      </c>
      <c r="D570" s="27">
        <v>8166283.1518999999</v>
      </c>
      <c r="E570" s="26">
        <v>937</v>
      </c>
      <c r="F570" s="27">
        <v>7353748.1666999999</v>
      </c>
      <c r="G570" s="26">
        <v>995</v>
      </c>
      <c r="H570" s="27">
        <v>8630033.5771999992</v>
      </c>
      <c r="I570" s="28">
        <v>-9.9498751999999996E-2</v>
      </c>
      <c r="J570" s="28">
        <v>-9.2933204000000005E-2</v>
      </c>
      <c r="K570" s="28">
        <v>-7.2382189999999997E-3</v>
      </c>
      <c r="L570" s="28">
        <v>0.173555768</v>
      </c>
      <c r="M570" s="28">
        <v>6.1899679800000003E-2</v>
      </c>
      <c r="N570" s="28">
        <v>0.105147492</v>
      </c>
      <c r="O570" s="28">
        <v>7.9727279999999997E-4</v>
      </c>
      <c r="P570" s="28">
        <v>2.4519673999999999E-3</v>
      </c>
      <c r="Q570" s="28">
        <v>9.0362699999999995E-5</v>
      </c>
      <c r="R570" s="28">
        <v>3.1847469999999998E-4</v>
      </c>
    </row>
    <row r="571" spans="1:18" ht="22.5" x14ac:dyDescent="0.2">
      <c r="A571" s="12" t="s">
        <v>3172</v>
      </c>
      <c r="B571" s="10" t="str">
        <f>VLOOKUP(A571,[2]racine_v11e!$B$4:$C$672,2,FALSE)</f>
        <v>Troubles aigus de l'adaptation et du fonctionnement psychosocial</v>
      </c>
      <c r="C571" s="26">
        <v>35107</v>
      </c>
      <c r="D571" s="27">
        <v>58119783.325000003</v>
      </c>
      <c r="E571" s="26">
        <v>34696</v>
      </c>
      <c r="F571" s="27">
        <v>58903703.791000001</v>
      </c>
      <c r="G571" s="26">
        <v>34748</v>
      </c>
      <c r="H571" s="27">
        <v>60908621.096000001</v>
      </c>
      <c r="I571" s="28">
        <v>1.34880143E-2</v>
      </c>
      <c r="J571" s="28">
        <v>-1.1707067E-2</v>
      </c>
      <c r="K571" s="28">
        <v>2.54935357E-2</v>
      </c>
      <c r="L571" s="28">
        <v>3.4037202699999998E-2</v>
      </c>
      <c r="M571" s="28">
        <v>1.4987317999999999E-3</v>
      </c>
      <c r="N571" s="28">
        <v>3.2489777400000003E-2</v>
      </c>
      <c r="O571" s="28">
        <v>7.1479629999999996E-4</v>
      </c>
      <c r="P571" s="28">
        <v>3.8517967E-3</v>
      </c>
      <c r="Q571" s="28">
        <v>3.1557E-3</v>
      </c>
      <c r="R571" s="28">
        <v>2.2477144999999998E-3</v>
      </c>
    </row>
    <row r="572" spans="1:18" ht="22.5" x14ac:dyDescent="0.2">
      <c r="A572" s="12" t="s">
        <v>3173</v>
      </c>
      <c r="B572" s="10" t="str">
        <f>VLOOKUP(A572,[2]racine_v11e!$B$4:$C$672,2,FALSE)</f>
        <v>Troubles mentaux d'origine organique et retards mentaux, âge supérieur à 79 ans</v>
      </c>
      <c r="C572" s="26">
        <v>57097</v>
      </c>
      <c r="D572" s="27">
        <v>168609141.12</v>
      </c>
      <c r="E572" s="26">
        <v>59408</v>
      </c>
      <c r="F572" s="27">
        <v>175988425.63999999</v>
      </c>
      <c r="G572" s="26">
        <v>60515</v>
      </c>
      <c r="H572" s="27">
        <v>177481765.97</v>
      </c>
      <c r="I572" s="28">
        <v>4.3765625500000002E-2</v>
      </c>
      <c r="J572" s="28">
        <v>4.0474981200000003E-2</v>
      </c>
      <c r="K572" s="28">
        <v>3.1626366000000001E-3</v>
      </c>
      <c r="L572" s="28">
        <v>8.4854462999999995E-3</v>
      </c>
      <c r="M572" s="28">
        <v>1.8633853999999998E-2</v>
      </c>
      <c r="N572" s="28">
        <v>-9.9627629999999995E-3</v>
      </c>
      <c r="O572" s="28">
        <v>1.52169132E-2</v>
      </c>
      <c r="P572" s="28">
        <v>2.8689678999999999E-3</v>
      </c>
      <c r="Q572" s="28">
        <v>5.4957749E-3</v>
      </c>
      <c r="R572" s="28">
        <v>6.5496202999999996E-3</v>
      </c>
    </row>
    <row r="573" spans="1:18" ht="22.5" x14ac:dyDescent="0.2">
      <c r="A573" s="12" t="s">
        <v>3174</v>
      </c>
      <c r="B573" s="10" t="str">
        <f>VLOOKUP(A573,[2]racine_v11e!$B$4:$C$672,2,FALSE)</f>
        <v>Troubles mentaux d'origine organique et retards mentaux, âge inférieur à 80 ans</v>
      </c>
      <c r="C573" s="26">
        <v>38707</v>
      </c>
      <c r="D573" s="27">
        <v>82041125.810000002</v>
      </c>
      <c r="E573" s="26">
        <v>38940</v>
      </c>
      <c r="F573" s="27">
        <v>84826559.136999995</v>
      </c>
      <c r="G573" s="26">
        <v>37783</v>
      </c>
      <c r="H573" s="27">
        <v>82676199.003000006</v>
      </c>
      <c r="I573" s="28">
        <v>3.3951671199999998E-2</v>
      </c>
      <c r="J573" s="28">
        <v>6.0195830000000002E-3</v>
      </c>
      <c r="K573" s="28">
        <v>2.77649547E-2</v>
      </c>
      <c r="L573" s="28">
        <v>-2.5350081E-2</v>
      </c>
      <c r="M573" s="28">
        <v>-2.9712378000000001E-2</v>
      </c>
      <c r="N573" s="28">
        <v>4.4958804999999996E-3</v>
      </c>
      <c r="O573" s="28">
        <v>-1.5904216999999998E-2</v>
      </c>
      <c r="P573" s="28">
        <v>-4.1312179999999999E-3</v>
      </c>
      <c r="Q573" s="28">
        <v>3.4313287999999998E-3</v>
      </c>
      <c r="R573" s="28">
        <v>3.0510047999999998E-3</v>
      </c>
    </row>
    <row r="574" spans="1:18" ht="22.5" x14ac:dyDescent="0.2">
      <c r="A574" s="12" t="s">
        <v>3175</v>
      </c>
      <c r="B574" s="10" t="str">
        <f>VLOOKUP(A574,[2]racine_v11e!$B$4:$C$672,2,FALSE)</f>
        <v>Névroses autres que les névroses dépressives</v>
      </c>
      <c r="C574" s="26">
        <v>3852</v>
      </c>
      <c r="D574" s="27">
        <v>7738282.0899999999</v>
      </c>
      <c r="E574" s="26">
        <v>4285</v>
      </c>
      <c r="F574" s="27">
        <v>8540947.9492000006</v>
      </c>
      <c r="G574" s="26">
        <v>4407</v>
      </c>
      <c r="H574" s="27">
        <v>8918997.2875999995</v>
      </c>
      <c r="I574" s="28">
        <v>0.10372662169999999</v>
      </c>
      <c r="J574" s="28">
        <v>0.1124091381</v>
      </c>
      <c r="K574" s="28">
        <v>-7.8051470000000001E-3</v>
      </c>
      <c r="L574" s="28">
        <v>4.4263159199999999E-2</v>
      </c>
      <c r="M574" s="28">
        <v>2.84714119E-2</v>
      </c>
      <c r="N574" s="28">
        <v>1.53545807E-2</v>
      </c>
      <c r="O574" s="28">
        <v>1.677022E-3</v>
      </c>
      <c r="P574" s="28">
        <v>7.2629889999999999E-4</v>
      </c>
      <c r="Q574" s="28">
        <v>4.0022940000000002E-4</v>
      </c>
      <c r="R574" s="28">
        <v>3.2913830000000003E-4</v>
      </c>
    </row>
    <row r="575" spans="1:18" ht="12" x14ac:dyDescent="0.2">
      <c r="A575" s="12" t="s">
        <v>3176</v>
      </c>
      <c r="B575" s="10" t="str">
        <f>VLOOKUP(A575,[2]racine_v11e!$B$4:$C$672,2,FALSE)</f>
        <v>Névroses dépressives</v>
      </c>
      <c r="C575" s="26">
        <v>37469</v>
      </c>
      <c r="D575" s="27">
        <v>65812306.016999997</v>
      </c>
      <c r="E575" s="26">
        <v>35945</v>
      </c>
      <c r="F575" s="27">
        <v>64430204.258000001</v>
      </c>
      <c r="G575" s="26">
        <v>34847</v>
      </c>
      <c r="H575" s="27">
        <v>61086493.086000003</v>
      </c>
      <c r="I575" s="28">
        <v>-2.1000657999999998E-2</v>
      </c>
      <c r="J575" s="28">
        <v>-4.0673623999999999E-2</v>
      </c>
      <c r="K575" s="28">
        <v>2.0507061600000001E-2</v>
      </c>
      <c r="L575" s="28">
        <v>-5.1896641E-2</v>
      </c>
      <c r="M575" s="28">
        <v>-3.0546668999999999E-2</v>
      </c>
      <c r="N575" s="28">
        <v>-2.2022692E-2</v>
      </c>
      <c r="O575" s="28">
        <v>-1.5093198E-2</v>
      </c>
      <c r="P575" s="28">
        <v>-6.4238539999999997E-3</v>
      </c>
      <c r="Q575" s="28">
        <v>3.1646908999999998E-3</v>
      </c>
      <c r="R575" s="28">
        <v>2.2542786E-3</v>
      </c>
    </row>
    <row r="576" spans="1:18" ht="12" x14ac:dyDescent="0.2">
      <c r="A576" s="12" t="s">
        <v>3177</v>
      </c>
      <c r="B576" s="10" t="str">
        <f>VLOOKUP(A576,[2]racine_v11e!$B$4:$C$672,2,FALSE)</f>
        <v>Anorexie mentale et boulimie</v>
      </c>
      <c r="C576" s="26">
        <v>4576</v>
      </c>
      <c r="D576" s="27">
        <v>18741287.715</v>
      </c>
      <c r="E576" s="26">
        <v>5197</v>
      </c>
      <c r="F576" s="27">
        <v>19322651.118000001</v>
      </c>
      <c r="G576" s="26">
        <v>4662</v>
      </c>
      <c r="H576" s="27">
        <v>19393304.397999998</v>
      </c>
      <c r="I576" s="28">
        <v>3.1020461999999999E-2</v>
      </c>
      <c r="J576" s="28">
        <v>0.135708042</v>
      </c>
      <c r="K576" s="28">
        <v>-9.2178250000000003E-2</v>
      </c>
      <c r="L576" s="28">
        <v>3.6565003000000001E-3</v>
      </c>
      <c r="M576" s="28">
        <v>-0.102944006</v>
      </c>
      <c r="N576" s="28">
        <v>0.1188337263</v>
      </c>
      <c r="O576" s="28">
        <v>-7.3541539999999999E-3</v>
      </c>
      <c r="P576" s="28">
        <v>1.357373E-4</v>
      </c>
      <c r="Q576" s="28">
        <v>4.2338759999999999E-4</v>
      </c>
      <c r="R576" s="28">
        <v>7.1567229999999998E-4</v>
      </c>
    </row>
    <row r="577" spans="1:18" ht="22.5" x14ac:dyDescent="0.2">
      <c r="A577" s="12" t="s">
        <v>3178</v>
      </c>
      <c r="B577" s="10" t="str">
        <f>VLOOKUP(A577,[2]racine_v11e!$B$4:$C$672,2,FALSE)</f>
        <v>Autres troubles de la personnalité et du comportement avec réactions impulsives</v>
      </c>
      <c r="C577" s="26">
        <v>4735</v>
      </c>
      <c r="D577" s="27">
        <v>13579875.102</v>
      </c>
      <c r="E577" s="26">
        <v>4426</v>
      </c>
      <c r="F577" s="27">
        <v>13940954.540999999</v>
      </c>
      <c r="G577" s="26">
        <v>3929</v>
      </c>
      <c r="H577" s="27">
        <v>11621095.353</v>
      </c>
      <c r="I577" s="28">
        <v>2.6589304800000001E-2</v>
      </c>
      <c r="J577" s="28">
        <v>-6.5258711999999997E-2</v>
      </c>
      <c r="K577" s="28">
        <v>9.8260361099999999E-2</v>
      </c>
      <c r="L577" s="28">
        <v>-0.166406051</v>
      </c>
      <c r="M577" s="28">
        <v>-0.112291008</v>
      </c>
      <c r="N577" s="28">
        <v>-6.0960341000000001E-2</v>
      </c>
      <c r="O577" s="28">
        <v>-6.831803E-3</v>
      </c>
      <c r="P577" s="28">
        <v>-4.456855E-3</v>
      </c>
      <c r="Q577" s="28">
        <v>3.5681899999999997E-4</v>
      </c>
      <c r="R577" s="28">
        <v>4.28854E-4</v>
      </c>
    </row>
    <row r="578" spans="1:18" ht="22.5" x14ac:dyDescent="0.2">
      <c r="A578" s="12" t="s">
        <v>3179</v>
      </c>
      <c r="B578" s="10" t="str">
        <f>VLOOKUP(A578,[2]racine_v11e!$B$4:$C$672,2,FALSE)</f>
        <v>Troubles bipolaires et syndromes dépressifs sévères</v>
      </c>
      <c r="C578" s="26">
        <v>7942</v>
      </c>
      <c r="D578" s="27">
        <v>17816751.931000002</v>
      </c>
      <c r="E578" s="26">
        <v>8147</v>
      </c>
      <c r="F578" s="27">
        <v>18459990.298999999</v>
      </c>
      <c r="G578" s="26">
        <v>8044</v>
      </c>
      <c r="H578" s="27">
        <v>18509437.511</v>
      </c>
      <c r="I578" s="28">
        <v>3.6103009700000001E-2</v>
      </c>
      <c r="J578" s="28">
        <v>2.5812137999999998E-2</v>
      </c>
      <c r="K578" s="28">
        <v>1.0031926300000001E-2</v>
      </c>
      <c r="L578" s="28">
        <v>2.6786153000000002E-3</v>
      </c>
      <c r="M578" s="28">
        <v>-1.2642690999999999E-2</v>
      </c>
      <c r="N578" s="28">
        <v>1.55174887E-2</v>
      </c>
      <c r="O578" s="28">
        <v>-1.4158459999999999E-3</v>
      </c>
      <c r="P578" s="28">
        <v>9.4996700000000005E-5</v>
      </c>
      <c r="Q578" s="28">
        <v>7.305298E-4</v>
      </c>
      <c r="R578" s="28">
        <v>6.8305489999999998E-4</v>
      </c>
    </row>
    <row r="579" spans="1:18" ht="22.5" x14ac:dyDescent="0.2">
      <c r="A579" s="12" t="s">
        <v>3180</v>
      </c>
      <c r="B579" s="10" t="str">
        <f>VLOOKUP(A579,[2]racine_v11e!$B$4:$C$672,2,FALSE)</f>
        <v>Autres psychoses, âge supérieur à 79 ans</v>
      </c>
      <c r="C579" s="26">
        <v>1541</v>
      </c>
      <c r="D579" s="27">
        <v>6126356.3148999996</v>
      </c>
      <c r="E579" s="26">
        <v>1507</v>
      </c>
      <c r="F579" s="27">
        <v>6233749.9159000004</v>
      </c>
      <c r="G579" s="26">
        <v>1490</v>
      </c>
      <c r="H579" s="27">
        <v>6481214.6063000001</v>
      </c>
      <c r="I579" s="28">
        <v>1.75297674E-2</v>
      </c>
      <c r="J579" s="28">
        <v>-2.2063594999999998E-2</v>
      </c>
      <c r="K579" s="28">
        <v>4.04866433E-2</v>
      </c>
      <c r="L579" s="28">
        <v>3.96975647E-2</v>
      </c>
      <c r="M579" s="28">
        <v>-1.1280689999999999E-2</v>
      </c>
      <c r="N579" s="28">
        <v>5.1559885899999998E-2</v>
      </c>
      <c r="O579" s="28">
        <v>-2.3368299999999999E-4</v>
      </c>
      <c r="P579" s="28">
        <v>4.7542290000000001E-4</v>
      </c>
      <c r="Q579" s="28">
        <v>1.353169E-4</v>
      </c>
      <c r="R579" s="28">
        <v>2.3917670000000001E-4</v>
      </c>
    </row>
    <row r="580" spans="1:18" ht="12" x14ac:dyDescent="0.2">
      <c r="A580" s="12" t="s">
        <v>3181</v>
      </c>
      <c r="B580" s="10" t="str">
        <f>VLOOKUP(A580,[2]racine_v11e!$B$4:$C$672,2,FALSE)</f>
        <v>Autres psychoses, âge inférieur à 80 ans</v>
      </c>
      <c r="C580" s="26">
        <v>12449</v>
      </c>
      <c r="D580" s="27">
        <v>14371112.702</v>
      </c>
      <c r="E580" s="26">
        <v>12866</v>
      </c>
      <c r="F580" s="27">
        <v>14857219.710999999</v>
      </c>
      <c r="G580" s="26">
        <v>12972</v>
      </c>
      <c r="H580" s="27">
        <v>14739002.737</v>
      </c>
      <c r="I580" s="28">
        <v>3.38252868E-2</v>
      </c>
      <c r="J580" s="28">
        <v>3.34966664E-2</v>
      </c>
      <c r="K580" s="28">
        <v>3.1796949999999999E-4</v>
      </c>
      <c r="L580" s="28">
        <v>-7.9568710000000008E-3</v>
      </c>
      <c r="M580" s="28">
        <v>8.2387688000000008E-3</v>
      </c>
      <c r="N580" s="28">
        <v>-1.6063298E-2</v>
      </c>
      <c r="O580" s="28">
        <v>1.4570847E-3</v>
      </c>
      <c r="P580" s="28">
        <v>-2.2711500000000001E-4</v>
      </c>
      <c r="Q580" s="28">
        <v>1.1780746999999999E-3</v>
      </c>
      <c r="R580" s="28">
        <v>5.4391430000000004E-4</v>
      </c>
    </row>
    <row r="581" spans="1:18" ht="22.5" x14ac:dyDescent="0.2">
      <c r="A581" s="12" t="s">
        <v>3182</v>
      </c>
      <c r="B581" s="10" t="str">
        <f>VLOOKUP(A581,[2]racine_v11e!$B$4:$C$672,2,FALSE)</f>
        <v>Maladies et troubles du développement psychologiques de l'enfance</v>
      </c>
      <c r="C581" s="26">
        <v>6452</v>
      </c>
      <c r="D581" s="27">
        <v>4083247.0399000002</v>
      </c>
      <c r="E581" s="26">
        <v>6763</v>
      </c>
      <c r="F581" s="27">
        <v>4295879.5153999999</v>
      </c>
      <c r="G581" s="26">
        <v>7084</v>
      </c>
      <c r="H581" s="27">
        <v>4491988.4585999995</v>
      </c>
      <c r="I581" s="28">
        <v>5.2074359799999997E-2</v>
      </c>
      <c r="J581" s="28">
        <v>4.8202107899999999E-2</v>
      </c>
      <c r="K581" s="28">
        <v>3.6941843999999998E-3</v>
      </c>
      <c r="L581" s="28">
        <v>4.5650475599999997E-2</v>
      </c>
      <c r="M581" s="28">
        <v>4.7464143100000002E-2</v>
      </c>
      <c r="N581" s="28">
        <v>-1.7314839999999999E-3</v>
      </c>
      <c r="O581" s="28">
        <v>4.4124923999999998E-3</v>
      </c>
      <c r="P581" s="28">
        <v>3.7675959999999999E-4</v>
      </c>
      <c r="Q581" s="28">
        <v>6.4334579999999998E-4</v>
      </c>
      <c r="R581" s="28">
        <v>1.6576810000000001E-4</v>
      </c>
    </row>
    <row r="582" spans="1:18" ht="22.5" x14ac:dyDescent="0.2">
      <c r="A582" s="12" t="s">
        <v>3183</v>
      </c>
      <c r="B582" s="10" t="str">
        <f>VLOOKUP(A582,[2]racine_v11e!$B$4:$C$672,2,FALSE)</f>
        <v>Autres maladies et troubles mentaux de l'enfance</v>
      </c>
      <c r="C582" s="26">
        <v>5196</v>
      </c>
      <c r="D582" s="27">
        <v>9929039.6988999993</v>
      </c>
      <c r="E582" s="26">
        <v>5439</v>
      </c>
      <c r="F582" s="27">
        <v>10660790.059</v>
      </c>
      <c r="G582" s="26">
        <v>5834</v>
      </c>
      <c r="H582" s="27">
        <v>11082211.187999999</v>
      </c>
      <c r="I582" s="28">
        <v>7.3697999200000003E-2</v>
      </c>
      <c r="J582" s="28">
        <v>4.6766743600000001E-2</v>
      </c>
      <c r="K582" s="28">
        <v>2.5728039000000001E-2</v>
      </c>
      <c r="L582" s="28">
        <v>3.9530009200000001E-2</v>
      </c>
      <c r="M582" s="28">
        <v>7.2623644099999995E-2</v>
      </c>
      <c r="N582" s="28">
        <v>-3.0852978999999999E-2</v>
      </c>
      <c r="O582" s="28">
        <v>5.4297025000000004E-3</v>
      </c>
      <c r="P582" s="28">
        <v>8.0962370000000001E-4</v>
      </c>
      <c r="Q582" s="28">
        <v>5.2982490000000001E-4</v>
      </c>
      <c r="R582" s="28">
        <v>4.089675E-4</v>
      </c>
    </row>
    <row r="583" spans="1:18" ht="12" x14ac:dyDescent="0.2">
      <c r="A583" s="12" t="s">
        <v>3184</v>
      </c>
      <c r="B583" s="10" t="str">
        <f>VLOOKUP(A583,[2]racine_v11e!$B$4:$C$672,2,FALSE)</f>
        <v>Troubles de l'humeur</v>
      </c>
      <c r="C583" s="26">
        <v>5331</v>
      </c>
      <c r="D583" s="27">
        <v>9586799.7859000005</v>
      </c>
      <c r="E583" s="26">
        <v>5213</v>
      </c>
      <c r="F583" s="27">
        <v>9746674.1994000003</v>
      </c>
      <c r="G583" s="26">
        <v>5392</v>
      </c>
      <c r="H583" s="27">
        <v>10055967.199999999</v>
      </c>
      <c r="I583" s="28">
        <v>1.66765153E-2</v>
      </c>
      <c r="J583" s="28">
        <v>-2.2134684000000002E-2</v>
      </c>
      <c r="K583" s="28">
        <v>3.96897186E-2</v>
      </c>
      <c r="L583" s="28">
        <v>3.1733183499999998E-2</v>
      </c>
      <c r="M583" s="28">
        <v>3.4337233799999999E-2</v>
      </c>
      <c r="N583" s="28">
        <v>-2.5176030000000002E-3</v>
      </c>
      <c r="O583" s="28">
        <v>2.4605487000000001E-3</v>
      </c>
      <c r="P583" s="28">
        <v>5.9420589999999998E-4</v>
      </c>
      <c r="Q583" s="28">
        <v>4.8968389999999996E-4</v>
      </c>
      <c r="R583" s="28">
        <v>3.7109600000000001E-4</v>
      </c>
    </row>
    <row r="584" spans="1:18" ht="12" x14ac:dyDescent="0.2">
      <c r="A584" s="12" t="s">
        <v>3185</v>
      </c>
      <c r="B584" s="10" t="str">
        <f>VLOOKUP(A584,[2]racine_v11e!$B$4:$C$672,2,FALSE)</f>
        <v>Autres troubles mentaux</v>
      </c>
      <c r="C584" s="26">
        <v>9342</v>
      </c>
      <c r="D584" s="27">
        <v>18421552.386</v>
      </c>
      <c r="E584" s="26">
        <v>8629</v>
      </c>
      <c r="F584" s="27">
        <v>17300305.397999998</v>
      </c>
      <c r="G584" s="26">
        <v>8839</v>
      </c>
      <c r="H584" s="27">
        <v>18319921.752</v>
      </c>
      <c r="I584" s="28">
        <v>-6.0866042000000002E-2</v>
      </c>
      <c r="J584" s="28">
        <v>-7.6321986999999994E-2</v>
      </c>
      <c r="K584" s="28">
        <v>1.6733043499999999E-2</v>
      </c>
      <c r="L584" s="28">
        <v>5.8936321100000001E-2</v>
      </c>
      <c r="M584" s="28">
        <v>2.4336539599999998E-2</v>
      </c>
      <c r="N584" s="28">
        <v>3.3777748000000003E-2</v>
      </c>
      <c r="O584" s="28">
        <v>2.8866772999999999E-3</v>
      </c>
      <c r="P584" s="28">
        <v>1.9588613000000002E-3</v>
      </c>
      <c r="Q584" s="28">
        <v>8.0272920000000003E-4</v>
      </c>
      <c r="R584" s="28">
        <v>6.760612E-4</v>
      </c>
    </row>
    <row r="585" spans="1:18" ht="22.5" x14ac:dyDescent="0.2">
      <c r="A585" s="12" t="s">
        <v>3186</v>
      </c>
      <c r="B585" s="10" t="str">
        <f>VLOOKUP(A585,[2]racine_v11e!$B$4:$C$672,2,FALSE)</f>
        <v>Explorations et surveillance pour maladies et troubles mentaux</v>
      </c>
      <c r="C585" s="26">
        <v>16583</v>
      </c>
      <c r="D585" s="27">
        <v>12071764.505000001</v>
      </c>
      <c r="E585" s="26">
        <v>18504</v>
      </c>
      <c r="F585" s="27">
        <v>13459496.449999999</v>
      </c>
      <c r="G585" s="26">
        <v>22128</v>
      </c>
      <c r="H585" s="27">
        <v>16072755.097999999</v>
      </c>
      <c r="I585" s="28">
        <v>0.11495684370000001</v>
      </c>
      <c r="J585" s="28">
        <v>0.1158415245</v>
      </c>
      <c r="K585" s="28">
        <v>-7.9283700000000001E-4</v>
      </c>
      <c r="L585" s="28">
        <v>0.19415723739999999</v>
      </c>
      <c r="M585" s="28">
        <v>0.19584954600000001</v>
      </c>
      <c r="N585" s="28">
        <v>-1.415152E-3</v>
      </c>
      <c r="O585" s="28">
        <v>4.9815802499999999E-2</v>
      </c>
      <c r="P585" s="28">
        <v>5.0205268000000003E-3</v>
      </c>
      <c r="Q585" s="28">
        <v>2.0095928E-3</v>
      </c>
      <c r="R585" s="28">
        <v>5.9313390000000001E-4</v>
      </c>
    </row>
    <row r="586" spans="1:18" ht="22.5" x14ac:dyDescent="0.2">
      <c r="A586" s="12" t="s">
        <v>3187</v>
      </c>
      <c r="B586" s="10" t="str">
        <f>VLOOKUP(A586,[2]racine_v11e!$B$4:$C$672,2,FALSE)</f>
        <v>Symptômes et autres recours aux soins de la CMD 19</v>
      </c>
      <c r="C586" s="26">
        <v>12246</v>
      </c>
      <c r="D586" s="27">
        <v>15942837.228</v>
      </c>
      <c r="E586" s="26">
        <v>12568</v>
      </c>
      <c r="F586" s="27">
        <v>16581479.551000001</v>
      </c>
      <c r="G586" s="26">
        <v>13477</v>
      </c>
      <c r="H586" s="27">
        <v>17468409.056000002</v>
      </c>
      <c r="I586" s="28">
        <v>4.0058260200000001E-2</v>
      </c>
      <c r="J586" s="28">
        <v>2.6294300199999999E-2</v>
      </c>
      <c r="K586" s="28">
        <v>1.34113188E-2</v>
      </c>
      <c r="L586" s="28">
        <v>5.3489165599999999E-2</v>
      </c>
      <c r="M586" s="28">
        <v>7.2326543600000001E-2</v>
      </c>
      <c r="N586" s="28">
        <v>-1.7566829999999999E-2</v>
      </c>
      <c r="O586" s="28">
        <v>1.2495188900000001E-2</v>
      </c>
      <c r="P586" s="28">
        <v>1.7039467E-3</v>
      </c>
      <c r="Q586" s="28">
        <v>1.2239372000000001E-3</v>
      </c>
      <c r="R586" s="28">
        <v>6.4463780000000004E-4</v>
      </c>
    </row>
    <row r="587" spans="1:18" ht="22.5" x14ac:dyDescent="0.2">
      <c r="A587" s="12" t="s">
        <v>3188</v>
      </c>
      <c r="B587" s="10" t="str">
        <f>VLOOKUP(A587,[2]racine_v11e!$B$4:$C$672,2,FALSE)</f>
        <v>Toxicomanies non éthyliques avec dépendance</v>
      </c>
      <c r="C587" s="26">
        <v>6050</v>
      </c>
      <c r="D587" s="27">
        <v>12412649.495999999</v>
      </c>
      <c r="E587" s="26">
        <v>6437</v>
      </c>
      <c r="F587" s="27">
        <v>14167968.942</v>
      </c>
      <c r="G587" s="26">
        <v>6537</v>
      </c>
      <c r="H587" s="27">
        <v>15909246.879000001</v>
      </c>
      <c r="I587" s="28">
        <v>0.1414137607</v>
      </c>
      <c r="J587" s="28">
        <v>6.3966942099999993E-2</v>
      </c>
      <c r="K587" s="28">
        <v>7.2790624900000003E-2</v>
      </c>
      <c r="L587" s="28">
        <v>0.12290243889999999</v>
      </c>
      <c r="M587" s="28">
        <v>1.55351872E-2</v>
      </c>
      <c r="N587" s="28">
        <v>0.1057247971</v>
      </c>
      <c r="O587" s="28">
        <v>1.3746082000000001E-3</v>
      </c>
      <c r="P587" s="28">
        <v>3.3452994000000001E-3</v>
      </c>
      <c r="Q587" s="28">
        <v>5.9366900000000001E-4</v>
      </c>
      <c r="R587" s="28">
        <v>5.8709989999999998E-4</v>
      </c>
    </row>
    <row r="588" spans="1:18" ht="22.5" x14ac:dyDescent="0.2">
      <c r="A588" s="12" t="s">
        <v>3189</v>
      </c>
      <c r="B588" s="10" t="str">
        <f>VLOOKUP(A588,[2]racine_v11e!$B$4:$C$672,2,FALSE)</f>
        <v>Abus de drogues non éthyliques sans dépendance</v>
      </c>
      <c r="C588" s="26">
        <v>3619</v>
      </c>
      <c r="D588" s="27">
        <v>3299924.74</v>
      </c>
      <c r="E588" s="26">
        <v>3467</v>
      </c>
      <c r="F588" s="27">
        <v>3177328.3289000001</v>
      </c>
      <c r="G588" s="26">
        <v>3519</v>
      </c>
      <c r="H588" s="27">
        <v>3161027.8738000002</v>
      </c>
      <c r="I588" s="28">
        <v>-3.7151274999999997E-2</v>
      </c>
      <c r="J588" s="28">
        <v>-4.2000553000000003E-2</v>
      </c>
      <c r="K588" s="28">
        <v>5.0618794999999998E-3</v>
      </c>
      <c r="L588" s="28">
        <v>-5.130239E-3</v>
      </c>
      <c r="M588" s="28">
        <v>1.4998557799999999E-2</v>
      </c>
      <c r="N588" s="28">
        <v>-1.9831356000000001E-2</v>
      </c>
      <c r="O588" s="28">
        <v>7.1479629999999996E-4</v>
      </c>
      <c r="P588" s="28">
        <v>-3.1316000000000003E-5</v>
      </c>
      <c r="Q588" s="28">
        <v>3.1958410000000002E-4</v>
      </c>
      <c r="R588" s="28">
        <v>1.1665160000000001E-4</v>
      </c>
    </row>
    <row r="589" spans="1:18" ht="12" x14ac:dyDescent="0.2">
      <c r="A589" s="12" t="s">
        <v>3190</v>
      </c>
      <c r="B589" s="10" t="str">
        <f>VLOOKUP(A589,[2]racine_v11e!$B$4:$C$672,2,FALSE)</f>
        <v>Ethylisme avec dépendance</v>
      </c>
      <c r="C589" s="26">
        <v>77766</v>
      </c>
      <c r="D589" s="27">
        <v>166291482.36000001</v>
      </c>
      <c r="E589" s="26">
        <v>82256</v>
      </c>
      <c r="F589" s="27">
        <v>171007336.59</v>
      </c>
      <c r="G589" s="26">
        <v>84288</v>
      </c>
      <c r="H589" s="27">
        <v>171731055.78999999</v>
      </c>
      <c r="I589" s="28">
        <v>2.8358964399999999E-2</v>
      </c>
      <c r="J589" s="28">
        <v>5.7737314499999998E-2</v>
      </c>
      <c r="K589" s="28">
        <v>-2.7774712999999999E-2</v>
      </c>
      <c r="L589" s="28">
        <v>4.2320943999999997E-3</v>
      </c>
      <c r="M589" s="28">
        <v>2.4703365099999999E-2</v>
      </c>
      <c r="N589" s="28">
        <v>-1.9977753000000001E-2</v>
      </c>
      <c r="O589" s="28">
        <v>2.7932039400000001E-2</v>
      </c>
      <c r="P589" s="28">
        <v>1.3903911E-3</v>
      </c>
      <c r="Q589" s="28">
        <v>7.6547613E-3</v>
      </c>
      <c r="R589" s="28">
        <v>6.3374015000000001E-3</v>
      </c>
    </row>
    <row r="590" spans="1:18" ht="12" x14ac:dyDescent="0.2">
      <c r="A590" s="12" t="s">
        <v>3191</v>
      </c>
      <c r="B590" s="10" t="str">
        <f>VLOOKUP(A590,[2]racine_v11e!$B$4:$C$672,2,FALSE)</f>
        <v>Ethylisme aigu</v>
      </c>
      <c r="C590" s="26">
        <v>105943</v>
      </c>
      <c r="D590" s="27">
        <v>72549126.869000003</v>
      </c>
      <c r="E590" s="26">
        <v>102556</v>
      </c>
      <c r="F590" s="27">
        <v>70265668.107999995</v>
      </c>
      <c r="G590" s="26">
        <v>99849</v>
      </c>
      <c r="H590" s="27">
        <v>68706952.334000006</v>
      </c>
      <c r="I590" s="28">
        <v>-3.1474654999999997E-2</v>
      </c>
      <c r="J590" s="28">
        <v>-3.1970022000000001E-2</v>
      </c>
      <c r="K590" s="28">
        <v>5.1172619999999996E-4</v>
      </c>
      <c r="L590" s="28">
        <v>-2.2183176999999998E-2</v>
      </c>
      <c r="M590" s="28">
        <v>-2.6395334999999999E-2</v>
      </c>
      <c r="N590" s="28">
        <v>4.3263535000000004E-3</v>
      </c>
      <c r="O590" s="28">
        <v>-3.7210645000000001E-2</v>
      </c>
      <c r="P590" s="28">
        <v>-2.9945660000000002E-3</v>
      </c>
      <c r="Q590" s="28">
        <v>9.0679604999999996E-3</v>
      </c>
      <c r="R590" s="28">
        <v>2.5354968000000002E-3</v>
      </c>
    </row>
    <row r="591" spans="1:18" ht="22.5" x14ac:dyDescent="0.2">
      <c r="A591" s="12" t="s">
        <v>3192</v>
      </c>
      <c r="B591" s="10" t="str">
        <f>VLOOKUP(A591,[2]racine_v11e!$B$4:$C$672,2,FALSE)</f>
        <v>Troubles mentaux organiques induits par l'alcool ou d'autres substances</v>
      </c>
      <c r="C591" s="26">
        <v>5547</v>
      </c>
      <c r="D591" s="27">
        <v>15564682.392999999</v>
      </c>
      <c r="E591" s="26">
        <v>6147</v>
      </c>
      <c r="F591" s="27">
        <v>16315878.931</v>
      </c>
      <c r="G591" s="26">
        <v>5899</v>
      </c>
      <c r="H591" s="27">
        <v>15922440.395</v>
      </c>
      <c r="I591" s="28">
        <v>4.8262889000000003E-2</v>
      </c>
      <c r="J591" s="28">
        <v>0.1081665765</v>
      </c>
      <c r="K591" s="28">
        <v>-5.4056572999999997E-2</v>
      </c>
      <c r="L591" s="28">
        <v>-2.4113842999999999E-2</v>
      </c>
      <c r="M591" s="28">
        <v>-4.0344883999999998E-2</v>
      </c>
      <c r="N591" s="28">
        <v>1.6913410699999999E-2</v>
      </c>
      <c r="O591" s="28">
        <v>-3.4090280000000001E-3</v>
      </c>
      <c r="P591" s="28">
        <v>-7.5586399999999997E-4</v>
      </c>
      <c r="Q591" s="28">
        <v>5.3572790000000004E-4</v>
      </c>
      <c r="R591" s="28">
        <v>5.8758680000000002E-4</v>
      </c>
    </row>
    <row r="592" spans="1:18" ht="22.5" x14ac:dyDescent="0.2">
      <c r="A592" s="12" t="s">
        <v>3193</v>
      </c>
      <c r="B592" s="10" t="str">
        <f>VLOOKUP(A592,[2]racine_v11e!$B$4:$C$672,2,FALSE)</f>
        <v>Interventions sur la main ou le poignet à la suite de blessures</v>
      </c>
      <c r="C592" s="26">
        <v>3108</v>
      </c>
      <c r="D592" s="27">
        <v>8865729.8846000005</v>
      </c>
      <c r="E592" s="26">
        <v>3049</v>
      </c>
      <c r="F592" s="27">
        <v>8452613.6281000003</v>
      </c>
      <c r="G592" s="26">
        <v>2941</v>
      </c>
      <c r="H592" s="27">
        <v>8509281.4592000004</v>
      </c>
      <c r="I592" s="28">
        <v>-4.6596982000000002E-2</v>
      </c>
      <c r="J592" s="28">
        <v>-1.8983269000000001E-2</v>
      </c>
      <c r="K592" s="28">
        <v>-2.8148055000000002E-2</v>
      </c>
      <c r="L592" s="28">
        <v>6.7041786000000001E-3</v>
      </c>
      <c r="M592" s="28">
        <v>-3.542145E-2</v>
      </c>
      <c r="N592" s="28">
        <v>4.36725741E-2</v>
      </c>
      <c r="O592" s="28">
        <v>-1.4845769999999999E-3</v>
      </c>
      <c r="P592" s="28">
        <v>1.088688E-4</v>
      </c>
      <c r="Q592" s="28">
        <v>2.6709200000000002E-4</v>
      </c>
      <c r="R592" s="28">
        <v>3.1401850000000001E-4</v>
      </c>
    </row>
    <row r="593" spans="1:18" ht="22.5" x14ac:dyDescent="0.2">
      <c r="A593" s="12" t="s">
        <v>3194</v>
      </c>
      <c r="B593" s="10" t="str">
        <f>VLOOKUP(A593,[2]racine_v11e!$B$4:$C$672,2,FALSE)</f>
        <v>Autres interventions pour blessures ou complications d'acte</v>
      </c>
      <c r="C593" s="26">
        <v>10183</v>
      </c>
      <c r="D593" s="27">
        <v>79728098.121999994</v>
      </c>
      <c r="E593" s="26">
        <v>9915</v>
      </c>
      <c r="F593" s="27">
        <v>80083770.866999999</v>
      </c>
      <c r="G593" s="26">
        <v>10209</v>
      </c>
      <c r="H593" s="27">
        <v>84154442.348000005</v>
      </c>
      <c r="I593" s="28">
        <v>4.4610715000000002E-3</v>
      </c>
      <c r="J593" s="28">
        <v>-2.6318373999999999E-2</v>
      </c>
      <c r="K593" s="28">
        <v>3.1611406000000002E-2</v>
      </c>
      <c r="L593" s="28">
        <v>5.0830167400000001E-2</v>
      </c>
      <c r="M593" s="28">
        <v>2.9652042399999998E-2</v>
      </c>
      <c r="N593" s="28">
        <v>2.0568234899999999E-2</v>
      </c>
      <c r="O593" s="28">
        <v>4.0413482000000002E-3</v>
      </c>
      <c r="P593" s="28">
        <v>7.8204716999999997E-3</v>
      </c>
      <c r="Q593" s="28">
        <v>9.2714809999999996E-4</v>
      </c>
      <c r="R593" s="28">
        <v>3.1055564999999999E-3</v>
      </c>
    </row>
    <row r="594" spans="1:18" ht="22.5" x14ac:dyDescent="0.2">
      <c r="A594" s="12" t="s">
        <v>3195</v>
      </c>
      <c r="B594" s="10" t="str">
        <f>VLOOKUP(A594,[2]racine_v11e!$B$4:$C$672,2,FALSE)</f>
        <v>Greffes de peau ou parages de plaies pour lésions autres que des brûlures</v>
      </c>
      <c r="C594" s="26">
        <v>2280</v>
      </c>
      <c r="D594" s="27">
        <v>12715468.302999999</v>
      </c>
      <c r="E594" s="26">
        <v>2117</v>
      </c>
      <c r="F594" s="27">
        <v>11935458.312000001</v>
      </c>
      <c r="G594" s="26">
        <v>2273</v>
      </c>
      <c r="H594" s="27">
        <v>13115629.967</v>
      </c>
      <c r="I594" s="28">
        <v>-6.1343395000000002E-2</v>
      </c>
      <c r="J594" s="28">
        <v>-7.1491228000000004E-2</v>
      </c>
      <c r="K594" s="28">
        <v>1.09291735E-2</v>
      </c>
      <c r="L594" s="28">
        <v>9.8879458500000003E-2</v>
      </c>
      <c r="M594" s="28">
        <v>7.3689182800000003E-2</v>
      </c>
      <c r="N594" s="28">
        <v>2.34614226E-2</v>
      </c>
      <c r="O594" s="28">
        <v>2.1443887999999999E-3</v>
      </c>
      <c r="P594" s="28">
        <v>2.2673161000000002E-3</v>
      </c>
      <c r="Q594" s="28">
        <v>2.0642640000000001E-4</v>
      </c>
      <c r="R594" s="28">
        <v>4.8400690000000002E-4</v>
      </c>
    </row>
    <row r="595" spans="1:18" ht="33.75" x14ac:dyDescent="0.2">
      <c r="A595" s="12" t="s">
        <v>3196</v>
      </c>
      <c r="B595" s="10" t="str">
        <f>VLOOKUP(A595,[2]racine_v11e!$B$4:$C$672,2,FALSE)</f>
        <v>Traumatismes, allergies et empoisonnements sans acte opératoire, avec anesthésie, en ambulatoire</v>
      </c>
      <c r="C595" s="26">
        <v>890</v>
      </c>
      <c r="D595" s="27">
        <v>821424.94200000004</v>
      </c>
      <c r="E595" s="26">
        <v>763</v>
      </c>
      <c r="F595" s="27">
        <v>700945.70640000002</v>
      </c>
      <c r="G595" s="26">
        <v>792</v>
      </c>
      <c r="H595" s="27">
        <v>725710.53480000002</v>
      </c>
      <c r="I595" s="28">
        <v>-0.14667102200000001</v>
      </c>
      <c r="J595" s="28">
        <v>-0.14269662899999999</v>
      </c>
      <c r="K595" s="28">
        <v>-4.6359230000000001E-3</v>
      </c>
      <c r="L595" s="28">
        <v>3.5330594299999997E-2</v>
      </c>
      <c r="M595" s="28">
        <v>3.8007863699999998E-2</v>
      </c>
      <c r="N595" s="28">
        <v>-2.5792380000000002E-3</v>
      </c>
      <c r="O595" s="28">
        <v>3.9863639999999998E-4</v>
      </c>
      <c r="P595" s="28">
        <v>4.7577600000000003E-5</v>
      </c>
      <c r="Q595" s="28">
        <v>7.1926899999999997E-5</v>
      </c>
      <c r="R595" s="28">
        <v>2.67809E-5</v>
      </c>
    </row>
    <row r="596" spans="1:18" ht="33.75" x14ac:dyDescent="0.2">
      <c r="A596" s="12" t="s">
        <v>3197</v>
      </c>
      <c r="B596" s="10" t="str">
        <f>VLOOKUP(A596,[2]racine_v11e!$B$4:$C$672,2,FALSE)</f>
        <v>Effets toxiques des médicaments et substances biologiques, âge inférieur à 18 ans</v>
      </c>
      <c r="C596" s="26">
        <v>13193</v>
      </c>
      <c r="D596" s="27">
        <v>15747374.82</v>
      </c>
      <c r="E596" s="26">
        <v>12758</v>
      </c>
      <c r="F596" s="27">
        <v>15517322.950999999</v>
      </c>
      <c r="G596" s="26">
        <v>11909</v>
      </c>
      <c r="H596" s="27">
        <v>14949027.025</v>
      </c>
      <c r="I596" s="28">
        <v>-1.4608902999999999E-2</v>
      </c>
      <c r="J596" s="28">
        <v>-3.2972030999999999E-2</v>
      </c>
      <c r="K596" s="28">
        <v>1.8989241600000002E-2</v>
      </c>
      <c r="L596" s="28">
        <v>-3.6623322999999999E-2</v>
      </c>
      <c r="M596" s="28">
        <v>-6.6546481000000005E-2</v>
      </c>
      <c r="N596" s="28">
        <v>3.2056398399999998E-2</v>
      </c>
      <c r="O596" s="28">
        <v>-1.1670424E-2</v>
      </c>
      <c r="P596" s="28">
        <v>-1.0917959999999999E-3</v>
      </c>
      <c r="Q596" s="28">
        <v>1.0815365000000001E-3</v>
      </c>
      <c r="R596" s="28">
        <v>5.5166480000000005E-4</v>
      </c>
    </row>
    <row r="597" spans="1:18" ht="22.5" x14ac:dyDescent="0.2">
      <c r="A597" s="12" t="s">
        <v>3198</v>
      </c>
      <c r="B597" s="10" t="str">
        <f>VLOOKUP(A597,[2]racine_v11e!$B$4:$C$672,2,FALSE)</f>
        <v>Réactions allergiques non classées ailleurs, âge inférieur à 18 ans</v>
      </c>
      <c r="C597" s="26">
        <v>4963</v>
      </c>
      <c r="D597" s="27">
        <v>3181024.9424999999</v>
      </c>
      <c r="E597" s="26">
        <v>4823</v>
      </c>
      <c r="F597" s="27">
        <v>3112991.594</v>
      </c>
      <c r="G597" s="26">
        <v>4270</v>
      </c>
      <c r="H597" s="27">
        <v>2756120.4360000002</v>
      </c>
      <c r="I597" s="28">
        <v>-2.1387241000000001E-2</v>
      </c>
      <c r="J597" s="28">
        <v>-2.8208745E-2</v>
      </c>
      <c r="K597" s="28">
        <v>7.0195149999999996E-3</v>
      </c>
      <c r="L597" s="28">
        <v>-0.114639294</v>
      </c>
      <c r="M597" s="28">
        <v>-0.11465892599999999</v>
      </c>
      <c r="N597" s="28">
        <v>2.21747E-5</v>
      </c>
      <c r="O597" s="28">
        <v>-7.6015839999999998E-3</v>
      </c>
      <c r="P597" s="28">
        <v>-6.8561200000000005E-4</v>
      </c>
      <c r="Q597" s="28">
        <v>3.8778750000000001E-4</v>
      </c>
      <c r="R597" s="28">
        <v>1.0170930000000001E-4</v>
      </c>
    </row>
    <row r="598" spans="1:18" ht="22.5" x14ac:dyDescent="0.2">
      <c r="A598" s="12" t="s">
        <v>3199</v>
      </c>
      <c r="B598" s="10" t="str">
        <f>VLOOKUP(A598,[2]racine_v11e!$B$4:$C$672,2,FALSE)</f>
        <v>Réactions allergiques non classées ailleurs, âge supérieur à 17 ans</v>
      </c>
      <c r="C598" s="26">
        <v>8348</v>
      </c>
      <c r="D598" s="27">
        <v>6584601.3015000001</v>
      </c>
      <c r="E598" s="26">
        <v>8250</v>
      </c>
      <c r="F598" s="27">
        <v>6727078.9883000003</v>
      </c>
      <c r="G598" s="26">
        <v>7918</v>
      </c>
      <c r="H598" s="27">
        <v>6491589.0099999998</v>
      </c>
      <c r="I598" s="28">
        <v>2.1638012700000001E-2</v>
      </c>
      <c r="J598" s="28">
        <v>-1.1739339E-2</v>
      </c>
      <c r="K598" s="28">
        <v>3.3773834000000003E-2</v>
      </c>
      <c r="L598" s="28">
        <v>-3.5006275000000003E-2</v>
      </c>
      <c r="M598" s="28">
        <v>-4.0242423999999999E-2</v>
      </c>
      <c r="N598" s="28">
        <v>5.4556995999999998E-3</v>
      </c>
      <c r="O598" s="28">
        <v>-4.5636990000000001E-3</v>
      </c>
      <c r="P598" s="28">
        <v>-4.5241699999999999E-4</v>
      </c>
      <c r="Q598" s="28">
        <v>7.1908689999999995E-4</v>
      </c>
      <c r="R598" s="28">
        <v>2.3955950000000001E-4</v>
      </c>
    </row>
    <row r="599" spans="1:18" ht="22.5" x14ac:dyDescent="0.2">
      <c r="A599" s="12" t="s">
        <v>3200</v>
      </c>
      <c r="B599" s="10" t="str">
        <f>VLOOKUP(A599,[2]racine_v11e!$B$4:$C$672,2,FALSE)</f>
        <v>Traumatismes imprécis, âge inférieur à 18 ans</v>
      </c>
      <c r="C599" s="26">
        <v>1824</v>
      </c>
      <c r="D599" s="27">
        <v>1854030.8154</v>
      </c>
      <c r="E599" s="26">
        <v>1791</v>
      </c>
      <c r="F599" s="27">
        <v>1829996.6732000001</v>
      </c>
      <c r="G599" s="26">
        <v>1921</v>
      </c>
      <c r="H599" s="27">
        <v>1984971.7261999999</v>
      </c>
      <c r="I599" s="28">
        <v>-1.2963184000000001E-2</v>
      </c>
      <c r="J599" s="28">
        <v>-1.8092105000000001E-2</v>
      </c>
      <c r="K599" s="28">
        <v>5.2234242E-3</v>
      </c>
      <c r="L599" s="28">
        <v>8.4685975299999994E-2</v>
      </c>
      <c r="M599" s="28">
        <v>7.2585148000000002E-2</v>
      </c>
      <c r="N599" s="28">
        <v>1.1281927000000001E-2</v>
      </c>
      <c r="O599" s="28">
        <v>1.7869907E-3</v>
      </c>
      <c r="P599" s="28">
        <v>2.9773419999999998E-4</v>
      </c>
      <c r="Q599" s="28">
        <v>1.7445899999999999E-4</v>
      </c>
      <c r="R599" s="28">
        <v>7.3251500000000002E-5</v>
      </c>
    </row>
    <row r="600" spans="1:18" ht="22.5" x14ac:dyDescent="0.2">
      <c r="A600" s="12" t="s">
        <v>3201</v>
      </c>
      <c r="B600" s="10" t="str">
        <f>VLOOKUP(A600,[2]racine_v11e!$B$4:$C$672,2,FALSE)</f>
        <v>Traumatismes imprécis, âge supérieur à 17 ans</v>
      </c>
      <c r="C600" s="26">
        <v>5903</v>
      </c>
      <c r="D600" s="27">
        <v>8732138.2401999999</v>
      </c>
      <c r="E600" s="26">
        <v>5613</v>
      </c>
      <c r="F600" s="27">
        <v>8562849.4518999998</v>
      </c>
      <c r="G600" s="26">
        <v>5493</v>
      </c>
      <c r="H600" s="27">
        <v>8293094.4176000003</v>
      </c>
      <c r="I600" s="28">
        <v>-1.9386865E-2</v>
      </c>
      <c r="J600" s="28">
        <v>-4.9127562E-2</v>
      </c>
      <c r="K600" s="28">
        <v>3.1277273100000003E-2</v>
      </c>
      <c r="L600" s="28">
        <v>-3.1502952000000001E-2</v>
      </c>
      <c r="M600" s="28">
        <v>-2.1378942000000001E-2</v>
      </c>
      <c r="N600" s="28">
        <v>-1.0345178999999999E-2</v>
      </c>
      <c r="O600" s="28">
        <v>-1.64953E-3</v>
      </c>
      <c r="P600" s="28">
        <v>-5.18247E-4</v>
      </c>
      <c r="Q600" s="28">
        <v>4.9885629999999999E-4</v>
      </c>
      <c r="R600" s="28">
        <v>3.0604059999999998E-4</v>
      </c>
    </row>
    <row r="601" spans="1:18" ht="33.75" x14ac:dyDescent="0.2">
      <c r="A601" s="12" t="s">
        <v>3202</v>
      </c>
      <c r="B601" s="10" t="str">
        <f>VLOOKUP(A601,[2]racine_v11e!$B$4:$C$672,2,FALSE)</f>
        <v>Effets toxiques des médicaments et substances biologiques, âge supérieur à 17 ans</v>
      </c>
      <c r="C601" s="26">
        <v>102611</v>
      </c>
      <c r="D601" s="27">
        <v>96376241.479000002</v>
      </c>
      <c r="E601" s="26">
        <v>95919</v>
      </c>
      <c r="F601" s="27">
        <v>90728393.503999993</v>
      </c>
      <c r="G601" s="26">
        <v>87342</v>
      </c>
      <c r="H601" s="27">
        <v>83805843.363000005</v>
      </c>
      <c r="I601" s="28">
        <v>-5.8602078000000002E-2</v>
      </c>
      <c r="J601" s="28">
        <v>-6.5217179E-2</v>
      </c>
      <c r="K601" s="28">
        <v>7.0766190999999997E-3</v>
      </c>
      <c r="L601" s="28">
        <v>-7.6299710000000007E-2</v>
      </c>
      <c r="M601" s="28">
        <v>-8.9419197000000006E-2</v>
      </c>
      <c r="N601" s="28">
        <v>1.44078231E-2</v>
      </c>
      <c r="O601" s="28">
        <v>-0.117900148</v>
      </c>
      <c r="P601" s="28">
        <v>-1.3299429E-2</v>
      </c>
      <c r="Q601" s="28">
        <v>7.9321155999999993E-3</v>
      </c>
      <c r="R601" s="28">
        <v>3.0926920999999998E-3</v>
      </c>
    </row>
    <row r="602" spans="1:18" ht="22.5" x14ac:dyDescent="0.2">
      <c r="A602" s="12" t="s">
        <v>3203</v>
      </c>
      <c r="B602" s="10" t="str">
        <f>VLOOKUP(A602,[2]racine_v11e!$B$4:$C$672,2,FALSE)</f>
        <v>Effets toxiques des autres substances chimiques</v>
      </c>
      <c r="C602" s="26">
        <v>3173</v>
      </c>
      <c r="D602" s="27">
        <v>3584015.3012000001</v>
      </c>
      <c r="E602" s="26">
        <v>3148</v>
      </c>
      <c r="F602" s="27">
        <v>3727323.0858</v>
      </c>
      <c r="G602" s="26">
        <v>3225</v>
      </c>
      <c r="H602" s="27">
        <v>4058132.9860999999</v>
      </c>
      <c r="I602" s="28">
        <v>3.9985260299999999E-2</v>
      </c>
      <c r="J602" s="28">
        <v>-7.8789789999999995E-3</v>
      </c>
      <c r="K602" s="28">
        <v>4.8244355400000001E-2</v>
      </c>
      <c r="L602" s="28">
        <v>8.8752676599999997E-2</v>
      </c>
      <c r="M602" s="28">
        <v>2.44599746E-2</v>
      </c>
      <c r="N602" s="28">
        <v>6.2757651400000003E-2</v>
      </c>
      <c r="O602" s="28">
        <v>1.0584482999999999E-3</v>
      </c>
      <c r="P602" s="28">
        <v>6.3554370000000005E-4</v>
      </c>
      <c r="Q602" s="28">
        <v>2.9288399999999998E-4</v>
      </c>
      <c r="R602" s="28">
        <v>1.4975749999999999E-4</v>
      </c>
    </row>
    <row r="603" spans="1:18" ht="12" x14ac:dyDescent="0.2">
      <c r="A603" s="12" t="s">
        <v>3204</v>
      </c>
      <c r="B603" s="10" t="str">
        <f>VLOOKUP(A603,[2]racine_v11e!$B$4:$C$672,2,FALSE)</f>
        <v>Autres effets toxiques</v>
      </c>
      <c r="C603" s="26">
        <v>6871</v>
      </c>
      <c r="D603" s="27">
        <v>5002014.7099000001</v>
      </c>
      <c r="E603" s="26">
        <v>6630</v>
      </c>
      <c r="F603" s="27">
        <v>4911055.3026000001</v>
      </c>
      <c r="G603" s="26">
        <v>6522</v>
      </c>
      <c r="H603" s="27">
        <v>4835042.5760000004</v>
      </c>
      <c r="I603" s="28">
        <v>-1.8184553999999999E-2</v>
      </c>
      <c r="J603" s="28">
        <v>-3.5074952999999999E-2</v>
      </c>
      <c r="K603" s="28">
        <v>1.7504363299999999E-2</v>
      </c>
      <c r="L603" s="28">
        <v>-1.5477879999999999E-2</v>
      </c>
      <c r="M603" s="28">
        <v>-1.6289593000000002E-2</v>
      </c>
      <c r="N603" s="28">
        <v>8.2515379999999997E-4</v>
      </c>
      <c r="O603" s="28">
        <v>-1.4845769999999999E-3</v>
      </c>
      <c r="P603" s="28">
        <v>-1.4603399999999999E-4</v>
      </c>
      <c r="Q603" s="28">
        <v>5.9230679999999996E-4</v>
      </c>
      <c r="R603" s="28">
        <v>1.784279E-4</v>
      </c>
    </row>
    <row r="604" spans="1:18" ht="12" x14ac:dyDescent="0.2">
      <c r="A604" s="12" t="s">
        <v>3205</v>
      </c>
      <c r="B604" s="10" t="str">
        <f>VLOOKUP(A604,[2]racine_v11e!$B$4:$C$672,2,FALSE)</f>
        <v>Maltraitance</v>
      </c>
      <c r="C604" s="26">
        <v>1264</v>
      </c>
      <c r="D604" s="27">
        <v>3070494.7566999998</v>
      </c>
      <c r="E604" s="26">
        <v>1244</v>
      </c>
      <c r="F604" s="27">
        <v>3062256.0395999998</v>
      </c>
      <c r="G604" s="26">
        <v>1267</v>
      </c>
      <c r="H604" s="27">
        <v>3324519.2239999999</v>
      </c>
      <c r="I604" s="28">
        <v>-2.6831889999999999E-3</v>
      </c>
      <c r="J604" s="28">
        <v>-1.5822784999999999E-2</v>
      </c>
      <c r="K604" s="28">
        <v>1.3350843500000001E-2</v>
      </c>
      <c r="L604" s="28">
        <v>8.5643780599999997E-2</v>
      </c>
      <c r="M604" s="28">
        <v>1.8488746E-2</v>
      </c>
      <c r="N604" s="28">
        <v>6.5935961400000007E-2</v>
      </c>
      <c r="O604" s="28">
        <v>3.1615989999999997E-4</v>
      </c>
      <c r="P604" s="28">
        <v>5.0385339999999999E-4</v>
      </c>
      <c r="Q604" s="28">
        <v>1.150648E-4</v>
      </c>
      <c r="R604" s="28">
        <v>1.226849E-4</v>
      </c>
    </row>
    <row r="605" spans="1:18" ht="22.5" x14ac:dyDescent="0.2">
      <c r="A605" s="12" t="s">
        <v>3206</v>
      </c>
      <c r="B605" s="10" t="str">
        <f>VLOOKUP(A605,[2]racine_v11e!$B$4:$C$672,2,FALSE)</f>
        <v>Autres traumatismes et effets nocifs autres que les intoxications</v>
      </c>
      <c r="C605" s="26">
        <v>5975</v>
      </c>
      <c r="D605" s="27">
        <v>10735289.215</v>
      </c>
      <c r="E605" s="26">
        <v>6388</v>
      </c>
      <c r="F605" s="27">
        <v>11670129.979</v>
      </c>
      <c r="G605" s="26">
        <v>6642</v>
      </c>
      <c r="H605" s="27">
        <v>11871795.517000001</v>
      </c>
      <c r="I605" s="28">
        <v>8.7081097199999999E-2</v>
      </c>
      <c r="J605" s="28">
        <v>6.9121338899999996E-2</v>
      </c>
      <c r="K605" s="28">
        <v>1.6798615499999999E-2</v>
      </c>
      <c r="L605" s="28">
        <v>1.7280487800000001E-2</v>
      </c>
      <c r="M605" s="28">
        <v>3.9762053899999997E-2</v>
      </c>
      <c r="N605" s="28">
        <v>-2.1621837000000001E-2</v>
      </c>
      <c r="O605" s="28">
        <v>3.4915049000000002E-3</v>
      </c>
      <c r="P605" s="28">
        <v>3.8743479999999998E-4</v>
      </c>
      <c r="Q605" s="28">
        <v>6.0320480000000004E-4</v>
      </c>
      <c r="R605" s="28">
        <v>4.3810559999999998E-4</v>
      </c>
    </row>
    <row r="606" spans="1:18" ht="12" x14ac:dyDescent="0.2">
      <c r="A606" s="12" t="s">
        <v>3207</v>
      </c>
      <c r="B606" s="10" t="str">
        <f>VLOOKUP(A606,[2]racine_v11e!$B$4:$C$672,2,FALSE)</f>
        <v>Rejets de greffe</v>
      </c>
      <c r="C606" s="26">
        <v>3292</v>
      </c>
      <c r="D606" s="27">
        <v>20484288.993000001</v>
      </c>
      <c r="E606" s="26">
        <v>3340</v>
      </c>
      <c r="F606" s="27">
        <v>22024156.840999998</v>
      </c>
      <c r="G606" s="26">
        <v>3581</v>
      </c>
      <c r="H606" s="27">
        <v>25283802.094999999</v>
      </c>
      <c r="I606" s="28">
        <v>7.5173116700000001E-2</v>
      </c>
      <c r="J606" s="28">
        <v>1.4580801900000001E-2</v>
      </c>
      <c r="K606" s="28">
        <v>5.9721527000000003E-2</v>
      </c>
      <c r="L606" s="28">
        <v>0.1480031802</v>
      </c>
      <c r="M606" s="28">
        <v>7.2155688600000004E-2</v>
      </c>
      <c r="N606" s="28">
        <v>7.0742982999999995E-2</v>
      </c>
      <c r="O606" s="28">
        <v>3.3128059000000001E-3</v>
      </c>
      <c r="P606" s="28">
        <v>6.2623484999999998E-3</v>
      </c>
      <c r="Q606" s="28">
        <v>3.2521470000000002E-4</v>
      </c>
      <c r="R606" s="28">
        <v>9.3304970000000005E-4</v>
      </c>
    </row>
    <row r="607" spans="1:18" ht="22.5" x14ac:dyDescent="0.2">
      <c r="A607" s="12" t="s">
        <v>3208</v>
      </c>
      <c r="B607" s="10" t="str">
        <f>VLOOKUP(A607,[2]racine_v11e!$B$4:$C$672,2,FALSE)</f>
        <v>Autres complications iatrogéniques non classées ailleurs</v>
      </c>
      <c r="C607" s="26">
        <v>10271</v>
      </c>
      <c r="D607" s="27">
        <v>29642224.620999999</v>
      </c>
      <c r="E607" s="26">
        <v>10018</v>
      </c>
      <c r="F607" s="27">
        <v>30726728.701000001</v>
      </c>
      <c r="G607" s="26">
        <v>10076</v>
      </c>
      <c r="H607" s="27">
        <v>32322789.965</v>
      </c>
      <c r="I607" s="28">
        <v>3.6586460500000001E-2</v>
      </c>
      <c r="J607" s="28">
        <v>-2.4632459999999998E-2</v>
      </c>
      <c r="K607" s="28">
        <v>6.2764976599999994E-2</v>
      </c>
      <c r="L607" s="28">
        <v>5.19437419E-2</v>
      </c>
      <c r="M607" s="28">
        <v>5.7895788000000004E-3</v>
      </c>
      <c r="N607" s="28">
        <v>4.5888488099999999E-2</v>
      </c>
      <c r="O607" s="28">
        <v>7.9727279999999997E-4</v>
      </c>
      <c r="P607" s="28">
        <v>3.0663128000000001E-3</v>
      </c>
      <c r="Q607" s="28">
        <v>9.1506949999999997E-4</v>
      </c>
      <c r="R607" s="28">
        <v>1.1928099000000001E-3</v>
      </c>
    </row>
    <row r="608" spans="1:18" ht="22.5" x14ac:dyDescent="0.2">
      <c r="A608" s="12" t="s">
        <v>3209</v>
      </c>
      <c r="B608" s="10" t="str">
        <f>VLOOKUP(A608,[2]racine_v11e!$B$4:$C$672,2,FALSE)</f>
        <v>Brûlures non étendues avec greffe cutanée</v>
      </c>
      <c r="C608" s="26">
        <v>2575</v>
      </c>
      <c r="D608" s="27">
        <v>39084672.544</v>
      </c>
      <c r="E608" s="26">
        <v>2542</v>
      </c>
      <c r="F608" s="27">
        <v>39882451.604999997</v>
      </c>
      <c r="G608" s="26">
        <v>2493</v>
      </c>
      <c r="H608" s="27">
        <v>40372954.189999998</v>
      </c>
      <c r="I608" s="28">
        <v>2.0411558E-2</v>
      </c>
      <c r="J608" s="28">
        <v>-1.2815534E-2</v>
      </c>
      <c r="K608" s="28">
        <v>3.3658442900000002E-2</v>
      </c>
      <c r="L608" s="28">
        <v>1.2298707000000001E-2</v>
      </c>
      <c r="M608" s="28">
        <v>-1.9276161E-2</v>
      </c>
      <c r="N608" s="28">
        <v>3.2195472599999997E-2</v>
      </c>
      <c r="O608" s="28">
        <v>-6.7355799999999999E-4</v>
      </c>
      <c r="P608" s="28">
        <v>9.4234120000000004E-4</v>
      </c>
      <c r="Q608" s="28">
        <v>2.2640609999999999E-4</v>
      </c>
      <c r="R608" s="28">
        <v>1.4898856E-3</v>
      </c>
    </row>
    <row r="609" spans="1:18" ht="22.5" x14ac:dyDescent="0.2">
      <c r="A609" s="12" t="s">
        <v>3210</v>
      </c>
      <c r="B609" s="10" t="str">
        <f>VLOOKUP(A609,[2]racine_v11e!$B$4:$C$672,2,FALSE)</f>
        <v>Brûlures non étendues avec parages de plaie ou autres interventions chirurgicales</v>
      </c>
      <c r="C609" s="26">
        <v>382</v>
      </c>
      <c r="D609" s="27">
        <v>3123671.6952</v>
      </c>
      <c r="E609" s="26">
        <v>424</v>
      </c>
      <c r="F609" s="27">
        <v>3484974.2359000002</v>
      </c>
      <c r="G609" s="26">
        <v>398</v>
      </c>
      <c r="H609" s="27">
        <v>3103062.7864000001</v>
      </c>
      <c r="I609" s="28">
        <v>0.11566597770000001</v>
      </c>
      <c r="J609" s="28">
        <v>0.109947644</v>
      </c>
      <c r="K609" s="28">
        <v>5.1518950000000001E-3</v>
      </c>
      <c r="L609" s="28">
        <v>-0.109588027</v>
      </c>
      <c r="M609" s="28">
        <v>-6.1320754999999998E-2</v>
      </c>
      <c r="N609" s="28">
        <v>-5.142041E-2</v>
      </c>
      <c r="O609" s="28">
        <v>-3.5739799999999998E-4</v>
      </c>
      <c r="P609" s="28">
        <v>-7.3371899999999997E-4</v>
      </c>
      <c r="Q609" s="28">
        <v>3.6145100000000001E-5</v>
      </c>
      <c r="R609" s="28">
        <v>1.145125E-4</v>
      </c>
    </row>
    <row r="610" spans="1:18" ht="22.5" x14ac:dyDescent="0.2">
      <c r="A610" s="12" t="s">
        <v>3211</v>
      </c>
      <c r="B610" s="10" t="str">
        <f>VLOOKUP(A610,[2]racine_v11e!$B$4:$C$672,2,FALSE)</f>
        <v>Brûlures sans acte opératoire, avec anesthésie, en ambulatoire</v>
      </c>
      <c r="C610" s="26">
        <v>1915</v>
      </c>
      <c r="D610" s="27">
        <v>1894861.4256</v>
      </c>
      <c r="E610" s="26">
        <v>2010</v>
      </c>
      <c r="F610" s="27">
        <v>2011146.3215999999</v>
      </c>
      <c r="G610" s="26">
        <v>2278</v>
      </c>
      <c r="H610" s="27">
        <v>2259936.8064000001</v>
      </c>
      <c r="I610" s="28">
        <v>6.13685489E-2</v>
      </c>
      <c r="J610" s="28">
        <v>4.9608355100000001E-2</v>
      </c>
      <c r="K610" s="28">
        <v>1.1204363700000001E-2</v>
      </c>
      <c r="L610" s="28">
        <v>0.12370581</v>
      </c>
      <c r="M610" s="28">
        <v>0.1333333333</v>
      </c>
      <c r="N610" s="28">
        <v>-8.4948739999999995E-3</v>
      </c>
      <c r="O610" s="28">
        <v>3.6839501000000001E-3</v>
      </c>
      <c r="P610" s="28">
        <v>4.7796999999999998E-4</v>
      </c>
      <c r="Q610" s="28">
        <v>2.0688050000000001E-4</v>
      </c>
      <c r="R610" s="28">
        <v>8.3398600000000005E-5</v>
      </c>
    </row>
    <row r="611" spans="1:18" ht="22.5" x14ac:dyDescent="0.2">
      <c r="A611" s="12" t="s">
        <v>3212</v>
      </c>
      <c r="B611" s="10" t="str">
        <f>VLOOKUP(A611,[2]racine_v11e!$B$4:$C$672,2,FALSE)</f>
        <v>Brûlures et gelures non étendues sans intervention chirurgicale</v>
      </c>
      <c r="C611" s="26">
        <v>5663</v>
      </c>
      <c r="D611" s="27">
        <v>15036845.829</v>
      </c>
      <c r="E611" s="26">
        <v>5401</v>
      </c>
      <c r="F611" s="27">
        <v>15217690.465</v>
      </c>
      <c r="G611" s="26">
        <v>5430</v>
      </c>
      <c r="H611" s="27">
        <v>15418052.648</v>
      </c>
      <c r="I611" s="28">
        <v>1.20267667E-2</v>
      </c>
      <c r="J611" s="28">
        <v>-4.6265229999999997E-2</v>
      </c>
      <c r="K611" s="28">
        <v>6.1119714800000002E-2</v>
      </c>
      <c r="L611" s="28">
        <v>1.3166398899999999E-2</v>
      </c>
      <c r="M611" s="28">
        <v>5.3693760000000004E-3</v>
      </c>
      <c r="N611" s="28">
        <v>7.7553813000000001E-3</v>
      </c>
      <c r="O611" s="28">
        <v>3.9863639999999998E-4</v>
      </c>
      <c r="P611" s="28">
        <v>3.8493080000000002E-4</v>
      </c>
      <c r="Q611" s="28">
        <v>4.9313489999999998E-4</v>
      </c>
      <c r="R611" s="28">
        <v>5.6897329999999996E-4</v>
      </c>
    </row>
    <row r="612" spans="1:18" ht="12" x14ac:dyDescent="0.2">
      <c r="A612" s="12" t="s">
        <v>3213</v>
      </c>
      <c r="B612" s="10" t="str">
        <f>VLOOKUP(A612,[2]racine_v11e!$B$4:$C$672,2,FALSE)</f>
        <v>Brûlures étendues</v>
      </c>
      <c r="C612" s="26">
        <v>443</v>
      </c>
      <c r="D612" s="27">
        <v>26091839.668000001</v>
      </c>
      <c r="E612" s="26">
        <v>411</v>
      </c>
      <c r="F612" s="27">
        <v>25691969.056000002</v>
      </c>
      <c r="G612" s="26">
        <v>431</v>
      </c>
      <c r="H612" s="27">
        <v>27402393.122000001</v>
      </c>
      <c r="I612" s="28">
        <v>-1.5325505E-2</v>
      </c>
      <c r="J612" s="28">
        <v>-7.2234762999999994E-2</v>
      </c>
      <c r="K612" s="28">
        <v>6.1340149400000002E-2</v>
      </c>
      <c r="L612" s="28">
        <v>6.6574269199999994E-2</v>
      </c>
      <c r="M612" s="28">
        <v>4.8661800499999998E-2</v>
      </c>
      <c r="N612" s="28">
        <v>1.7081263700000002E-2</v>
      </c>
      <c r="O612" s="28">
        <v>2.7492160000000001E-4</v>
      </c>
      <c r="P612" s="28">
        <v>3.2860237000000001E-3</v>
      </c>
      <c r="Q612" s="28">
        <v>3.9141999999999999E-5</v>
      </c>
      <c r="R612" s="28">
        <v>1.0112322E-3</v>
      </c>
    </row>
    <row r="613" spans="1:18" ht="33.75" x14ac:dyDescent="0.2">
      <c r="A613" s="12" t="s">
        <v>3214</v>
      </c>
      <c r="B613" s="10" t="str">
        <f>VLOOKUP(A613,[2]racine_v11e!$B$4:$C$672,2,FALSE)</f>
        <v>Brûlures avec transfert vers un autre établissement MCO : séjours de moins de 2 jours</v>
      </c>
      <c r="C613" s="26">
        <v>667</v>
      </c>
      <c r="D613" s="27">
        <v>582157.39679999999</v>
      </c>
      <c r="E613" s="26">
        <v>671</v>
      </c>
      <c r="F613" s="27">
        <v>587511.38879999996</v>
      </c>
      <c r="G613" s="26">
        <v>661</v>
      </c>
      <c r="H613" s="27">
        <v>573939.44400000002</v>
      </c>
      <c r="I613" s="28">
        <v>9.1968117999999995E-3</v>
      </c>
      <c r="J613" s="28">
        <v>5.9970014999999998E-3</v>
      </c>
      <c r="K613" s="28">
        <v>3.1807354000000002E-3</v>
      </c>
      <c r="L613" s="28">
        <v>-2.3100735000000001E-2</v>
      </c>
      <c r="M613" s="28">
        <v>-1.4903130000000001E-2</v>
      </c>
      <c r="N613" s="28">
        <v>-8.3216230000000002E-3</v>
      </c>
      <c r="O613" s="28">
        <v>-1.3746099999999999E-4</v>
      </c>
      <c r="P613" s="28">
        <v>-2.6074000000000001E-5</v>
      </c>
      <c r="Q613" s="28">
        <v>6.0029899999999999E-5</v>
      </c>
      <c r="R613" s="28">
        <v>2.1180100000000001E-5</v>
      </c>
    </row>
    <row r="614" spans="1:18" ht="22.5" x14ac:dyDescent="0.2">
      <c r="A614" s="12" t="s">
        <v>3215</v>
      </c>
      <c r="B614" s="10" t="str">
        <f>VLOOKUP(A614,[2]racine_v11e!$B$4:$C$672,2,FALSE)</f>
        <v>Interventions chirurgicales avec autres motifs de recours aux services de santé</v>
      </c>
      <c r="C614" s="26">
        <v>7056</v>
      </c>
      <c r="D614" s="27">
        <v>24828886.324999999</v>
      </c>
      <c r="E614" s="26">
        <v>7073</v>
      </c>
      <c r="F614" s="27">
        <v>25340406.884</v>
      </c>
      <c r="G614" s="26">
        <v>6927</v>
      </c>
      <c r="H614" s="27">
        <v>26438788.585999999</v>
      </c>
      <c r="I614" s="28">
        <v>2.0601832600000002E-2</v>
      </c>
      <c r="J614" s="28">
        <v>2.4092970999999999E-3</v>
      </c>
      <c r="K614" s="28">
        <v>1.8148809599999999E-2</v>
      </c>
      <c r="L614" s="28">
        <v>4.3345069700000002E-2</v>
      </c>
      <c r="M614" s="28">
        <v>-2.0641877999999999E-2</v>
      </c>
      <c r="N614" s="28">
        <v>6.5335596600000004E-2</v>
      </c>
      <c r="O614" s="28">
        <v>-2.0069279999999998E-3</v>
      </c>
      <c r="P614" s="28">
        <v>2.1101833E-3</v>
      </c>
      <c r="Q614" s="28">
        <v>6.2908750000000002E-4</v>
      </c>
      <c r="R614" s="28">
        <v>9.7567219999999998E-4</v>
      </c>
    </row>
    <row r="615" spans="1:18" ht="22.5" x14ac:dyDescent="0.2">
      <c r="A615" s="12" t="s">
        <v>3216</v>
      </c>
      <c r="B615" s="10" t="str">
        <f>VLOOKUP(A615,[2]racine_v11e!$B$4:$C$672,2,FALSE)</f>
        <v>Explorations nocturnes et apparentées : séjours de moins de 2 jours</v>
      </c>
      <c r="C615" s="26">
        <v>84069</v>
      </c>
      <c r="D615" s="27">
        <v>43843916.413999997</v>
      </c>
      <c r="E615" s="26">
        <v>89309</v>
      </c>
      <c r="F615" s="27">
        <v>46598757.392999999</v>
      </c>
      <c r="G615" s="26">
        <v>95895</v>
      </c>
      <c r="H615" s="27">
        <v>50060040.082000002</v>
      </c>
      <c r="I615" s="28">
        <v>6.2832912800000001E-2</v>
      </c>
      <c r="J615" s="28">
        <v>6.23297529E-2</v>
      </c>
      <c r="K615" s="28">
        <v>4.7363819999999998E-4</v>
      </c>
      <c r="L615" s="28">
        <v>7.4278433199999994E-2</v>
      </c>
      <c r="M615" s="28">
        <v>7.3743967600000002E-2</v>
      </c>
      <c r="N615" s="28">
        <v>4.9775890000000004E-4</v>
      </c>
      <c r="O615" s="28">
        <v>9.0531698499999994E-2</v>
      </c>
      <c r="P615" s="28">
        <v>6.6497292999999997E-3</v>
      </c>
      <c r="Q615" s="28">
        <v>8.7088710999999996E-3</v>
      </c>
      <c r="R615" s="28">
        <v>1.8473687000000001E-3</v>
      </c>
    </row>
    <row r="616" spans="1:18" ht="33.75" x14ac:dyDescent="0.2">
      <c r="A616" s="12" t="s">
        <v>3217</v>
      </c>
      <c r="B616" s="10" t="str">
        <f>VLOOKUP(A616,[2]racine_v11e!$B$4:$C$672,2,FALSE)</f>
        <v>Motifs de recours de la CMD 23 sans acte opératoire, avec anesthésie, en ambulatoire</v>
      </c>
      <c r="C616" s="26">
        <v>21076</v>
      </c>
      <c r="D616" s="27">
        <v>14944329.006999999</v>
      </c>
      <c r="E616" s="26">
        <v>22267</v>
      </c>
      <c r="F616" s="27">
        <v>15796429.674000001</v>
      </c>
      <c r="G616" s="26">
        <v>22726</v>
      </c>
      <c r="H616" s="27">
        <v>16153201.017000001</v>
      </c>
      <c r="I616" s="28">
        <v>5.7018328899999998E-2</v>
      </c>
      <c r="J616" s="28">
        <v>5.6509774200000001E-2</v>
      </c>
      <c r="K616" s="28">
        <v>4.813536E-4</v>
      </c>
      <c r="L616" s="28">
        <v>2.2585568399999999E-2</v>
      </c>
      <c r="M616" s="28">
        <v>2.06134639E-2</v>
      </c>
      <c r="N616" s="28">
        <v>1.9322737E-3</v>
      </c>
      <c r="O616" s="28">
        <v>6.3094518E-3</v>
      </c>
      <c r="P616" s="28">
        <v>6.8542009999999999E-4</v>
      </c>
      <c r="Q616" s="28">
        <v>2.0639012E-3</v>
      </c>
      <c r="R616" s="28">
        <v>5.9610260000000003E-4</v>
      </c>
    </row>
    <row r="617" spans="1:18" ht="12" x14ac:dyDescent="0.2">
      <c r="A617" s="12" t="s">
        <v>3218</v>
      </c>
      <c r="B617" s="10" t="str">
        <f>VLOOKUP(A617,[2]racine_v11e!$B$4:$C$672,2,FALSE)</f>
        <v>Rééducation</v>
      </c>
      <c r="C617" s="26">
        <v>30069</v>
      </c>
      <c r="D617" s="27">
        <v>10747894.102</v>
      </c>
      <c r="E617" s="26">
        <v>18447</v>
      </c>
      <c r="F617" s="27">
        <v>7627860.2050000001</v>
      </c>
      <c r="G617" s="26">
        <v>13601</v>
      </c>
      <c r="H617" s="27">
        <v>6915298.3624</v>
      </c>
      <c r="I617" s="28">
        <v>-0.290292579</v>
      </c>
      <c r="J617" s="28">
        <v>-0.38651102500000001</v>
      </c>
      <c r="K617" s="28">
        <v>0.15683810070000001</v>
      </c>
      <c r="L617" s="28">
        <v>-9.3415691999999995E-2</v>
      </c>
      <c r="M617" s="28">
        <v>-0.26269854199999998</v>
      </c>
      <c r="N617" s="28">
        <v>0.22959787679999999</v>
      </c>
      <c r="O617" s="28">
        <v>-6.6613514999999998E-2</v>
      </c>
      <c r="P617" s="28">
        <v>-1.3689559999999999E-3</v>
      </c>
      <c r="Q617" s="28">
        <v>1.2351985E-3</v>
      </c>
      <c r="R617" s="28">
        <v>2.5519570000000002E-4</v>
      </c>
    </row>
    <row r="618" spans="1:18" ht="12" x14ac:dyDescent="0.2">
      <c r="A618" s="12" t="s">
        <v>3219</v>
      </c>
      <c r="B618" s="10" t="str">
        <f>VLOOKUP(A618,[2]racine_v11e!$B$4:$C$672,2,FALSE)</f>
        <v>Autres facteurs influant sur l'état de santé</v>
      </c>
      <c r="C618" s="26">
        <v>114226</v>
      </c>
      <c r="D618" s="27">
        <v>121299906.73</v>
      </c>
      <c r="E618" s="26">
        <v>108610</v>
      </c>
      <c r="F618" s="27">
        <v>125439003.52</v>
      </c>
      <c r="G618" s="26">
        <v>101869</v>
      </c>
      <c r="H618" s="27">
        <v>148243422.19</v>
      </c>
      <c r="I618" s="28">
        <v>3.4122835800000001E-2</v>
      </c>
      <c r="J618" s="28">
        <v>-4.9165688999999999E-2</v>
      </c>
      <c r="K618" s="28">
        <v>8.7595203400000002E-2</v>
      </c>
      <c r="L618" s="28">
        <v>0.18179687359999999</v>
      </c>
      <c r="M618" s="28">
        <v>-6.2066108000000002E-2</v>
      </c>
      <c r="N618" s="28">
        <v>0.260000181</v>
      </c>
      <c r="O618" s="28">
        <v>-9.2662340999999995E-2</v>
      </c>
      <c r="P618" s="28">
        <v>4.38112758E-2</v>
      </c>
      <c r="Q618" s="28">
        <v>9.2514103000000004E-3</v>
      </c>
      <c r="R618" s="28">
        <v>5.4706360000000001E-3</v>
      </c>
    </row>
    <row r="619" spans="1:18" ht="22.5" x14ac:dyDescent="0.2">
      <c r="A619" s="12" t="s">
        <v>3220</v>
      </c>
      <c r="B619" s="10" t="str">
        <f>VLOOKUP(A619,[2]racine_v11e!$B$4:$C$672,2,FALSE)</f>
        <v>Autres motifs de recours pour infection à VIH, en ambulatoire</v>
      </c>
      <c r="C619" s="26">
        <v>7238</v>
      </c>
      <c r="D619" s="27">
        <v>3127478.4602999999</v>
      </c>
      <c r="E619" s="26">
        <v>4308</v>
      </c>
      <c r="F619" s="27">
        <v>1910272.7291000001</v>
      </c>
      <c r="G619" s="26">
        <v>2719</v>
      </c>
      <c r="H619" s="27">
        <v>1210732.7324999999</v>
      </c>
      <c r="I619" s="28">
        <v>-0.38919715900000001</v>
      </c>
      <c r="J619" s="28">
        <v>-0.40480795800000002</v>
      </c>
      <c r="K619" s="28">
        <v>2.6228171799999998E-2</v>
      </c>
      <c r="L619" s="28">
        <v>-0.36619901799999999</v>
      </c>
      <c r="M619" s="28">
        <v>-0.368848654</v>
      </c>
      <c r="N619" s="28">
        <v>4.1980995E-3</v>
      </c>
      <c r="O619" s="28">
        <v>-2.1842525000000002E-2</v>
      </c>
      <c r="P619" s="28">
        <v>-1.3439389999999999E-3</v>
      </c>
      <c r="Q619" s="28">
        <v>2.4693069999999999E-4</v>
      </c>
      <c r="R619" s="28">
        <v>4.4679699999999998E-5</v>
      </c>
    </row>
    <row r="620" spans="1:18" ht="22.5" x14ac:dyDescent="0.2">
      <c r="A620" s="12" t="s">
        <v>3221</v>
      </c>
      <c r="B620" s="10" t="str">
        <f>VLOOKUP(A620,[2]racine_v11e!$B$4:$C$672,2,FALSE)</f>
        <v>Autres motifs de recours chez un patient diabétique, en ambulatoire</v>
      </c>
      <c r="C620" s="26">
        <v>14387</v>
      </c>
      <c r="D620" s="27">
        <v>7675661.1880000001</v>
      </c>
      <c r="E620" s="26">
        <v>11427</v>
      </c>
      <c r="F620" s="27">
        <v>6181781.0066999998</v>
      </c>
      <c r="G620" s="26">
        <v>10723</v>
      </c>
      <c r="H620" s="27">
        <v>5807460.0440999996</v>
      </c>
      <c r="I620" s="28">
        <v>-0.19462560200000001</v>
      </c>
      <c r="J620" s="28">
        <v>-0.20574129399999999</v>
      </c>
      <c r="K620" s="28">
        <v>1.39950521E-2</v>
      </c>
      <c r="L620" s="28">
        <v>-6.0552284999999997E-2</v>
      </c>
      <c r="M620" s="28">
        <v>-6.1608470999999998E-2</v>
      </c>
      <c r="N620" s="28">
        <v>1.1255287E-3</v>
      </c>
      <c r="O620" s="28">
        <v>-9.6772420000000008E-3</v>
      </c>
      <c r="P620" s="28">
        <v>-7.1913599999999999E-4</v>
      </c>
      <c r="Q620" s="28">
        <v>9.7382790000000001E-4</v>
      </c>
      <c r="R620" s="28">
        <v>2.1431299999999999E-4</v>
      </c>
    </row>
    <row r="621" spans="1:18" ht="22.5" x14ac:dyDescent="0.2">
      <c r="A621" s="12" t="s">
        <v>3222</v>
      </c>
      <c r="B621" s="10" t="str">
        <f>VLOOKUP(A621,[2]racine_v11e!$B$4:$C$672,2,FALSE)</f>
        <v>Chimiothérapie pour affections non tumorales</v>
      </c>
      <c r="C621" s="26">
        <v>30478</v>
      </c>
      <c r="D621" s="27">
        <v>34287708.365000002</v>
      </c>
      <c r="E621" s="26">
        <v>38669</v>
      </c>
      <c r="F621" s="27">
        <v>41945712.335000001</v>
      </c>
      <c r="G621" s="26">
        <v>33404</v>
      </c>
      <c r="H621" s="27">
        <v>36973239.354999997</v>
      </c>
      <c r="I621" s="28">
        <v>0.22334545920000001</v>
      </c>
      <c r="J621" s="28">
        <v>0.26875123039999999</v>
      </c>
      <c r="K621" s="28">
        <v>-3.5787764999999999E-2</v>
      </c>
      <c r="L621" s="28">
        <v>-0.118545441</v>
      </c>
      <c r="M621" s="28">
        <v>-0.136155577</v>
      </c>
      <c r="N621" s="28">
        <v>2.0385772E-2</v>
      </c>
      <c r="O621" s="28">
        <v>-7.2373123999999997E-2</v>
      </c>
      <c r="P621" s="28">
        <v>-9.5529900000000008E-3</v>
      </c>
      <c r="Q621" s="28">
        <v>3.0336423000000001E-3</v>
      </c>
      <c r="R621" s="28">
        <v>1.3644257000000001E-3</v>
      </c>
    </row>
    <row r="622" spans="1:18" ht="12" x14ac:dyDescent="0.2">
      <c r="A622" s="12" t="s">
        <v>3223</v>
      </c>
      <c r="B622" s="10" t="str">
        <f>VLOOKUP(A622,[2]racine_v11e!$B$4:$C$672,2,FALSE)</f>
        <v>Soins de contrôle chirurgicaux</v>
      </c>
      <c r="C622" s="26">
        <v>25234</v>
      </c>
      <c r="D622" s="27">
        <v>51321919.408</v>
      </c>
      <c r="E622" s="26">
        <v>25636</v>
      </c>
      <c r="F622" s="27">
        <v>52780831.946999997</v>
      </c>
      <c r="G622" s="26">
        <v>25058</v>
      </c>
      <c r="H622" s="27">
        <v>54204360.905000001</v>
      </c>
      <c r="I622" s="28">
        <v>2.8426694799999999E-2</v>
      </c>
      <c r="J622" s="28">
        <v>1.59308869E-2</v>
      </c>
      <c r="K622" s="28">
        <v>1.22998602E-2</v>
      </c>
      <c r="L622" s="28">
        <v>2.69705669E-2</v>
      </c>
      <c r="M622" s="28">
        <v>-2.2546419000000002E-2</v>
      </c>
      <c r="N622" s="28">
        <v>5.0659168800000001E-2</v>
      </c>
      <c r="O622" s="28">
        <v>-7.9452359999999996E-3</v>
      </c>
      <c r="P622" s="28">
        <v>2.7348479999999998E-3</v>
      </c>
      <c r="Q622" s="28">
        <v>2.2756857999999998E-3</v>
      </c>
      <c r="R622" s="28">
        <v>2.0003068000000001E-3</v>
      </c>
    </row>
    <row r="623" spans="1:18" ht="22.5" x14ac:dyDescent="0.2">
      <c r="A623" s="12" t="s">
        <v>3224</v>
      </c>
      <c r="B623" s="10" t="str">
        <f>VLOOKUP(A623,[2]racine_v11e!$B$4:$C$672,2,FALSE)</f>
        <v>Autres motifs concernant majoritairement la petite enfance</v>
      </c>
      <c r="C623" s="26">
        <v>4532</v>
      </c>
      <c r="D623" s="27">
        <v>5359851.4401000002</v>
      </c>
      <c r="E623" s="26">
        <v>4059</v>
      </c>
      <c r="F623" s="27">
        <v>5295398.7397999996</v>
      </c>
      <c r="G623" s="26">
        <v>4116</v>
      </c>
      <c r="H623" s="27">
        <v>5404092.3657</v>
      </c>
      <c r="I623" s="28">
        <v>-1.2025091E-2</v>
      </c>
      <c r="J623" s="28">
        <v>-0.104368932</v>
      </c>
      <c r="K623" s="28">
        <v>0.1031047767</v>
      </c>
      <c r="L623" s="28">
        <v>2.0526051199999999E-2</v>
      </c>
      <c r="M623" s="28">
        <v>1.4042867699999999E-2</v>
      </c>
      <c r="N623" s="28">
        <v>6.3934018000000002E-3</v>
      </c>
      <c r="O623" s="28">
        <v>7.8352670000000001E-4</v>
      </c>
      <c r="P623" s="28">
        <v>2.0881949999999999E-4</v>
      </c>
      <c r="Q623" s="28">
        <v>3.7380170000000002E-4</v>
      </c>
      <c r="R623" s="28">
        <v>1.9942749999999999E-4</v>
      </c>
    </row>
    <row r="624" spans="1:18" ht="22.5" x14ac:dyDescent="0.2">
      <c r="A624" s="12" t="s">
        <v>3225</v>
      </c>
      <c r="B624" s="10" t="str">
        <f>VLOOKUP(A624,[2]racine_v11e!$B$4:$C$672,2,FALSE)</f>
        <v>Désensibilisations nécessitant une hospitalisation</v>
      </c>
      <c r="C624" s="26">
        <v>6263</v>
      </c>
      <c r="D624" s="27">
        <v>2534432.9394999999</v>
      </c>
      <c r="E624" s="26">
        <v>6155</v>
      </c>
      <c r="F624" s="27">
        <v>2492359.4190000002</v>
      </c>
      <c r="G624" s="26">
        <v>5969</v>
      </c>
      <c r="H624" s="27">
        <v>2423977.406</v>
      </c>
      <c r="I624" s="28">
        <v>-1.6600763000000001E-2</v>
      </c>
      <c r="J624" s="28">
        <v>-1.7244131999999999E-2</v>
      </c>
      <c r="K624" s="28">
        <v>6.5465819999999998E-4</v>
      </c>
      <c r="L624" s="28">
        <v>-2.7436657999999999E-2</v>
      </c>
      <c r="M624" s="28">
        <v>-3.0219334E-2</v>
      </c>
      <c r="N624" s="28">
        <v>2.8693868000000001E-3</v>
      </c>
      <c r="O624" s="28">
        <v>-2.5567709999999998E-3</v>
      </c>
      <c r="P624" s="28">
        <v>-1.3137399999999999E-4</v>
      </c>
      <c r="Q624" s="28">
        <v>5.4208510000000002E-4</v>
      </c>
      <c r="R624" s="28">
        <v>8.9452199999999997E-5</v>
      </c>
    </row>
    <row r="625" spans="1:18" ht="12" x14ac:dyDescent="0.2">
      <c r="A625" s="12" t="s">
        <v>3226</v>
      </c>
      <c r="B625" s="10" t="str">
        <f>VLOOKUP(A625,[2]racine_v11e!$B$4:$C$672,2,FALSE)</f>
        <v>Traitements prophylactiques</v>
      </c>
      <c r="C625" s="26">
        <v>30541</v>
      </c>
      <c r="D625" s="27">
        <v>15711203.239</v>
      </c>
      <c r="E625" s="26">
        <v>33358</v>
      </c>
      <c r="F625" s="27">
        <v>17172322.079</v>
      </c>
      <c r="G625" s="26">
        <v>35356</v>
      </c>
      <c r="H625" s="27">
        <v>18227246.340999998</v>
      </c>
      <c r="I625" s="28">
        <v>9.2998532199999998E-2</v>
      </c>
      <c r="J625" s="28">
        <v>9.2236665499999995E-2</v>
      </c>
      <c r="K625" s="28">
        <v>6.9752900000000001E-4</v>
      </c>
      <c r="L625" s="28">
        <v>6.14316606E-2</v>
      </c>
      <c r="M625" s="28">
        <v>5.9895677199999997E-2</v>
      </c>
      <c r="N625" s="28">
        <v>1.4491835999999999E-3</v>
      </c>
      <c r="O625" s="28">
        <v>2.74646726E-2</v>
      </c>
      <c r="P625" s="28">
        <v>2.0266939999999999E-3</v>
      </c>
      <c r="Q625" s="28">
        <v>3.2109166000000001E-3</v>
      </c>
      <c r="R625" s="28">
        <v>6.7264120000000004E-4</v>
      </c>
    </row>
    <row r="626" spans="1:18" ht="22.5" x14ac:dyDescent="0.2">
      <c r="A626" s="12" t="s">
        <v>3227</v>
      </c>
      <c r="B626" s="10" t="str">
        <f>VLOOKUP(A626,[2]racine_v11e!$B$4:$C$672,2,FALSE)</f>
        <v>Actes non effectués en raison d'une contre-indication</v>
      </c>
      <c r="C626" s="26">
        <v>9297</v>
      </c>
      <c r="D626" s="27">
        <v>4509346.6244000001</v>
      </c>
      <c r="E626" s="26">
        <v>10589</v>
      </c>
      <c r="F626" s="27">
        <v>5154529.2731999997</v>
      </c>
      <c r="G626" s="26">
        <v>10425</v>
      </c>
      <c r="H626" s="27">
        <v>5091906.0784</v>
      </c>
      <c r="I626" s="28">
        <v>0.1430767476</v>
      </c>
      <c r="J626" s="28">
        <v>0.1389695601</v>
      </c>
      <c r="K626" s="28">
        <v>3.6060556000000001E-3</v>
      </c>
      <c r="L626" s="28">
        <v>-1.2149159E-2</v>
      </c>
      <c r="M626" s="28">
        <v>-1.548777E-2</v>
      </c>
      <c r="N626" s="28">
        <v>3.3911326E-3</v>
      </c>
      <c r="O626" s="28">
        <v>-2.2543580000000001E-3</v>
      </c>
      <c r="P626" s="28">
        <v>-1.2031000000000001E-4</v>
      </c>
      <c r="Q626" s="28">
        <v>9.4676449999999996E-4</v>
      </c>
      <c r="R626" s="28">
        <v>1.8790690000000001E-4</v>
      </c>
    </row>
    <row r="627" spans="1:18" ht="12" x14ac:dyDescent="0.2">
      <c r="A627" s="12" t="s">
        <v>3228</v>
      </c>
      <c r="B627" s="10" t="str">
        <f>VLOOKUP(A627,[2]racine_v11e!$B$4:$C$672,2,FALSE)</f>
        <v>Convalescences et autres motifs sociaux</v>
      </c>
      <c r="C627" s="26">
        <v>4318</v>
      </c>
      <c r="D627" s="27">
        <v>10522665.948999999</v>
      </c>
      <c r="E627" s="26">
        <v>4021</v>
      </c>
      <c r="F627" s="27">
        <v>9480973.3370999992</v>
      </c>
      <c r="G627" s="26">
        <v>3973</v>
      </c>
      <c r="H627" s="27">
        <v>8695367.068</v>
      </c>
      <c r="I627" s="28">
        <v>-9.8995123000000004E-2</v>
      </c>
      <c r="J627" s="28">
        <v>-6.8781842999999995E-2</v>
      </c>
      <c r="K627" s="28">
        <v>-3.2444899999999999E-2</v>
      </c>
      <c r="L627" s="28">
        <v>-8.2861351999999999E-2</v>
      </c>
      <c r="M627" s="28">
        <v>-1.1937329E-2</v>
      </c>
      <c r="N627" s="28">
        <v>-7.1780894999999997E-2</v>
      </c>
      <c r="O627" s="28">
        <v>-6.5981199999999996E-4</v>
      </c>
      <c r="P627" s="28">
        <v>-1.509287E-3</v>
      </c>
      <c r="Q627" s="28">
        <v>3.6081489999999997E-4</v>
      </c>
      <c r="R627" s="28">
        <v>3.208857E-4</v>
      </c>
    </row>
    <row r="628" spans="1:18" ht="22.5" x14ac:dyDescent="0.2">
      <c r="A628" s="12" t="s">
        <v>3229</v>
      </c>
      <c r="B628" s="10" t="str">
        <f>VLOOKUP(A628,[2]racine_v11e!$B$4:$C$672,2,FALSE)</f>
        <v>Tests allergologiques nécessitant une hospitalisation</v>
      </c>
      <c r="C628" s="26">
        <v>14048</v>
      </c>
      <c r="D628" s="27">
        <v>6765352.4422000004</v>
      </c>
      <c r="E628" s="26">
        <v>16360</v>
      </c>
      <c r="F628" s="27">
        <v>7887961.5044999998</v>
      </c>
      <c r="G628" s="26">
        <v>19891</v>
      </c>
      <c r="H628" s="27">
        <v>9584019.7266000006</v>
      </c>
      <c r="I628" s="28">
        <v>0.16593504510000001</v>
      </c>
      <c r="J628" s="28">
        <v>0.1645785877</v>
      </c>
      <c r="K628" s="28">
        <v>1.1647624000000001E-3</v>
      </c>
      <c r="L628" s="28">
        <v>0.2150185724</v>
      </c>
      <c r="M628" s="28">
        <v>0.21583129579999999</v>
      </c>
      <c r="N628" s="28">
        <v>-6.6845100000000003E-4</v>
      </c>
      <c r="O628" s="28">
        <v>4.8537416799999997E-2</v>
      </c>
      <c r="P628" s="28">
        <v>3.2584243999999999E-3</v>
      </c>
      <c r="Q628" s="28">
        <v>1.8064356999999999E-3</v>
      </c>
      <c r="R628" s="28">
        <v>3.5367969999999999E-4</v>
      </c>
    </row>
    <row r="629" spans="1:18" ht="22.5" x14ac:dyDescent="0.2">
      <c r="A629" s="12" t="s">
        <v>3230</v>
      </c>
      <c r="B629" s="10" t="str">
        <f>VLOOKUP(A629,[2]racine_v11e!$B$4:$C$672,2,FALSE)</f>
        <v>Explorations et surveillance pour autres motifs de recours aux soins</v>
      </c>
      <c r="C629" s="26">
        <v>9660</v>
      </c>
      <c r="D629" s="27">
        <v>6891775.2586000003</v>
      </c>
      <c r="E629" s="26">
        <v>8066</v>
      </c>
      <c r="F629" s="27">
        <v>5772633.4264000002</v>
      </c>
      <c r="G629" s="26">
        <v>8524</v>
      </c>
      <c r="H629" s="27">
        <v>6095920.9731999999</v>
      </c>
      <c r="I629" s="28">
        <v>-0.16238803399999999</v>
      </c>
      <c r="J629" s="28">
        <v>-0.165010352</v>
      </c>
      <c r="K629" s="28">
        <v>3.1405399999999998E-3</v>
      </c>
      <c r="L629" s="28">
        <v>5.6003477599999997E-2</v>
      </c>
      <c r="M629" s="28">
        <v>5.6781552200000002E-2</v>
      </c>
      <c r="N629" s="28">
        <v>-7.3626799999999999E-4</v>
      </c>
      <c r="O629" s="28">
        <v>6.2957057000000002E-3</v>
      </c>
      <c r="P629" s="28">
        <v>6.2109190000000003E-4</v>
      </c>
      <c r="Q629" s="28">
        <v>7.7412189999999999E-4</v>
      </c>
      <c r="R629" s="28">
        <v>2.2495809999999999E-4</v>
      </c>
    </row>
    <row r="630" spans="1:18" ht="22.5" x14ac:dyDescent="0.2">
      <c r="A630" s="12" t="s">
        <v>3231</v>
      </c>
      <c r="B630" s="10" t="str">
        <f>VLOOKUP(A630,[2]racine_v11e!$B$4:$C$672,2,FALSE)</f>
        <v>Autres symptômes et motifs de recours aux soins de la CMD 23</v>
      </c>
      <c r="C630" s="26">
        <v>221192</v>
      </c>
      <c r="D630" s="27">
        <v>302810635.83999997</v>
      </c>
      <c r="E630" s="26">
        <v>217687</v>
      </c>
      <c r="F630" s="27">
        <v>301319998.99000001</v>
      </c>
      <c r="G630" s="26">
        <v>214016</v>
      </c>
      <c r="H630" s="27">
        <v>294572547.24000001</v>
      </c>
      <c r="I630" s="28">
        <v>-4.9226699999999997E-3</v>
      </c>
      <c r="J630" s="28">
        <v>-1.5845962000000002E-2</v>
      </c>
      <c r="K630" s="28">
        <v>1.10991688E-2</v>
      </c>
      <c r="L630" s="28">
        <v>-2.2392977000000001E-2</v>
      </c>
      <c r="M630" s="28">
        <v>-1.6863662000000001E-2</v>
      </c>
      <c r="N630" s="28">
        <v>-5.6241590000000001E-3</v>
      </c>
      <c r="O630" s="28">
        <v>-5.0461868E-2</v>
      </c>
      <c r="P630" s="28">
        <v>-1.2963034999999999E-2</v>
      </c>
      <c r="Q630" s="28">
        <v>1.9436235100000001E-2</v>
      </c>
      <c r="R630" s="28">
        <v>1.08706285E-2</v>
      </c>
    </row>
    <row r="631" spans="1:18" ht="12" x14ac:dyDescent="0.2">
      <c r="A631" s="12" t="s">
        <v>3232</v>
      </c>
      <c r="B631" s="10" t="str">
        <f>VLOOKUP(A631,[2]racine_v11e!$B$4:$C$672,2,FALSE)</f>
        <v>Soins Palliatifs, avec ou sans acte</v>
      </c>
      <c r="C631" s="26">
        <v>64899</v>
      </c>
      <c r="D631" s="27">
        <v>520833093.89999998</v>
      </c>
      <c r="E631" s="26">
        <v>64074</v>
      </c>
      <c r="F631" s="27">
        <v>517453564.35000002</v>
      </c>
      <c r="G631" s="26">
        <v>64536</v>
      </c>
      <c r="H631" s="27">
        <v>523393244.35000002</v>
      </c>
      <c r="I631" s="28">
        <v>-6.4887E-3</v>
      </c>
      <c r="J631" s="28">
        <v>-1.2712060000000001E-2</v>
      </c>
      <c r="K631" s="28">
        <v>6.3034909E-3</v>
      </c>
      <c r="L631" s="28">
        <v>1.14786725E-2</v>
      </c>
      <c r="M631" s="28">
        <v>7.2104129999999997E-3</v>
      </c>
      <c r="N631" s="28">
        <v>4.2377038999999997E-3</v>
      </c>
      <c r="O631" s="28">
        <v>6.3506900999999996E-3</v>
      </c>
      <c r="P631" s="28">
        <v>1.14111639E-2</v>
      </c>
      <c r="Q631" s="28">
        <v>5.8609489999999998E-3</v>
      </c>
      <c r="R631" s="28">
        <v>1.9314812600000002E-2</v>
      </c>
    </row>
    <row r="632" spans="1:18" ht="12" x14ac:dyDescent="0.2">
      <c r="A632" s="12" t="s">
        <v>3233</v>
      </c>
      <c r="B632" s="10" t="str">
        <f>VLOOKUP(A632,[2]racine_v11e!$B$4:$C$672,2,FALSE)</f>
        <v>Interventions pour maladie due au VIH</v>
      </c>
      <c r="C632" s="26">
        <v>767</v>
      </c>
      <c r="D632" s="27">
        <v>8340866.5926999999</v>
      </c>
      <c r="E632" s="26">
        <v>758</v>
      </c>
      <c r="F632" s="27">
        <v>7984372.2879999997</v>
      </c>
      <c r="G632" s="26">
        <v>772</v>
      </c>
      <c r="H632" s="27">
        <v>8691405.2485000007</v>
      </c>
      <c r="I632" s="28">
        <v>-4.2740678999999997E-2</v>
      </c>
      <c r="J632" s="28">
        <v>-1.1734029E-2</v>
      </c>
      <c r="K632" s="28">
        <v>-3.1374803999999999E-2</v>
      </c>
      <c r="L632" s="28">
        <v>8.8552103399999998E-2</v>
      </c>
      <c r="M632" s="28">
        <v>1.8469657E-2</v>
      </c>
      <c r="N632" s="28">
        <v>6.8811521200000003E-2</v>
      </c>
      <c r="O632" s="28">
        <v>1.9244520000000001E-4</v>
      </c>
      <c r="P632" s="28">
        <v>1.3583339000000001E-3</v>
      </c>
      <c r="Q632" s="28">
        <v>7.0110499999999999E-5</v>
      </c>
      <c r="R632" s="28">
        <v>3.2073950000000001E-4</v>
      </c>
    </row>
    <row r="633" spans="1:18" ht="12" x14ac:dyDescent="0.2">
      <c r="A633" s="12" t="s">
        <v>3234</v>
      </c>
      <c r="B633" s="10" t="str">
        <f>VLOOKUP(A633,[2]racine_v11e!$B$4:$C$672,2,FALSE)</f>
        <v>Autres maladies dues au VIH</v>
      </c>
      <c r="C633" s="26">
        <v>9234</v>
      </c>
      <c r="D633" s="27">
        <v>46289402.516000003</v>
      </c>
      <c r="E633" s="26">
        <v>8813</v>
      </c>
      <c r="F633" s="27">
        <v>45917205.756999999</v>
      </c>
      <c r="G633" s="26">
        <v>8542</v>
      </c>
      <c r="H633" s="27">
        <v>45554232.277999997</v>
      </c>
      <c r="I633" s="28">
        <v>-8.0406469999999997E-3</v>
      </c>
      <c r="J633" s="28">
        <v>-4.5592375999999997E-2</v>
      </c>
      <c r="K633" s="28">
        <v>3.9345587500000001E-2</v>
      </c>
      <c r="L633" s="28">
        <v>-7.9049559999999994E-3</v>
      </c>
      <c r="M633" s="28">
        <v>-3.0750027999999999E-2</v>
      </c>
      <c r="N633" s="28">
        <v>2.35698461E-2</v>
      </c>
      <c r="O633" s="28">
        <v>-3.7251879999999999E-3</v>
      </c>
      <c r="P633" s="28">
        <v>-6.9733600000000001E-4</v>
      </c>
      <c r="Q633" s="28">
        <v>7.7575660000000005E-4</v>
      </c>
      <c r="R633" s="28">
        <v>1.6810906000000001E-3</v>
      </c>
    </row>
    <row r="634" spans="1:18" ht="12" x14ac:dyDescent="0.2">
      <c r="A634" s="12" t="s">
        <v>3235</v>
      </c>
      <c r="B634" s="10" t="str">
        <f>VLOOKUP(A634,[2]racine_v11e!$B$4:$C$672,2,FALSE)</f>
        <v>Maladies dues au VIH, avec décès</v>
      </c>
      <c r="C634" s="26">
        <v>343</v>
      </c>
      <c r="D634" s="27">
        <v>5627716.1270000003</v>
      </c>
      <c r="E634" s="26">
        <v>395</v>
      </c>
      <c r="F634" s="27">
        <v>6568859.3080000002</v>
      </c>
      <c r="G634" s="26">
        <v>364</v>
      </c>
      <c r="H634" s="27">
        <v>6049175.0439999998</v>
      </c>
      <c r="I634" s="28">
        <v>0.16723359169999999</v>
      </c>
      <c r="J634" s="28">
        <v>0.15160349849999999</v>
      </c>
      <c r="K634" s="28">
        <v>1.3572460600000001E-2</v>
      </c>
      <c r="L634" s="28">
        <v>-7.9113319000000001E-2</v>
      </c>
      <c r="M634" s="28">
        <v>-7.8481013000000002E-2</v>
      </c>
      <c r="N634" s="28">
        <v>-6.8615699999999996E-4</v>
      </c>
      <c r="O634" s="28">
        <v>-4.2612900000000003E-4</v>
      </c>
      <c r="P634" s="28">
        <v>-9.9840400000000004E-4</v>
      </c>
      <c r="Q634" s="28">
        <v>3.3057299999999999E-5</v>
      </c>
      <c r="R634" s="28">
        <v>2.2323309999999999E-4</v>
      </c>
    </row>
    <row r="635" spans="1:18" ht="22.5" x14ac:dyDescent="0.2">
      <c r="A635" s="12" t="s">
        <v>3236</v>
      </c>
      <c r="B635" s="10" t="str">
        <f>VLOOKUP(A635,[2]racine_v11e!$B$4:$C$672,2,FALSE)</f>
        <v>Maladies dues au VIH, âge inférieur à 13 ans</v>
      </c>
      <c r="C635" s="26">
        <v>65</v>
      </c>
      <c r="D635" s="27">
        <v>785548.75190000003</v>
      </c>
      <c r="E635" s="26">
        <v>48</v>
      </c>
      <c r="F635" s="27">
        <v>653935.6409</v>
      </c>
      <c r="G635" s="26">
        <v>32</v>
      </c>
      <c r="H635" s="27">
        <v>366729.13819999999</v>
      </c>
      <c r="I635" s="28">
        <v>-0.167542894</v>
      </c>
      <c r="J635" s="28">
        <v>-0.26153846200000003</v>
      </c>
      <c r="K635" s="28">
        <v>0.1272856648</v>
      </c>
      <c r="L635" s="28">
        <v>-0.43919689499999998</v>
      </c>
      <c r="M635" s="28">
        <v>-0.33333333300000001</v>
      </c>
      <c r="N635" s="28">
        <v>-0.15879534200000001</v>
      </c>
      <c r="O635" s="28">
        <v>-2.1993699999999999E-4</v>
      </c>
      <c r="P635" s="28">
        <v>-5.5177399999999999E-4</v>
      </c>
      <c r="Q635" s="28">
        <v>2.9061356E-6</v>
      </c>
      <c r="R635" s="28">
        <v>1.35334E-5</v>
      </c>
    </row>
    <row r="636" spans="1:18" ht="22.5" x14ac:dyDescent="0.2">
      <c r="A636" s="12" t="s">
        <v>3237</v>
      </c>
      <c r="B636" s="10" t="str">
        <f>VLOOKUP(A636,[2]racine_v11e!$B$4:$C$672,2,FALSE)</f>
        <v>Interventions pour traumatismes multiples graves</v>
      </c>
      <c r="C636" s="26">
        <v>5018</v>
      </c>
      <c r="D636" s="27">
        <v>80974509.530000001</v>
      </c>
      <c r="E636" s="26">
        <v>5010</v>
      </c>
      <c r="F636" s="27">
        <v>81659183.959000006</v>
      </c>
      <c r="G636" s="26">
        <v>4984</v>
      </c>
      <c r="H636" s="27">
        <v>81420448.706</v>
      </c>
      <c r="I636" s="28">
        <v>8.4554316000000004E-3</v>
      </c>
      <c r="J636" s="28">
        <v>-1.594261E-3</v>
      </c>
      <c r="K636" s="28">
        <v>1.00657397E-2</v>
      </c>
      <c r="L636" s="28">
        <v>-2.9235569999999998E-3</v>
      </c>
      <c r="M636" s="28">
        <v>-5.1896210000000002E-3</v>
      </c>
      <c r="N636" s="28">
        <v>2.2778854E-3</v>
      </c>
      <c r="O636" s="28">
        <v>-3.5739799999999998E-4</v>
      </c>
      <c r="P636" s="28">
        <v>-4.5865199999999999E-4</v>
      </c>
      <c r="Q636" s="28">
        <v>4.5263060000000002E-4</v>
      </c>
      <c r="R636" s="28">
        <v>3.0046637000000001E-3</v>
      </c>
    </row>
    <row r="637" spans="1:18" ht="12" x14ac:dyDescent="0.2">
      <c r="A637" s="12" t="s">
        <v>3238</v>
      </c>
      <c r="B637" s="10" t="str">
        <f>VLOOKUP(A637,[2]racine_v11e!$B$4:$C$672,2,FALSE)</f>
        <v>Traumatismes multiples graves</v>
      </c>
      <c r="C637" s="26">
        <v>3690</v>
      </c>
      <c r="D637" s="27">
        <v>20554905.473000001</v>
      </c>
      <c r="E637" s="26">
        <v>3873</v>
      </c>
      <c r="F637" s="27">
        <v>22042745.011</v>
      </c>
      <c r="G637" s="26">
        <v>3919</v>
      </c>
      <c r="H637" s="27">
        <v>22641431.708000001</v>
      </c>
      <c r="I637" s="28">
        <v>7.2383672100000004E-2</v>
      </c>
      <c r="J637" s="28">
        <v>4.9593495899999999E-2</v>
      </c>
      <c r="K637" s="28">
        <v>2.1713335899999998E-2</v>
      </c>
      <c r="L637" s="28">
        <v>2.7160260499999998E-2</v>
      </c>
      <c r="M637" s="28">
        <v>1.18770979E-2</v>
      </c>
      <c r="N637" s="28">
        <v>1.51037737E-2</v>
      </c>
      <c r="O637" s="28">
        <v>6.3231979999999995E-4</v>
      </c>
      <c r="P637" s="28">
        <v>1.1501818E-3</v>
      </c>
      <c r="Q637" s="28">
        <v>3.5591079999999997E-4</v>
      </c>
      <c r="R637" s="28">
        <v>8.3553809999999996E-4</v>
      </c>
    </row>
    <row r="638" spans="1:18" ht="12" x14ac:dyDescent="0.2">
      <c r="A638" s="12" t="s">
        <v>3239</v>
      </c>
      <c r="B638" s="10" t="str">
        <f>VLOOKUP(A638,[2]racine_v11e!$B$4:$C$672,2,FALSE)</f>
        <v>Transplantations hépatiques</v>
      </c>
      <c r="C638" s="26">
        <v>1095</v>
      </c>
      <c r="D638" s="27">
        <v>47700180.531000003</v>
      </c>
      <c r="E638" s="26">
        <v>1105</v>
      </c>
      <c r="F638" s="27">
        <v>47848722.781999998</v>
      </c>
      <c r="G638" s="26">
        <v>1191</v>
      </c>
      <c r="H638" s="27">
        <v>52201591.761</v>
      </c>
      <c r="I638" s="28">
        <v>3.1140815000000001E-3</v>
      </c>
      <c r="J638" s="28">
        <v>9.1324201000000001E-3</v>
      </c>
      <c r="K638" s="28">
        <v>-5.9638740000000001E-3</v>
      </c>
      <c r="L638" s="28">
        <v>9.0971476900000001E-2</v>
      </c>
      <c r="M638" s="28">
        <v>7.7828054300000005E-2</v>
      </c>
      <c r="N638" s="28">
        <v>1.2194359300000001E-2</v>
      </c>
      <c r="O638" s="28">
        <v>1.1821631E-3</v>
      </c>
      <c r="P638" s="28">
        <v>8.3626224999999998E-3</v>
      </c>
      <c r="Q638" s="28">
        <v>1.0816269999999999E-4</v>
      </c>
      <c r="R638" s="28">
        <v>1.9263984999999999E-3</v>
      </c>
    </row>
    <row r="639" spans="1:18" ht="12" x14ac:dyDescent="0.2">
      <c r="A639" s="12" t="s">
        <v>3240</v>
      </c>
      <c r="B639" s="10" t="str">
        <f>VLOOKUP(A639,[2]racine_v11e!$B$4:$C$672,2,FALSE)</f>
        <v>Transplantations pancréatiques</v>
      </c>
      <c r="C639" s="26">
        <v>74</v>
      </c>
      <c r="D639" s="27">
        <v>1642537.9587999999</v>
      </c>
      <c r="E639" s="26">
        <v>66</v>
      </c>
      <c r="F639" s="27">
        <v>1416364.7897000001</v>
      </c>
      <c r="G639" s="26">
        <v>85</v>
      </c>
      <c r="H639" s="27">
        <v>1879286.7564999999</v>
      </c>
      <c r="I639" s="28">
        <v>-0.13769737700000001</v>
      </c>
      <c r="J639" s="28">
        <v>-0.10810810799999999</v>
      </c>
      <c r="K639" s="28">
        <v>-3.3175847000000001E-2</v>
      </c>
      <c r="L639" s="28">
        <v>0.326838093</v>
      </c>
      <c r="M639" s="28">
        <v>0.28787878789999999</v>
      </c>
      <c r="N639" s="28">
        <v>3.0250754500000001E-2</v>
      </c>
      <c r="O639" s="28">
        <v>2.6117559999999998E-4</v>
      </c>
      <c r="P639" s="28">
        <v>8.8935399999999997E-4</v>
      </c>
      <c r="Q639" s="28">
        <v>7.7194228000000007E-6</v>
      </c>
      <c r="R639" s="28">
        <v>6.9351399999999995E-5</v>
      </c>
    </row>
    <row r="640" spans="1:18" ht="12" x14ac:dyDescent="0.2">
      <c r="A640" s="12" t="s">
        <v>3241</v>
      </c>
      <c r="B640" s="10" t="str">
        <f>VLOOKUP(A640,[2]racine_v11e!$B$4:$C$672,2,FALSE)</f>
        <v>Transplantations pulmonaires</v>
      </c>
      <c r="C640" s="26">
        <v>301</v>
      </c>
      <c r="D640" s="27">
        <v>16920683.039000001</v>
      </c>
      <c r="E640" s="26">
        <v>335</v>
      </c>
      <c r="F640" s="27">
        <v>19442286.555</v>
      </c>
      <c r="G640" s="26">
        <v>310</v>
      </c>
      <c r="H640" s="27">
        <v>18542524.502999999</v>
      </c>
      <c r="I640" s="28">
        <v>0.14902492480000001</v>
      </c>
      <c r="J640" s="28">
        <v>0.1129568106</v>
      </c>
      <c r="K640" s="28">
        <v>3.2407469699999997E-2</v>
      </c>
      <c r="L640" s="28">
        <v>-4.6278613000000003E-2</v>
      </c>
      <c r="M640" s="28">
        <v>-7.4626866E-2</v>
      </c>
      <c r="N640" s="28">
        <v>3.0634402200000001E-2</v>
      </c>
      <c r="O640" s="28">
        <v>-3.4365200000000001E-4</v>
      </c>
      <c r="P640" s="28">
        <v>-1.7286000000000001E-3</v>
      </c>
      <c r="Q640" s="28">
        <v>2.81532E-5</v>
      </c>
      <c r="R640" s="28">
        <v>6.8427590000000001E-4</v>
      </c>
    </row>
    <row r="641" spans="1:18" ht="12" x14ac:dyDescent="0.2">
      <c r="A641" s="12" t="s">
        <v>3242</v>
      </c>
      <c r="B641" s="10" t="str">
        <f>VLOOKUP(A641,[2]racine_v11e!$B$4:$C$672,2,FALSE)</f>
        <v>Transplantations cardiaques</v>
      </c>
      <c r="C641" s="26">
        <v>386</v>
      </c>
      <c r="D641" s="27">
        <v>19136109.116</v>
      </c>
      <c r="E641" s="26">
        <v>371</v>
      </c>
      <c r="F641" s="27">
        <v>17893771.017000001</v>
      </c>
      <c r="G641" s="26">
        <v>404</v>
      </c>
      <c r="H641" s="27">
        <v>19990322.412</v>
      </c>
      <c r="I641" s="28">
        <v>-6.4921144E-2</v>
      </c>
      <c r="J641" s="28">
        <v>-3.8860103999999999E-2</v>
      </c>
      <c r="K641" s="28">
        <v>-2.7114721000000001E-2</v>
      </c>
      <c r="L641" s="28">
        <v>0.11716654880000001</v>
      </c>
      <c r="M641" s="28">
        <v>8.8948787099999996E-2</v>
      </c>
      <c r="N641" s="28">
        <v>2.5912845600000001E-2</v>
      </c>
      <c r="O641" s="28">
        <v>4.5362069999999998E-4</v>
      </c>
      <c r="P641" s="28">
        <v>4.0278418000000002E-3</v>
      </c>
      <c r="Q641" s="28">
        <v>3.6690000000000003E-5</v>
      </c>
      <c r="R641" s="28">
        <v>7.3770409999999998E-4</v>
      </c>
    </row>
    <row r="642" spans="1:18" ht="12" x14ac:dyDescent="0.2">
      <c r="A642" s="12" t="s">
        <v>3243</v>
      </c>
      <c r="B642" s="10" t="str">
        <f>VLOOKUP(A642,[2]racine_v11e!$B$4:$C$672,2,FALSE)</f>
        <v>Transplantations rénales</v>
      </c>
      <c r="C642" s="26">
        <v>2837</v>
      </c>
      <c r="D642" s="27">
        <v>47668103.990000002</v>
      </c>
      <c r="E642" s="26">
        <v>2911</v>
      </c>
      <c r="F642" s="27">
        <v>49018316.244000003</v>
      </c>
      <c r="G642" s="26">
        <v>2940</v>
      </c>
      <c r="H642" s="27">
        <v>49918153.549000002</v>
      </c>
      <c r="I642" s="28">
        <v>2.8325277100000001E-2</v>
      </c>
      <c r="J642" s="28">
        <v>2.60838914E-2</v>
      </c>
      <c r="K642" s="28">
        <v>2.1844078E-3</v>
      </c>
      <c r="L642" s="28">
        <v>1.8357164700000001E-2</v>
      </c>
      <c r="M642" s="28">
        <v>9.9622123000000003E-3</v>
      </c>
      <c r="N642" s="28">
        <v>8.3121450999999996E-3</v>
      </c>
      <c r="O642" s="28">
        <v>3.9863639999999998E-4</v>
      </c>
      <c r="P642" s="28">
        <v>1.7287448E-3</v>
      </c>
      <c r="Q642" s="28">
        <v>2.6700120000000001E-4</v>
      </c>
      <c r="R642" s="28">
        <v>1.8421326E-3</v>
      </c>
    </row>
    <row r="643" spans="1:18" ht="12" x14ac:dyDescent="0.2">
      <c r="A643" s="12" t="s">
        <v>3244</v>
      </c>
      <c r="B643" s="10" t="str">
        <f>VLOOKUP(A643,[2]racine_v11e!$B$4:$C$672,2,FALSE)</f>
        <v>Autres transplantations</v>
      </c>
      <c r="C643" s="26">
        <v>7</v>
      </c>
      <c r="D643" s="27">
        <v>478147.6643</v>
      </c>
      <c r="E643" s="26">
        <v>4</v>
      </c>
      <c r="F643" s="27">
        <v>288912.70730000001</v>
      </c>
      <c r="G643" s="26">
        <v>2</v>
      </c>
      <c r="H643" s="27">
        <v>152272.69829999999</v>
      </c>
      <c r="I643" s="28">
        <v>-0.39576677100000002</v>
      </c>
      <c r="J643" s="28">
        <v>-0.428571429</v>
      </c>
      <c r="K643" s="28">
        <v>5.7408151300000002E-2</v>
      </c>
      <c r="L643" s="28">
        <v>-0.47294565300000002</v>
      </c>
      <c r="M643" s="28">
        <v>-0.5</v>
      </c>
      <c r="N643" s="28">
        <v>5.41086941E-2</v>
      </c>
      <c r="O643" s="28">
        <v>-2.7492E-5</v>
      </c>
      <c r="P643" s="28">
        <v>-2.6250900000000002E-4</v>
      </c>
      <c r="Q643" s="28">
        <v>1.8163347999999999E-7</v>
      </c>
      <c r="R643" s="28">
        <v>5.6193286000000001E-6</v>
      </c>
    </row>
    <row r="644" spans="1:18" ht="22.5" x14ac:dyDescent="0.2">
      <c r="A644" s="12" t="s">
        <v>3245</v>
      </c>
      <c r="B644" s="10" t="str">
        <f>VLOOKUP(A644,[2]racine_v11e!$B$4:$C$672,2,FALSE)</f>
        <v>Allogreffes de cellules souches hématopoïétiques</v>
      </c>
      <c r="C644" s="26">
        <v>1765</v>
      </c>
      <c r="D644" s="27">
        <v>100396372.48999999</v>
      </c>
      <c r="E644" s="26">
        <v>1704</v>
      </c>
      <c r="F644" s="27">
        <v>97314469.555000007</v>
      </c>
      <c r="G644" s="26">
        <v>1851</v>
      </c>
      <c r="H644" s="27">
        <v>108585903.25</v>
      </c>
      <c r="I644" s="28">
        <v>-3.0697353E-2</v>
      </c>
      <c r="J644" s="28">
        <v>-3.4560907000000002E-2</v>
      </c>
      <c r="K644" s="28">
        <v>4.0018609999999998E-3</v>
      </c>
      <c r="L644" s="28">
        <v>0.11582484849999999</v>
      </c>
      <c r="M644" s="28">
        <v>8.6267605600000005E-2</v>
      </c>
      <c r="N644" s="28">
        <v>2.7209909099999999E-2</v>
      </c>
      <c r="O644" s="28">
        <v>2.0206741000000001E-3</v>
      </c>
      <c r="P644" s="28">
        <v>2.1654395E-2</v>
      </c>
      <c r="Q644" s="28">
        <v>1.6810180000000001E-4</v>
      </c>
      <c r="R644" s="28">
        <v>4.0071522E-3</v>
      </c>
    </row>
    <row r="645" spans="1:18" ht="22.5" x14ac:dyDescent="0.2">
      <c r="A645" s="12" t="s">
        <v>3246</v>
      </c>
      <c r="B645" s="10" t="str">
        <f>VLOOKUP(A645,[2]racine_v11e!$B$4:$C$672,2,FALSE)</f>
        <v>Autogreffes de cellules souches hématopoïétiques</v>
      </c>
      <c r="C645" s="26">
        <v>2983</v>
      </c>
      <c r="D645" s="27">
        <v>59309686.310000002</v>
      </c>
      <c r="E645" s="26">
        <v>2872</v>
      </c>
      <c r="F645" s="27">
        <v>56564002.181000002</v>
      </c>
      <c r="G645" s="26">
        <v>3070</v>
      </c>
      <c r="H645" s="27">
        <v>61094875.259999998</v>
      </c>
      <c r="I645" s="28">
        <v>-4.6294025000000003E-2</v>
      </c>
      <c r="J645" s="28">
        <v>-3.7210861999999997E-2</v>
      </c>
      <c r="K645" s="28">
        <v>-9.4342190000000006E-3</v>
      </c>
      <c r="L645" s="28">
        <v>8.0101706100000003E-2</v>
      </c>
      <c r="M645" s="28">
        <v>6.8941504200000003E-2</v>
      </c>
      <c r="N645" s="28">
        <v>1.0440423399999999E-2</v>
      </c>
      <c r="O645" s="28">
        <v>2.7217243000000001E-3</v>
      </c>
      <c r="P645" s="28">
        <v>8.7045995000000001E-3</v>
      </c>
      <c r="Q645" s="28">
        <v>2.7880739999999998E-4</v>
      </c>
      <c r="R645" s="28">
        <v>2.2545879E-3</v>
      </c>
    </row>
    <row r="646" spans="1:18" ht="22.5" x14ac:dyDescent="0.2">
      <c r="A646" s="12" t="s">
        <v>3247</v>
      </c>
      <c r="B646" s="10" t="str">
        <f>VLOOKUP(A646,[2]racine_v11e!$B$4:$C$672,2,FALSE)</f>
        <v>Greffes de cellules souches hématopoïétiques, en ambulatoire</v>
      </c>
      <c r="C646" s="26">
        <v>185</v>
      </c>
      <c r="D646" s="27">
        <v>203734.91250000001</v>
      </c>
      <c r="E646" s="26">
        <v>191</v>
      </c>
      <c r="F646" s="27">
        <v>210967.91099999999</v>
      </c>
      <c r="G646" s="26">
        <v>357</v>
      </c>
      <c r="H646" s="27">
        <v>392676.54300000001</v>
      </c>
      <c r="I646" s="28">
        <v>3.5502008000000002E-2</v>
      </c>
      <c r="J646" s="28">
        <v>3.2432432400000002E-2</v>
      </c>
      <c r="K646" s="28">
        <v>2.9731491000000001E-3</v>
      </c>
      <c r="L646" s="28">
        <v>0.86130933909999996</v>
      </c>
      <c r="M646" s="28">
        <v>0.86910994760000004</v>
      </c>
      <c r="N646" s="28">
        <v>-4.1734349999999996E-3</v>
      </c>
      <c r="O646" s="28">
        <v>2.2818497000000001E-3</v>
      </c>
      <c r="P646" s="28">
        <v>3.4909410000000002E-4</v>
      </c>
      <c r="Q646" s="28">
        <v>3.2421600000000001E-5</v>
      </c>
      <c r="R646" s="28">
        <v>1.4491000000000001E-5</v>
      </c>
    </row>
    <row r="647" spans="1:18" ht="12.75" customHeight="1" x14ac:dyDescent="0.2">
      <c r="A647" s="13" t="s">
        <v>3417</v>
      </c>
      <c r="B647" s="10"/>
      <c r="C647" s="41">
        <v>10767405</v>
      </c>
      <c r="D647" s="42">
        <v>25784105617</v>
      </c>
      <c r="E647" s="41">
        <v>10938438</v>
      </c>
      <c r="F647" s="42">
        <v>26577508656</v>
      </c>
      <c r="G647" s="41">
        <v>11011186</v>
      </c>
      <c r="H647" s="42">
        <v>27098023483</v>
      </c>
      <c r="I647" s="43">
        <v>3.0771012600000001E-2</v>
      </c>
      <c r="J647" s="43">
        <v>1.5884328699999999E-2</v>
      </c>
      <c r="K647" s="43">
        <v>1.46539163E-2</v>
      </c>
      <c r="L647" s="43">
        <v>1.95847863E-2</v>
      </c>
      <c r="M647" s="43">
        <v>6.6506754000000001E-3</v>
      </c>
      <c r="N647" s="43">
        <v>1.28486587E-2</v>
      </c>
      <c r="O647" s="43">
        <v>1</v>
      </c>
      <c r="P647" s="43">
        <v>0.99999999900000003</v>
      </c>
      <c r="Q647" s="43">
        <v>1</v>
      </c>
      <c r="R647" s="43">
        <v>1</v>
      </c>
    </row>
    <row r="648" spans="1:18" ht="12.75" customHeight="1" x14ac:dyDescent="0.2">
      <c r="A648" s="36" t="s">
        <v>3266</v>
      </c>
    </row>
  </sheetData>
  <mergeCells count="1">
    <mergeCell ref="A4:B4"/>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9" manualBreakCount="19">
    <brk id="33" max="17" man="1"/>
    <brk id="68" max="16383" man="1"/>
    <brk id="98" max="17" man="1"/>
    <brk id="125" max="17" man="1"/>
    <brk id="153" max="17" man="1"/>
    <brk id="177" max="17" man="1"/>
    <brk id="211" max="17" man="1"/>
    <brk id="240" max="17" man="1"/>
    <brk id="270" max="17" man="1"/>
    <brk id="330" max="16383" man="1"/>
    <brk id="361" max="17" man="1"/>
    <brk id="396" max="16383" man="1"/>
    <brk id="419" max="17" man="1"/>
    <brk id="447" max="17" man="1"/>
    <brk id="476" max="17" man="1"/>
    <brk id="528" max="16383" man="1"/>
    <brk id="560" max="17" man="1"/>
    <brk id="594" max="16383" man="1"/>
    <brk id="624" max="1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4:R2555"/>
  <sheetViews>
    <sheetView view="pageBreakPreview" topLeftCell="A17" zoomScale="60" zoomScaleNormal="100" workbookViewId="0">
      <selection activeCell="X37" sqref="X37"/>
    </sheetView>
  </sheetViews>
  <sheetFormatPr baseColWidth="10" defaultColWidth="9.140625" defaultRowHeight="12.75" x14ac:dyDescent="0.2"/>
  <cols>
    <col min="1" max="1" width="6.7109375" style="4" customWidth="1"/>
    <col min="2" max="2" width="30.7109375" style="4" customWidth="1"/>
    <col min="3" max="8" width="10.7109375" style="4" customWidth="1"/>
    <col min="9" max="14" width="9.7109375" style="5" customWidth="1"/>
    <col min="15" max="16" width="10.7109375" style="5" customWidth="1"/>
    <col min="17" max="18" width="9.7109375" style="5" customWidth="1"/>
    <col min="19" max="16384" width="9.140625" style="4"/>
  </cols>
  <sheetData>
    <row r="4" spans="1:18" ht="45" x14ac:dyDescent="0.2">
      <c r="A4" s="193" t="s">
        <v>2290</v>
      </c>
      <c r="B4" s="194"/>
      <c r="C4" s="10" t="s">
        <v>3248</v>
      </c>
      <c r="D4" s="10" t="s">
        <v>3249</v>
      </c>
      <c r="E4" s="10" t="s">
        <v>3250</v>
      </c>
      <c r="F4" s="10" t="s">
        <v>3251</v>
      </c>
      <c r="G4" s="10" t="s">
        <v>3252</v>
      </c>
      <c r="H4" s="10" t="s">
        <v>3253</v>
      </c>
      <c r="I4" s="10" t="s">
        <v>3254</v>
      </c>
      <c r="J4" s="10" t="s">
        <v>3255</v>
      </c>
      <c r="K4" s="10" t="s">
        <v>3256</v>
      </c>
      <c r="L4" s="10" t="s">
        <v>3257</v>
      </c>
      <c r="M4" s="10" t="s">
        <v>3258</v>
      </c>
      <c r="N4" s="10" t="s">
        <v>3259</v>
      </c>
      <c r="O4" s="10" t="s">
        <v>3261</v>
      </c>
      <c r="P4" s="10" t="s">
        <v>3260</v>
      </c>
      <c r="Q4" s="10" t="s">
        <v>3262</v>
      </c>
      <c r="R4" s="10" t="s">
        <v>3263</v>
      </c>
    </row>
    <row r="5" spans="1:18" ht="22.5" x14ac:dyDescent="0.2">
      <c r="A5" s="12" t="s">
        <v>29</v>
      </c>
      <c r="B5" s="10" t="str">
        <f>VLOOKUP(A5,[3]Feuil1!$A$4:$B$2591,2,FALSE)</f>
        <v>Craniotomies pour traumatisme, âge supérieur à 17 ans, niveau 1</v>
      </c>
      <c r="C5" s="23">
        <v>1418</v>
      </c>
      <c r="D5" s="24">
        <v>5257524.1814000001</v>
      </c>
      <c r="E5" s="23">
        <v>1210</v>
      </c>
      <c r="F5" s="24">
        <v>4467516.0754000004</v>
      </c>
      <c r="G5" s="23">
        <v>1162</v>
      </c>
      <c r="H5" s="24">
        <v>4290509.8937999997</v>
      </c>
      <c r="I5" s="25">
        <v>-0.150262382</v>
      </c>
      <c r="J5" s="25">
        <v>-0.14668547200000001</v>
      </c>
      <c r="K5" s="25">
        <v>-4.1917830000000001E-3</v>
      </c>
      <c r="L5" s="25">
        <v>-3.9620715000000001E-2</v>
      </c>
      <c r="M5" s="25">
        <v>-3.9669421000000003E-2</v>
      </c>
      <c r="N5" s="25">
        <v>5.0718399999999999E-5</v>
      </c>
      <c r="O5" s="25">
        <v>-6.5981199999999996E-4</v>
      </c>
      <c r="P5" s="25">
        <v>-3.4005999999999999E-4</v>
      </c>
      <c r="Q5" s="25">
        <v>1.0552910000000001E-4</v>
      </c>
      <c r="R5" s="25">
        <v>1.583329E-4</v>
      </c>
    </row>
    <row r="6" spans="1:18" ht="22.5" x14ac:dyDescent="0.2">
      <c r="A6" s="12" t="s">
        <v>30</v>
      </c>
      <c r="B6" s="10" t="str">
        <f>VLOOKUP(A6,[3]Feuil1!$A$4:$B$2591,2,FALSE)</f>
        <v>Craniotomies pour traumatisme, âge supérieur à 17 ans, niveau 2</v>
      </c>
      <c r="C6" s="26">
        <v>1365</v>
      </c>
      <c r="D6" s="27">
        <v>9606946.2178000007</v>
      </c>
      <c r="E6" s="26">
        <v>1398</v>
      </c>
      <c r="F6" s="27">
        <v>9716310.1454000007</v>
      </c>
      <c r="G6" s="26">
        <v>1402</v>
      </c>
      <c r="H6" s="27">
        <v>9654232.9505000003</v>
      </c>
      <c r="I6" s="28">
        <v>1.13838389E-2</v>
      </c>
      <c r="J6" s="28">
        <v>2.4175824200000001E-2</v>
      </c>
      <c r="K6" s="28">
        <v>-1.2490029E-2</v>
      </c>
      <c r="L6" s="28">
        <v>-6.3889680000000001E-3</v>
      </c>
      <c r="M6" s="28">
        <v>2.8612302999999999E-3</v>
      </c>
      <c r="N6" s="28">
        <v>-9.2238070000000005E-3</v>
      </c>
      <c r="O6" s="28">
        <v>5.4984300000000001E-5</v>
      </c>
      <c r="P6" s="28">
        <v>-1.19261E-4</v>
      </c>
      <c r="Q6" s="28">
        <v>1.273251E-4</v>
      </c>
      <c r="R6" s="28">
        <v>3.5627070000000002E-4</v>
      </c>
    </row>
    <row r="7" spans="1:18" ht="22.5" x14ac:dyDescent="0.2">
      <c r="A7" s="12" t="s">
        <v>31</v>
      </c>
      <c r="B7" s="10" t="str">
        <f>VLOOKUP(A7,[3]Feuil1!$A$4:$B$2591,2,FALSE)</f>
        <v>Craniotomies pour traumatisme, âge supérieur à 17 ans, niveau 3</v>
      </c>
      <c r="C7" s="26">
        <v>1106</v>
      </c>
      <c r="D7" s="27">
        <v>13265197.963</v>
      </c>
      <c r="E7" s="26">
        <v>1146</v>
      </c>
      <c r="F7" s="27">
        <v>13751208.988</v>
      </c>
      <c r="G7" s="26">
        <v>1267</v>
      </c>
      <c r="H7" s="27">
        <v>15122232.551999999</v>
      </c>
      <c r="I7" s="28">
        <v>3.6638052900000002E-2</v>
      </c>
      <c r="J7" s="28">
        <v>3.6166365300000003E-2</v>
      </c>
      <c r="K7" s="28">
        <v>4.5522379999999999E-4</v>
      </c>
      <c r="L7" s="28">
        <v>9.9702038199999996E-2</v>
      </c>
      <c r="M7" s="28">
        <v>0.1055846422</v>
      </c>
      <c r="N7" s="28">
        <v>-5.3208079999999998E-3</v>
      </c>
      <c r="O7" s="28">
        <v>1.663276E-3</v>
      </c>
      <c r="P7" s="28">
        <v>2.6339760000000001E-3</v>
      </c>
      <c r="Q7" s="28">
        <v>1.150648E-4</v>
      </c>
      <c r="R7" s="28">
        <v>5.5805670000000005E-4</v>
      </c>
    </row>
    <row r="8" spans="1:18" ht="22.5" x14ac:dyDescent="0.2">
      <c r="A8" s="12" t="s">
        <v>32</v>
      </c>
      <c r="B8" s="10" t="str">
        <f>VLOOKUP(A8,[3]Feuil1!$A$4:$B$2591,2,FALSE)</f>
        <v>Craniotomies pour traumatisme, âge supérieur à 17 ans, niveau 4</v>
      </c>
      <c r="C8" s="26">
        <v>983</v>
      </c>
      <c r="D8" s="27">
        <v>16782789.013</v>
      </c>
      <c r="E8" s="26">
        <v>1019</v>
      </c>
      <c r="F8" s="27">
        <v>16975424.874000002</v>
      </c>
      <c r="G8" s="26">
        <v>977</v>
      </c>
      <c r="H8" s="27">
        <v>16062458.35</v>
      </c>
      <c r="I8" s="28">
        <v>1.14781793E-2</v>
      </c>
      <c r="J8" s="28">
        <v>3.6622583899999998E-2</v>
      </c>
      <c r="K8" s="28">
        <v>-2.4256084000000001E-2</v>
      </c>
      <c r="L8" s="28">
        <v>-5.3781660000000002E-2</v>
      </c>
      <c r="M8" s="28">
        <v>-4.1216878999999998E-2</v>
      </c>
      <c r="N8" s="28">
        <v>-1.3104925E-2</v>
      </c>
      <c r="O8" s="28">
        <v>-5.77335E-4</v>
      </c>
      <c r="P8" s="28">
        <v>-1.7539680000000001E-3</v>
      </c>
      <c r="Q8" s="28">
        <v>8.8727999999999995E-5</v>
      </c>
      <c r="R8" s="28">
        <v>5.9275389999999999E-4</v>
      </c>
    </row>
    <row r="9" spans="1:18" ht="33.75" x14ac:dyDescent="0.2">
      <c r="A9" s="12" t="s">
        <v>33</v>
      </c>
      <c r="B9" s="10" t="str">
        <f>VLOOKUP(A9,[3]Feuil1!$A$4:$B$2591,2,FALSE)</f>
        <v>Craniotomies en dehors de tout traumatisme, âge supérieur à 17 ans, niveau 1</v>
      </c>
      <c r="C9" s="26">
        <v>8335</v>
      </c>
      <c r="D9" s="27">
        <v>47838081.608000003</v>
      </c>
      <c r="E9" s="26">
        <v>7711</v>
      </c>
      <c r="F9" s="27">
        <v>44088472.116999999</v>
      </c>
      <c r="G9" s="26">
        <v>7121</v>
      </c>
      <c r="H9" s="27">
        <v>40596068.737999998</v>
      </c>
      <c r="I9" s="28">
        <v>-7.8381268000000004E-2</v>
      </c>
      <c r="J9" s="28">
        <v>-7.4865027000000001E-2</v>
      </c>
      <c r="K9" s="28">
        <v>-3.8007869999999999E-3</v>
      </c>
      <c r="L9" s="28">
        <v>-7.9213527000000006E-2</v>
      </c>
      <c r="M9" s="28">
        <v>-7.6514071000000003E-2</v>
      </c>
      <c r="N9" s="28">
        <v>-2.9231159999999999E-3</v>
      </c>
      <c r="O9" s="28">
        <v>-8.1101890000000003E-3</v>
      </c>
      <c r="P9" s="28">
        <v>-6.7095180000000003E-3</v>
      </c>
      <c r="Q9" s="28">
        <v>6.4670600000000004E-4</v>
      </c>
      <c r="R9" s="28">
        <v>1.4981192000000001E-3</v>
      </c>
    </row>
    <row r="10" spans="1:18" ht="33.75" x14ac:dyDescent="0.2">
      <c r="A10" s="12" t="s">
        <v>34</v>
      </c>
      <c r="B10" s="10" t="str">
        <f>VLOOKUP(A10,[3]Feuil1!$A$4:$B$2591,2,FALSE)</f>
        <v>Craniotomies en dehors de tout traumatisme, âge supérieur à 17 ans, niveau 2</v>
      </c>
      <c r="C10" s="26">
        <v>4979</v>
      </c>
      <c r="D10" s="27">
        <v>48422277.615000002</v>
      </c>
      <c r="E10" s="26">
        <v>5690</v>
      </c>
      <c r="F10" s="27">
        <v>55319078.461000003</v>
      </c>
      <c r="G10" s="26">
        <v>5941</v>
      </c>
      <c r="H10" s="27">
        <v>57723871.505999997</v>
      </c>
      <c r="I10" s="28">
        <v>0.14243032720000001</v>
      </c>
      <c r="J10" s="28">
        <v>0.142799759</v>
      </c>
      <c r="K10" s="28">
        <v>-3.23269E-4</v>
      </c>
      <c r="L10" s="28">
        <v>4.3471314300000001E-2</v>
      </c>
      <c r="M10" s="28">
        <v>4.4112477999999997E-2</v>
      </c>
      <c r="N10" s="28">
        <v>-6.1407499999999995E-4</v>
      </c>
      <c r="O10" s="28">
        <v>3.4502666999999998E-3</v>
      </c>
      <c r="P10" s="28">
        <v>4.6200279000000004E-3</v>
      </c>
      <c r="Q10" s="28">
        <v>5.3954220000000002E-4</v>
      </c>
      <c r="R10" s="28">
        <v>2.1301875000000001E-3</v>
      </c>
    </row>
    <row r="11" spans="1:18" ht="33.75" x14ac:dyDescent="0.2">
      <c r="A11" s="12" t="s">
        <v>35</v>
      </c>
      <c r="B11" s="10" t="str">
        <f>VLOOKUP(A11,[3]Feuil1!$A$4:$B$2591,2,FALSE)</f>
        <v>Craniotomies en dehors de tout traumatisme, âge supérieur à 17 ans, niveau 3</v>
      </c>
      <c r="C11" s="26">
        <v>3253</v>
      </c>
      <c r="D11" s="27">
        <v>46049827.795999996</v>
      </c>
      <c r="E11" s="26">
        <v>3666</v>
      </c>
      <c r="F11" s="27">
        <v>51852328.931999996</v>
      </c>
      <c r="G11" s="26">
        <v>4166</v>
      </c>
      <c r="H11" s="27">
        <v>58556039.329000004</v>
      </c>
      <c r="I11" s="28">
        <v>0.12600483900000001</v>
      </c>
      <c r="J11" s="28">
        <v>0.12695972950000001</v>
      </c>
      <c r="K11" s="28">
        <v>-8.4731599999999998E-4</v>
      </c>
      <c r="L11" s="28">
        <v>0.12928465389999999</v>
      </c>
      <c r="M11" s="28">
        <v>0.1363884343</v>
      </c>
      <c r="N11" s="28">
        <v>-6.2511900000000002E-3</v>
      </c>
      <c r="O11" s="28">
        <v>6.8730411999999999E-3</v>
      </c>
      <c r="P11" s="28">
        <v>1.28789999E-2</v>
      </c>
      <c r="Q11" s="28">
        <v>3.783425E-4</v>
      </c>
      <c r="R11" s="28">
        <v>2.1608971000000002E-3</v>
      </c>
    </row>
    <row r="12" spans="1:18" ht="33.75" x14ac:dyDescent="0.2">
      <c r="A12" s="12" t="s">
        <v>36</v>
      </c>
      <c r="B12" s="10" t="str">
        <f>VLOOKUP(A12,[3]Feuil1!$A$4:$B$2591,2,FALSE)</f>
        <v>Craniotomies en dehors de tout traumatisme, âge supérieur à 17 ans, niveau 4</v>
      </c>
      <c r="C12" s="26">
        <v>2911</v>
      </c>
      <c r="D12" s="27">
        <v>55196323.614</v>
      </c>
      <c r="E12" s="26">
        <v>3172</v>
      </c>
      <c r="F12" s="27">
        <v>60425516.166000001</v>
      </c>
      <c r="G12" s="26">
        <v>3287</v>
      </c>
      <c r="H12" s="27">
        <v>63354814.358999997</v>
      </c>
      <c r="I12" s="28">
        <v>9.4738058799999997E-2</v>
      </c>
      <c r="J12" s="28">
        <v>8.9659910699999998E-2</v>
      </c>
      <c r="K12" s="28">
        <v>4.6603054999999997E-3</v>
      </c>
      <c r="L12" s="28">
        <v>4.8477834800000001E-2</v>
      </c>
      <c r="M12" s="28">
        <v>3.6254728899999998E-2</v>
      </c>
      <c r="N12" s="28">
        <v>1.17954646E-2</v>
      </c>
      <c r="O12" s="28">
        <v>1.5807995000000001E-3</v>
      </c>
      <c r="P12" s="28">
        <v>5.6276939999999999E-3</v>
      </c>
      <c r="Q12" s="28">
        <v>2.9851459999999998E-4</v>
      </c>
      <c r="R12" s="28">
        <v>2.3379865E-3</v>
      </c>
    </row>
    <row r="13" spans="1:18" ht="33.75" x14ac:dyDescent="0.2">
      <c r="A13" s="12" t="s">
        <v>37</v>
      </c>
      <c r="B13" s="10" t="str">
        <f>VLOOKUP(A13,[3]Feuil1!$A$4:$B$2591,2,FALSE)</f>
        <v>Interventions sur le rachis et la moelle pour des affections neurologiques, niveau 1</v>
      </c>
      <c r="C13" s="26">
        <v>3995</v>
      </c>
      <c r="D13" s="27">
        <v>20124574.491999999</v>
      </c>
      <c r="E13" s="26">
        <v>3947</v>
      </c>
      <c r="F13" s="27">
        <v>19773781.572999999</v>
      </c>
      <c r="G13" s="26">
        <v>3737</v>
      </c>
      <c r="H13" s="27">
        <v>18664829.796</v>
      </c>
      <c r="I13" s="28">
        <v>-1.7431072999999998E-2</v>
      </c>
      <c r="J13" s="28">
        <v>-1.2015019E-2</v>
      </c>
      <c r="K13" s="28">
        <v>-5.481919E-3</v>
      </c>
      <c r="L13" s="28">
        <v>-5.6081926999999997E-2</v>
      </c>
      <c r="M13" s="28">
        <v>-5.3204965999999999E-2</v>
      </c>
      <c r="N13" s="28">
        <v>-3.0386319999999999E-3</v>
      </c>
      <c r="O13" s="28">
        <v>-2.8866769999999998E-3</v>
      </c>
      <c r="P13" s="28">
        <v>-2.1304900000000001E-3</v>
      </c>
      <c r="Q13" s="28">
        <v>3.3938220000000001E-4</v>
      </c>
      <c r="R13" s="28">
        <v>6.8878929999999998E-4</v>
      </c>
    </row>
    <row r="14" spans="1:18" ht="33.75" x14ac:dyDescent="0.2">
      <c r="A14" s="12" t="s">
        <v>38</v>
      </c>
      <c r="B14" s="10" t="str">
        <f>VLOOKUP(A14,[3]Feuil1!$A$4:$B$2591,2,FALSE)</f>
        <v>Interventions sur le rachis et la moelle pour des affections neurologiques, niveau 2</v>
      </c>
      <c r="C14" s="26">
        <v>2080</v>
      </c>
      <c r="D14" s="27">
        <v>16723532.162</v>
      </c>
      <c r="E14" s="26">
        <v>2164</v>
      </c>
      <c r="F14" s="27">
        <v>17336954.793000001</v>
      </c>
      <c r="G14" s="26">
        <v>2062</v>
      </c>
      <c r="H14" s="27">
        <v>16477652.779999999</v>
      </c>
      <c r="I14" s="28">
        <v>3.66802076E-2</v>
      </c>
      <c r="J14" s="28">
        <v>4.0384615399999997E-2</v>
      </c>
      <c r="K14" s="28">
        <v>-3.5606140000000001E-3</v>
      </c>
      <c r="L14" s="28">
        <v>-4.9564760999999999E-2</v>
      </c>
      <c r="M14" s="28">
        <v>-4.7134935000000003E-2</v>
      </c>
      <c r="N14" s="28">
        <v>-2.5500200000000001E-3</v>
      </c>
      <c r="O14" s="28">
        <v>-1.4021000000000001E-3</v>
      </c>
      <c r="P14" s="28">
        <v>-1.6508689999999999E-3</v>
      </c>
      <c r="Q14" s="28">
        <v>1.8726410000000001E-4</v>
      </c>
      <c r="R14" s="28">
        <v>6.0807579999999997E-4</v>
      </c>
    </row>
    <row r="15" spans="1:18" ht="33.75" x14ac:dyDescent="0.2">
      <c r="A15" s="12" t="s">
        <v>39</v>
      </c>
      <c r="B15" s="10" t="str">
        <f>VLOOKUP(A15,[3]Feuil1!$A$4:$B$2591,2,FALSE)</f>
        <v>Interventions sur le rachis et la moelle pour des affections neurologiques, niveau 3</v>
      </c>
      <c r="C15" s="26">
        <v>1048</v>
      </c>
      <c r="D15" s="27">
        <v>12626824.152000001</v>
      </c>
      <c r="E15" s="26">
        <v>1168</v>
      </c>
      <c r="F15" s="27">
        <v>14116923.778999999</v>
      </c>
      <c r="G15" s="26">
        <v>1155</v>
      </c>
      <c r="H15" s="27">
        <v>13988917.672</v>
      </c>
      <c r="I15" s="28">
        <v>0.1180106422</v>
      </c>
      <c r="J15" s="28">
        <v>0.11450381680000001</v>
      </c>
      <c r="K15" s="28">
        <v>3.1465350999999998E-3</v>
      </c>
      <c r="L15" s="28">
        <v>-9.0675640000000002E-3</v>
      </c>
      <c r="M15" s="28">
        <v>-1.1130137E-2</v>
      </c>
      <c r="N15" s="28">
        <v>2.0857883E-3</v>
      </c>
      <c r="O15" s="28">
        <v>-1.7869899999999999E-4</v>
      </c>
      <c r="P15" s="28">
        <v>-2.4592199999999998E-4</v>
      </c>
      <c r="Q15" s="28">
        <v>1.0489329999999999E-4</v>
      </c>
      <c r="R15" s="28">
        <v>5.1623390000000004E-4</v>
      </c>
    </row>
    <row r="16" spans="1:18" ht="33.75" x14ac:dyDescent="0.2">
      <c r="A16" s="12" t="s">
        <v>40</v>
      </c>
      <c r="B16" s="10" t="str">
        <f>VLOOKUP(A16,[3]Feuil1!$A$4:$B$2591,2,FALSE)</f>
        <v>Interventions sur le rachis et la moelle pour des affections neurologiques, niveau 4</v>
      </c>
      <c r="C16" s="26">
        <v>463</v>
      </c>
      <c r="D16" s="27">
        <v>7682387.3465</v>
      </c>
      <c r="E16" s="26">
        <v>479</v>
      </c>
      <c r="F16" s="27">
        <v>7983023.9463</v>
      </c>
      <c r="G16" s="26">
        <v>468</v>
      </c>
      <c r="H16" s="27">
        <v>7836865.0763999997</v>
      </c>
      <c r="I16" s="28">
        <v>3.9133225899999999E-2</v>
      </c>
      <c r="J16" s="28">
        <v>3.4557235399999997E-2</v>
      </c>
      <c r="K16" s="28">
        <v>4.4231391E-3</v>
      </c>
      <c r="L16" s="28">
        <v>-1.8308709999999999E-2</v>
      </c>
      <c r="M16" s="28">
        <v>-2.2964509000000001E-2</v>
      </c>
      <c r="N16" s="28">
        <v>4.7652305999999998E-3</v>
      </c>
      <c r="O16" s="28">
        <v>-1.5120699999999999E-4</v>
      </c>
      <c r="P16" s="28">
        <v>-2.80797E-4</v>
      </c>
      <c r="Q16" s="28">
        <v>4.2502200000000001E-5</v>
      </c>
      <c r="R16" s="28">
        <v>2.8920429999999998E-4</v>
      </c>
    </row>
    <row r="17" spans="1:18" ht="22.5" x14ac:dyDescent="0.2">
      <c r="A17" s="12" t="s">
        <v>41</v>
      </c>
      <c r="B17" s="10" t="str">
        <f>VLOOKUP(A17,[3]Feuil1!$A$4:$B$2591,2,FALSE)</f>
        <v>Interventions sur le système vasculaire précérébral, niveau 1</v>
      </c>
      <c r="C17" s="26">
        <v>5013</v>
      </c>
      <c r="D17" s="27">
        <v>24994084.316</v>
      </c>
      <c r="E17" s="26">
        <v>4918</v>
      </c>
      <c r="F17" s="27">
        <v>24440469.583000001</v>
      </c>
      <c r="G17" s="26">
        <v>4976</v>
      </c>
      <c r="H17" s="27">
        <v>24766898.745999999</v>
      </c>
      <c r="I17" s="28">
        <v>-2.2149830999999998E-2</v>
      </c>
      <c r="J17" s="28">
        <v>-1.8950728E-2</v>
      </c>
      <c r="K17" s="28">
        <v>-3.2608989999999998E-3</v>
      </c>
      <c r="L17" s="28">
        <v>1.33560921E-2</v>
      </c>
      <c r="M17" s="28">
        <v>1.1793412E-2</v>
      </c>
      <c r="N17" s="28">
        <v>1.5444656000000001E-3</v>
      </c>
      <c r="O17" s="28">
        <v>7.9727279999999997E-4</v>
      </c>
      <c r="P17" s="28">
        <v>6.2712749999999995E-4</v>
      </c>
      <c r="Q17" s="28">
        <v>4.5190410000000002E-4</v>
      </c>
      <c r="R17" s="28">
        <v>9.1397440000000004E-4</v>
      </c>
    </row>
    <row r="18" spans="1:18" ht="22.5" x14ac:dyDescent="0.2">
      <c r="A18" s="12" t="s">
        <v>42</v>
      </c>
      <c r="B18" s="10" t="str">
        <f>VLOOKUP(A18,[3]Feuil1!$A$4:$B$2591,2,FALSE)</f>
        <v>Interventions sur le système vasculaire précérébral, niveau 2</v>
      </c>
      <c r="C18" s="26">
        <v>2096</v>
      </c>
      <c r="D18" s="27">
        <v>14320981.642000001</v>
      </c>
      <c r="E18" s="26">
        <v>2340</v>
      </c>
      <c r="F18" s="27">
        <v>15918886.969000001</v>
      </c>
      <c r="G18" s="26">
        <v>2346</v>
      </c>
      <c r="H18" s="27">
        <v>16029928.646</v>
      </c>
      <c r="I18" s="28">
        <v>0.11157791879999999</v>
      </c>
      <c r="J18" s="28">
        <v>0.1164122137</v>
      </c>
      <c r="K18" s="28">
        <v>-4.3302059999999996E-3</v>
      </c>
      <c r="L18" s="28">
        <v>6.9754674000000001E-3</v>
      </c>
      <c r="M18" s="28">
        <v>2.5641026000000002E-3</v>
      </c>
      <c r="N18" s="28">
        <v>4.4000825999999998E-3</v>
      </c>
      <c r="O18" s="28">
        <v>8.2476499999999995E-5</v>
      </c>
      <c r="P18" s="28">
        <v>2.133305E-4</v>
      </c>
      <c r="Q18" s="28">
        <v>2.1305609999999999E-4</v>
      </c>
      <c r="R18" s="28">
        <v>5.9155340000000001E-4</v>
      </c>
    </row>
    <row r="19" spans="1:18" ht="22.5" x14ac:dyDescent="0.2">
      <c r="A19" s="12" t="s">
        <v>43</v>
      </c>
      <c r="B19" s="10" t="str">
        <f>VLOOKUP(A19,[3]Feuil1!$A$4:$B$2591,2,FALSE)</f>
        <v>Interventions sur le système vasculaire précérébral, niveau 3</v>
      </c>
      <c r="C19" s="26">
        <v>665</v>
      </c>
      <c r="D19" s="27">
        <v>6692530.5833000001</v>
      </c>
      <c r="E19" s="26">
        <v>723</v>
      </c>
      <c r="F19" s="27">
        <v>7237324.1523000002</v>
      </c>
      <c r="G19" s="26">
        <v>736</v>
      </c>
      <c r="H19" s="27">
        <v>7362663.7167999996</v>
      </c>
      <c r="I19" s="28">
        <v>8.1403224400000002E-2</v>
      </c>
      <c r="J19" s="28">
        <v>8.7218045100000002E-2</v>
      </c>
      <c r="K19" s="28">
        <v>-5.3483480000000002E-3</v>
      </c>
      <c r="L19" s="28">
        <v>1.73184953E-2</v>
      </c>
      <c r="M19" s="28">
        <v>1.79806362E-2</v>
      </c>
      <c r="N19" s="28">
        <v>-6.5044500000000004E-4</v>
      </c>
      <c r="O19" s="28">
        <v>1.786991E-4</v>
      </c>
      <c r="P19" s="28">
        <v>2.407992E-4</v>
      </c>
      <c r="Q19" s="28">
        <v>6.6841099999999999E-5</v>
      </c>
      <c r="R19" s="28">
        <v>2.717048E-4</v>
      </c>
    </row>
    <row r="20" spans="1:18" ht="22.5" x14ac:dyDescent="0.2">
      <c r="A20" s="12" t="s">
        <v>44</v>
      </c>
      <c r="B20" s="10" t="str">
        <f>VLOOKUP(A20,[3]Feuil1!$A$4:$B$2591,2,FALSE)</f>
        <v>Interventions sur le système vasculaire précérébral, niveau 4</v>
      </c>
      <c r="C20" s="26">
        <v>170</v>
      </c>
      <c r="D20" s="27">
        <v>2474163.9087</v>
      </c>
      <c r="E20" s="26">
        <v>159</v>
      </c>
      <c r="F20" s="27">
        <v>2264057.3435</v>
      </c>
      <c r="G20" s="26">
        <v>146</v>
      </c>
      <c r="H20" s="27">
        <v>2340537.0638000001</v>
      </c>
      <c r="I20" s="28">
        <v>-8.4920229E-2</v>
      </c>
      <c r="J20" s="28">
        <v>-6.4705882000000006E-2</v>
      </c>
      <c r="K20" s="28">
        <v>-2.1612823E-2</v>
      </c>
      <c r="L20" s="28">
        <v>3.3779939600000003E-2</v>
      </c>
      <c r="M20" s="28">
        <v>-8.1761005999999997E-2</v>
      </c>
      <c r="N20" s="28">
        <v>0.1258288383</v>
      </c>
      <c r="O20" s="28">
        <v>-1.7869899999999999E-4</v>
      </c>
      <c r="P20" s="28">
        <v>1.4693090000000001E-4</v>
      </c>
      <c r="Q20" s="28">
        <v>1.32592E-5</v>
      </c>
      <c r="R20" s="28">
        <v>8.6372999999999994E-5</v>
      </c>
    </row>
    <row r="21" spans="1:18" ht="33.75" x14ac:dyDescent="0.2">
      <c r="A21" s="12" t="s">
        <v>45</v>
      </c>
      <c r="B21" s="10" t="str">
        <f>VLOOKUP(A21,[3]Feuil1!$A$4:$B$2591,2,FALSE)</f>
        <v>Interventions sur les nerfs crâniens ou périphériques et autres interventions sur le système nerveux, niveau 1</v>
      </c>
      <c r="C21" s="26">
        <v>4863</v>
      </c>
      <c r="D21" s="27">
        <v>13071574.716</v>
      </c>
      <c r="E21" s="26">
        <v>5035</v>
      </c>
      <c r="F21" s="27">
        <v>13500198.751</v>
      </c>
      <c r="G21" s="26">
        <v>4944</v>
      </c>
      <c r="H21" s="27">
        <v>13252372.880000001</v>
      </c>
      <c r="I21" s="28">
        <v>3.27905431E-2</v>
      </c>
      <c r="J21" s="28">
        <v>3.5369113700000003E-2</v>
      </c>
      <c r="K21" s="28">
        <v>-2.4904839999999998E-3</v>
      </c>
      <c r="L21" s="28">
        <v>-1.8357202E-2</v>
      </c>
      <c r="M21" s="28">
        <v>-1.8073486E-2</v>
      </c>
      <c r="N21" s="28">
        <v>-2.8893799999999998E-4</v>
      </c>
      <c r="O21" s="28">
        <v>-1.2508930000000001E-3</v>
      </c>
      <c r="P21" s="28">
        <v>-4.7611700000000002E-4</v>
      </c>
      <c r="Q21" s="28">
        <v>4.4899799999999999E-4</v>
      </c>
      <c r="R21" s="28">
        <v>4.8905309999999996E-4</v>
      </c>
    </row>
    <row r="22" spans="1:18" ht="33.75" x14ac:dyDescent="0.2">
      <c r="A22" s="12" t="s">
        <v>46</v>
      </c>
      <c r="B22" s="10" t="str">
        <f>VLOOKUP(A22,[3]Feuil1!$A$4:$B$2591,2,FALSE)</f>
        <v>Interventions sur les nerfs crâniens ou périphériques et autres interventions sur le système nerveux, niveau 2</v>
      </c>
      <c r="C22" s="26">
        <v>468</v>
      </c>
      <c r="D22" s="27">
        <v>2580009.6960999998</v>
      </c>
      <c r="E22" s="26">
        <v>501</v>
      </c>
      <c r="F22" s="27">
        <v>2751704.5956000001</v>
      </c>
      <c r="G22" s="26">
        <v>553</v>
      </c>
      <c r="H22" s="27">
        <v>3046494.0334999999</v>
      </c>
      <c r="I22" s="28">
        <v>6.6548160600000003E-2</v>
      </c>
      <c r="J22" s="28">
        <v>7.0512820500000004E-2</v>
      </c>
      <c r="K22" s="28">
        <v>-3.7035150000000001E-3</v>
      </c>
      <c r="L22" s="28">
        <v>0.10712975449999999</v>
      </c>
      <c r="M22" s="28">
        <v>0.1037924152</v>
      </c>
      <c r="N22" s="28">
        <v>3.0235207999999999E-3</v>
      </c>
      <c r="O22" s="28">
        <v>7.1479629999999996E-4</v>
      </c>
      <c r="P22" s="28">
        <v>5.6634209999999999E-4</v>
      </c>
      <c r="Q22" s="28">
        <v>5.0221700000000001E-5</v>
      </c>
      <c r="R22" s="28">
        <v>1.12425E-4</v>
      </c>
    </row>
    <row r="23" spans="1:18" ht="33.75" x14ac:dyDescent="0.2">
      <c r="A23" s="12" t="s">
        <v>47</v>
      </c>
      <c r="B23" s="10" t="str">
        <f>VLOOKUP(A23,[3]Feuil1!$A$4:$B$2591,2,FALSE)</f>
        <v>Interventions sur les nerfs crâniens ou périphériques et autres interventions sur le système nerveux, niveau 3</v>
      </c>
      <c r="C23" s="26">
        <v>247</v>
      </c>
      <c r="D23" s="27">
        <v>2478134.8673999999</v>
      </c>
      <c r="E23" s="26">
        <v>226</v>
      </c>
      <c r="F23" s="27">
        <v>2303760.3273999998</v>
      </c>
      <c r="G23" s="26">
        <v>280</v>
      </c>
      <c r="H23" s="27">
        <v>2760142.4611999998</v>
      </c>
      <c r="I23" s="28">
        <v>-7.0365233999999999E-2</v>
      </c>
      <c r="J23" s="28">
        <v>-8.5020242999999995E-2</v>
      </c>
      <c r="K23" s="28">
        <v>1.6016757499999999E-2</v>
      </c>
      <c r="L23" s="28">
        <v>0.19810313090000001</v>
      </c>
      <c r="M23" s="28">
        <v>0.23893805309999999</v>
      </c>
      <c r="N23" s="28">
        <v>-3.2959615999999997E-2</v>
      </c>
      <c r="O23" s="28">
        <v>7.4228840000000005E-4</v>
      </c>
      <c r="P23" s="28">
        <v>8.7678989999999998E-4</v>
      </c>
      <c r="Q23" s="28">
        <v>2.5428699999999999E-5</v>
      </c>
      <c r="R23" s="28">
        <v>1.0185770000000001E-4</v>
      </c>
    </row>
    <row r="24" spans="1:18" ht="33.75" x14ac:dyDescent="0.2">
      <c r="A24" s="12" t="s">
        <v>48</v>
      </c>
      <c r="B24" s="10" t="str">
        <f>VLOOKUP(A24,[3]Feuil1!$A$4:$B$2591,2,FALSE)</f>
        <v>Interventions sur les nerfs crâniens ou périphériques et autres interventions sur le système nerveux, niveau 4</v>
      </c>
      <c r="C24" s="26">
        <v>167</v>
      </c>
      <c r="D24" s="27">
        <v>2415740.1069</v>
      </c>
      <c r="E24" s="26">
        <v>158</v>
      </c>
      <c r="F24" s="27">
        <v>2251429.5797999999</v>
      </c>
      <c r="G24" s="26">
        <v>160</v>
      </c>
      <c r="H24" s="27">
        <v>2281890.1077000001</v>
      </c>
      <c r="I24" s="28">
        <v>-6.8016641000000003E-2</v>
      </c>
      <c r="J24" s="28">
        <v>-5.3892216E-2</v>
      </c>
      <c r="K24" s="28">
        <v>-1.4928980999999999E-2</v>
      </c>
      <c r="L24" s="28">
        <v>1.35294162E-2</v>
      </c>
      <c r="M24" s="28">
        <v>1.26582278E-2</v>
      </c>
      <c r="N24" s="28">
        <v>8.6029849999999996E-4</v>
      </c>
      <c r="O24" s="28">
        <v>2.7492200000000001E-5</v>
      </c>
      <c r="P24" s="28">
        <v>5.8520000000000002E-5</v>
      </c>
      <c r="Q24" s="28">
        <v>1.45307E-5</v>
      </c>
      <c r="R24" s="28">
        <v>8.4208699999999999E-5</v>
      </c>
    </row>
    <row r="25" spans="1:18" ht="33.75" x14ac:dyDescent="0.2">
      <c r="A25" s="12" t="s">
        <v>49</v>
      </c>
      <c r="B25" s="10" t="str">
        <f>VLOOKUP(A25,[3]Feuil1!$A$4:$B$2591,2,FALSE)</f>
        <v>Interventions sur les nerfs crâniens ou périphériques et autres interventions sur le système nerveux, en ambulatoire</v>
      </c>
      <c r="C25" s="26">
        <v>1583</v>
      </c>
      <c r="D25" s="27">
        <v>3145008.074</v>
      </c>
      <c r="E25" s="26">
        <v>1883</v>
      </c>
      <c r="F25" s="27">
        <v>3735916.2444000002</v>
      </c>
      <c r="G25" s="26">
        <v>1894</v>
      </c>
      <c r="H25" s="27">
        <v>3759805.3536</v>
      </c>
      <c r="I25" s="28">
        <v>0.1878876481</v>
      </c>
      <c r="J25" s="28">
        <v>0.1895135818</v>
      </c>
      <c r="K25" s="28">
        <v>-1.3668899999999999E-3</v>
      </c>
      <c r="L25" s="28">
        <v>6.3944444999999997E-3</v>
      </c>
      <c r="M25" s="28">
        <v>5.8417419E-3</v>
      </c>
      <c r="N25" s="28">
        <v>5.4949260000000005E-4</v>
      </c>
      <c r="O25" s="28">
        <v>1.5120690000000001E-4</v>
      </c>
      <c r="P25" s="28">
        <v>4.5895200000000001E-5</v>
      </c>
      <c r="Q25" s="28">
        <v>1.720069E-4</v>
      </c>
      <c r="R25" s="28">
        <v>1.387483E-4</v>
      </c>
    </row>
    <row r="26" spans="1:18" x14ac:dyDescent="0.2">
      <c r="A26" s="12" t="s">
        <v>50</v>
      </c>
      <c r="B26" s="10" t="str">
        <f>VLOOKUP(A26,[3]Feuil1!$A$4:$B$2591,2,FALSE)</f>
        <v>Pose d'un stimulateur cérébral, niveau 1</v>
      </c>
      <c r="C26" s="26">
        <v>873</v>
      </c>
      <c r="D26" s="27">
        <v>6831427.0553000001</v>
      </c>
      <c r="E26" s="26">
        <v>882</v>
      </c>
      <c r="F26" s="27">
        <v>6934129.8650000002</v>
      </c>
      <c r="G26" s="26">
        <v>971</v>
      </c>
      <c r="H26" s="27">
        <v>7573034.5011999998</v>
      </c>
      <c r="I26" s="28">
        <v>1.50338734E-2</v>
      </c>
      <c r="J26" s="28">
        <v>1.03092784E-2</v>
      </c>
      <c r="K26" s="28">
        <v>4.6763849000000003E-3</v>
      </c>
      <c r="L26" s="28">
        <v>9.2139121800000001E-2</v>
      </c>
      <c r="M26" s="28">
        <v>0.1009070295</v>
      </c>
      <c r="N26" s="28">
        <v>-7.9642580000000001E-3</v>
      </c>
      <c r="O26" s="28">
        <v>1.2234012999999999E-3</v>
      </c>
      <c r="P26" s="28">
        <v>1.2274475E-3</v>
      </c>
      <c r="Q26" s="28">
        <v>8.8183099999999999E-5</v>
      </c>
      <c r="R26" s="28">
        <v>2.7946820000000002E-4</v>
      </c>
    </row>
    <row r="27" spans="1:18" x14ac:dyDescent="0.2">
      <c r="A27" s="12" t="s">
        <v>51</v>
      </c>
      <c r="B27" s="10" t="str">
        <f>VLOOKUP(A27,[3]Feuil1!$A$4:$B$2591,2,FALSE)</f>
        <v>Pose d'un stimulateur cérébral, niveau 2</v>
      </c>
      <c r="C27" s="26">
        <v>209</v>
      </c>
      <c r="D27" s="27">
        <v>2537975.7050000001</v>
      </c>
      <c r="E27" s="26">
        <v>283</v>
      </c>
      <c r="F27" s="27">
        <v>3296447.9616</v>
      </c>
      <c r="G27" s="26">
        <v>256</v>
      </c>
      <c r="H27" s="27">
        <v>3071969.6642</v>
      </c>
      <c r="I27" s="28">
        <v>0.2988492975</v>
      </c>
      <c r="J27" s="28">
        <v>0.35406698559999999</v>
      </c>
      <c r="K27" s="28">
        <v>-4.0779140999999998E-2</v>
      </c>
      <c r="L27" s="28">
        <v>-6.8097024000000006E-2</v>
      </c>
      <c r="M27" s="28">
        <v>-9.5406359999999996E-2</v>
      </c>
      <c r="N27" s="28">
        <v>3.0189617500000002E-2</v>
      </c>
      <c r="O27" s="28">
        <v>-3.7114400000000001E-4</v>
      </c>
      <c r="P27" s="28">
        <v>-4.3126200000000002E-4</v>
      </c>
      <c r="Q27" s="28">
        <v>2.3249100000000001E-5</v>
      </c>
      <c r="R27" s="28">
        <v>1.133651E-4</v>
      </c>
    </row>
    <row r="28" spans="1:18" x14ac:dyDescent="0.2">
      <c r="A28" s="12" t="s">
        <v>52</v>
      </c>
      <c r="B28" s="10" t="str">
        <f>VLOOKUP(A28,[3]Feuil1!$A$4:$B$2591,2,FALSE)</f>
        <v>Pose d'un stimulateur cérébral, niveau 3</v>
      </c>
      <c r="C28" s="26">
        <v>78</v>
      </c>
      <c r="D28" s="27">
        <v>1426686.3015999999</v>
      </c>
      <c r="E28" s="26">
        <v>78</v>
      </c>
      <c r="F28" s="27">
        <v>1431554.9227</v>
      </c>
      <c r="G28" s="26">
        <v>72</v>
      </c>
      <c r="H28" s="27">
        <v>1324805.8970999999</v>
      </c>
      <c r="I28" s="28">
        <v>3.4125379000000001E-3</v>
      </c>
      <c r="J28" s="28">
        <v>0</v>
      </c>
      <c r="K28" s="28">
        <v>3.4125379000000001E-3</v>
      </c>
      <c r="L28" s="28">
        <v>-7.4568585000000007E-2</v>
      </c>
      <c r="M28" s="28">
        <v>-7.6923077000000006E-2</v>
      </c>
      <c r="N28" s="28">
        <v>2.5506991000000001E-3</v>
      </c>
      <c r="O28" s="28">
        <v>-8.2476000000000001E-5</v>
      </c>
      <c r="P28" s="28">
        <v>-2.0508399999999999E-4</v>
      </c>
      <c r="Q28" s="28">
        <v>6.5388052000000002E-6</v>
      </c>
      <c r="R28" s="28">
        <v>4.88894E-5</v>
      </c>
    </row>
    <row r="29" spans="1:18" x14ac:dyDescent="0.2">
      <c r="A29" s="12" t="s">
        <v>53</v>
      </c>
      <c r="B29" s="10" t="str">
        <f>VLOOKUP(A29,[3]Feuil1!$A$4:$B$2591,2,FALSE)</f>
        <v>Pose d'un stimulateur cérébral, niveau 4</v>
      </c>
      <c r="C29" s="137">
        <v>16</v>
      </c>
      <c r="D29" s="27">
        <v>370007.886</v>
      </c>
      <c r="E29" s="26">
        <v>11</v>
      </c>
      <c r="F29" s="144">
        <v>258592.872</v>
      </c>
      <c r="G29" s="26">
        <v>17</v>
      </c>
      <c r="H29" s="27">
        <v>391328.04300000001</v>
      </c>
      <c r="I29" s="28">
        <v>-0.30111524200000001</v>
      </c>
      <c r="J29" s="28">
        <v>-0.3125</v>
      </c>
      <c r="K29" s="28">
        <v>1.6559648499999999E-2</v>
      </c>
      <c r="L29" s="28">
        <v>0.51329787230000001</v>
      </c>
      <c r="M29" s="28">
        <v>0.54545454550000005</v>
      </c>
      <c r="N29" s="28">
        <v>-2.0807259000000002E-2</v>
      </c>
      <c r="O29" s="28">
        <v>8.2476499999999995E-5</v>
      </c>
      <c r="P29" s="28">
        <v>2.5500749999999997E-4</v>
      </c>
      <c r="Q29" s="28">
        <v>1.5438846E-6</v>
      </c>
      <c r="R29" s="28">
        <v>1.44412E-5</v>
      </c>
    </row>
    <row r="30" spans="1:18" x14ac:dyDescent="0.2">
      <c r="A30" s="12" t="s">
        <v>54</v>
      </c>
      <c r="B30" s="10" t="str">
        <f>VLOOKUP(A30,[3]Feuil1!$A$4:$B$2591,2,FALSE)</f>
        <v>Pose d'un stimulateur médullaire, niveau 1</v>
      </c>
      <c r="C30" s="137">
        <v>1612</v>
      </c>
      <c r="D30" s="27">
        <v>3968050.9163000002</v>
      </c>
      <c r="E30" s="26">
        <v>2047</v>
      </c>
      <c r="F30" s="144">
        <v>5009114.1575999996</v>
      </c>
      <c r="G30" s="26">
        <v>2307</v>
      </c>
      <c r="H30" s="27">
        <v>5640032.9539000001</v>
      </c>
      <c r="I30" s="28">
        <v>0.26236136160000001</v>
      </c>
      <c r="J30" s="28">
        <v>0.2698511166</v>
      </c>
      <c r="K30" s="28">
        <v>-5.898136E-3</v>
      </c>
      <c r="L30" s="28">
        <v>0.12595416600000001</v>
      </c>
      <c r="M30" s="28">
        <v>0.1270151441</v>
      </c>
      <c r="N30" s="28">
        <v>-9.4140499999999998E-4</v>
      </c>
      <c r="O30" s="28">
        <v>3.5739814000000001E-3</v>
      </c>
      <c r="P30" s="28">
        <v>1.2121053000000001E-3</v>
      </c>
      <c r="Q30" s="28">
        <v>2.0951419999999999E-4</v>
      </c>
      <c r="R30" s="28">
        <v>2.0813449999999999E-4</v>
      </c>
    </row>
    <row r="31" spans="1:18" x14ac:dyDescent="0.2">
      <c r="A31" s="12" t="s">
        <v>55</v>
      </c>
      <c r="B31" s="10" t="str">
        <f>VLOOKUP(A31,[3]Feuil1!$A$4:$B$2591,2,FALSE)</f>
        <v>Pose d'un stimulateur médullaire, niveau 2</v>
      </c>
      <c r="C31" s="137">
        <v>170</v>
      </c>
      <c r="D31" s="27">
        <v>1018592.498</v>
      </c>
      <c r="E31" s="26">
        <v>183</v>
      </c>
      <c r="F31" s="144">
        <v>1134199.1702000001</v>
      </c>
      <c r="G31" s="26">
        <v>175</v>
      </c>
      <c r="H31" s="27">
        <v>1042760.875</v>
      </c>
      <c r="I31" s="28">
        <v>0.11349648900000001</v>
      </c>
      <c r="J31" s="28">
        <v>7.6470588199999995E-2</v>
      </c>
      <c r="K31" s="28">
        <v>3.4395645500000002E-2</v>
      </c>
      <c r="L31" s="28">
        <v>-8.0619257999999999E-2</v>
      </c>
      <c r="M31" s="28">
        <v>-4.3715847000000002E-2</v>
      </c>
      <c r="N31" s="28">
        <v>-3.8590423999999998E-2</v>
      </c>
      <c r="O31" s="28">
        <v>-1.09969E-4</v>
      </c>
      <c r="P31" s="28">
        <v>-1.7566899999999999E-4</v>
      </c>
      <c r="Q31" s="28">
        <v>1.5892900000000002E-5</v>
      </c>
      <c r="R31" s="28">
        <v>3.84811E-5</v>
      </c>
    </row>
    <row r="32" spans="1:18" x14ac:dyDescent="0.2">
      <c r="A32" s="12" t="s">
        <v>56</v>
      </c>
      <c r="B32" s="10" t="str">
        <f>VLOOKUP(A32,[3]Feuil1!$A$4:$B$2591,2,FALSE)</f>
        <v>Pose d'un stimulateur médullaire, niveau 3</v>
      </c>
      <c r="C32" s="137">
        <v>17</v>
      </c>
      <c r="D32" s="27">
        <v>148562.29149999999</v>
      </c>
      <c r="E32" s="26">
        <v>14</v>
      </c>
      <c r="F32" s="144">
        <v>122416.014</v>
      </c>
      <c r="G32" s="26">
        <v>18</v>
      </c>
      <c r="H32" s="27">
        <v>160563.8615</v>
      </c>
      <c r="I32" s="28">
        <v>-0.175995384</v>
      </c>
      <c r="J32" s="28">
        <v>-0.17647058800000001</v>
      </c>
      <c r="K32" s="28">
        <v>5.7703400000000003E-4</v>
      </c>
      <c r="L32" s="28">
        <v>0.31162464989999999</v>
      </c>
      <c r="M32" s="28">
        <v>0.28571428570000001</v>
      </c>
      <c r="N32" s="28">
        <v>2.01525054E-2</v>
      </c>
      <c r="O32" s="28">
        <v>5.4984300000000001E-5</v>
      </c>
      <c r="P32" s="28">
        <v>7.3288700000000002E-5</v>
      </c>
      <c r="Q32" s="28">
        <v>1.6347013000000001E-6</v>
      </c>
      <c r="R32" s="28">
        <v>5.9252979000000003E-6</v>
      </c>
    </row>
    <row r="33" spans="1:18" x14ac:dyDescent="0.2">
      <c r="A33" s="12" t="s">
        <v>57</v>
      </c>
      <c r="B33" s="10" t="str">
        <f>VLOOKUP(A33,[3]Feuil1!$A$4:$B$2591,2,FALSE)</f>
        <v>Pose d'un stimulateur médullaire, niveau 4</v>
      </c>
      <c r="C33" s="26" t="s">
        <v>3391</v>
      </c>
      <c r="D33" s="27" t="s">
        <v>3391</v>
      </c>
      <c r="E33" s="26">
        <v>9</v>
      </c>
      <c r="F33" s="27">
        <v>98851.390400000004</v>
      </c>
      <c r="G33" s="26">
        <v>5</v>
      </c>
      <c r="H33" s="27">
        <v>55256.510399999999</v>
      </c>
      <c r="I33" s="28" t="s">
        <v>3391</v>
      </c>
      <c r="J33" s="28" t="s">
        <v>3391</v>
      </c>
      <c r="K33" s="28" t="s">
        <v>3391</v>
      </c>
      <c r="L33" s="28">
        <v>-0.44101433299999998</v>
      </c>
      <c r="M33" s="28">
        <v>-0.44444444399999999</v>
      </c>
      <c r="N33" s="28">
        <v>6.1742007000000002E-3</v>
      </c>
      <c r="O33" s="28">
        <v>-5.4984000000000001E-5</v>
      </c>
      <c r="P33" s="28">
        <v>-8.3752999999999996E-5</v>
      </c>
      <c r="Q33" s="28">
        <v>4.5408368999999999E-7</v>
      </c>
      <c r="R33" s="28">
        <v>2.0391343E-6</v>
      </c>
    </row>
    <row r="34" spans="1:18" ht="22.5" x14ac:dyDescent="0.2">
      <c r="A34" s="12" t="s">
        <v>2318</v>
      </c>
      <c r="B34" s="10" t="str">
        <f>VLOOKUP(A34,[3]Feuil1!$A$4:$B$2591,2,FALSE)</f>
        <v>Pose d'un stimulateur médullaire, en ambulatoire</v>
      </c>
      <c r="C34" s="26">
        <v>232</v>
      </c>
      <c r="D34" s="27">
        <v>298405.17070000002</v>
      </c>
      <c r="E34" s="26">
        <v>383</v>
      </c>
      <c r="F34" s="27">
        <v>490480.6053</v>
      </c>
      <c r="G34" s="26">
        <v>474</v>
      </c>
      <c r="H34" s="27">
        <v>604871.57779999997</v>
      </c>
      <c r="I34" s="28">
        <v>0.64367327870000002</v>
      </c>
      <c r="J34" s="28">
        <v>0.65086206899999999</v>
      </c>
      <c r="K34" s="28">
        <v>-4.3545670000000002E-3</v>
      </c>
      <c r="L34" s="28">
        <v>0.23322221360000001</v>
      </c>
      <c r="M34" s="28">
        <v>0.23759791120000001</v>
      </c>
      <c r="N34" s="28">
        <v>-3.5356379999999998E-3</v>
      </c>
      <c r="O34" s="28">
        <v>1.2508935000000001E-3</v>
      </c>
      <c r="P34" s="28">
        <v>2.197651E-4</v>
      </c>
      <c r="Q34" s="28">
        <v>4.3047100000000003E-5</v>
      </c>
      <c r="R34" s="28">
        <v>2.23216E-5</v>
      </c>
    </row>
    <row r="35" spans="1:18" ht="22.5" x14ac:dyDescent="0.2">
      <c r="A35" s="12" t="s">
        <v>58</v>
      </c>
      <c r="B35" s="10" t="str">
        <f>VLOOKUP(A35,[3]Feuil1!$A$4:$B$2591,2,FALSE)</f>
        <v>Craniotomies pour tumeurs, âge inférieur à 18 ans, niveau 1</v>
      </c>
      <c r="C35" s="26">
        <v>283</v>
      </c>
      <c r="D35" s="27">
        <v>2085088.8940000001</v>
      </c>
      <c r="E35" s="26">
        <v>284</v>
      </c>
      <c r="F35" s="27">
        <v>2090717.7069999999</v>
      </c>
      <c r="G35" s="26">
        <v>261</v>
      </c>
      <c r="H35" s="27">
        <v>1901679.4025000001</v>
      </c>
      <c r="I35" s="28">
        <v>2.6995553999999999E-3</v>
      </c>
      <c r="J35" s="28">
        <v>3.5335688999999998E-3</v>
      </c>
      <c r="K35" s="28">
        <v>-8.3107700000000005E-4</v>
      </c>
      <c r="L35" s="28">
        <v>-9.0417899999999995E-2</v>
      </c>
      <c r="M35" s="28">
        <v>-8.0985915000000006E-2</v>
      </c>
      <c r="N35" s="28">
        <v>-1.0263156000000001E-2</v>
      </c>
      <c r="O35" s="28">
        <v>-3.1616000000000001E-4</v>
      </c>
      <c r="P35" s="28">
        <v>-3.6317599999999999E-4</v>
      </c>
      <c r="Q35" s="28">
        <v>2.37032E-5</v>
      </c>
      <c r="R35" s="28">
        <v>7.0177800000000004E-5</v>
      </c>
    </row>
    <row r="36" spans="1:18" ht="22.5" x14ac:dyDescent="0.2">
      <c r="A36" s="12" t="s">
        <v>59</v>
      </c>
      <c r="B36" s="10" t="str">
        <f>VLOOKUP(A36,[3]Feuil1!$A$4:$B$2591,2,FALSE)</f>
        <v>Craniotomies pour tumeurs, âge inférieur à 18 ans, niveau 2</v>
      </c>
      <c r="C36" s="26">
        <v>254</v>
      </c>
      <c r="D36" s="27">
        <v>2551687.0353000001</v>
      </c>
      <c r="E36" s="26">
        <v>210</v>
      </c>
      <c r="F36" s="27">
        <v>2109121.4777000002</v>
      </c>
      <c r="G36" s="26">
        <v>246</v>
      </c>
      <c r="H36" s="27">
        <v>2492740.9731000001</v>
      </c>
      <c r="I36" s="28">
        <v>-0.17344037600000001</v>
      </c>
      <c r="J36" s="28">
        <v>-0.17322834600000001</v>
      </c>
      <c r="K36" s="28">
        <v>-2.5645399999999998E-4</v>
      </c>
      <c r="L36" s="28">
        <v>0.1818859176</v>
      </c>
      <c r="M36" s="28">
        <v>0.17142857140000001</v>
      </c>
      <c r="N36" s="28">
        <v>8.9270028999999997E-3</v>
      </c>
      <c r="O36" s="28">
        <v>4.9485900000000005E-4</v>
      </c>
      <c r="P36" s="28">
        <v>7.3700009999999995E-4</v>
      </c>
      <c r="Q36" s="28">
        <v>2.2340900000000002E-5</v>
      </c>
      <c r="R36" s="28">
        <v>9.1989800000000005E-5</v>
      </c>
    </row>
    <row r="37" spans="1:18" ht="22.5" x14ac:dyDescent="0.2">
      <c r="A37" s="12" t="s">
        <v>60</v>
      </c>
      <c r="B37" s="10" t="str">
        <f>VLOOKUP(A37,[3]Feuil1!$A$4:$B$2591,2,FALSE)</f>
        <v>Craniotomies pour tumeurs, âge inférieur à 18 ans, niveau 3</v>
      </c>
      <c r="C37" s="26">
        <v>205</v>
      </c>
      <c r="D37" s="27">
        <v>2509310.9999000002</v>
      </c>
      <c r="E37" s="26">
        <v>163</v>
      </c>
      <c r="F37" s="27">
        <v>1922868.5464000001</v>
      </c>
      <c r="G37" s="26">
        <v>136</v>
      </c>
      <c r="H37" s="27">
        <v>1629137.5120999999</v>
      </c>
      <c r="I37" s="28">
        <v>-0.233706565</v>
      </c>
      <c r="J37" s="28">
        <v>-0.20487804900000001</v>
      </c>
      <c r="K37" s="28">
        <v>-3.6256721999999998E-2</v>
      </c>
      <c r="L37" s="28">
        <v>-0.15275669</v>
      </c>
      <c r="M37" s="28">
        <v>-0.16564417200000001</v>
      </c>
      <c r="N37" s="28">
        <v>1.5446026099999999E-2</v>
      </c>
      <c r="O37" s="28">
        <v>-3.7114400000000001E-4</v>
      </c>
      <c r="P37" s="28">
        <v>-5.6430900000000003E-4</v>
      </c>
      <c r="Q37" s="28">
        <v>1.2351099999999999E-5</v>
      </c>
      <c r="R37" s="28">
        <v>6.0120200000000001E-5</v>
      </c>
    </row>
    <row r="38" spans="1:18" ht="22.5" x14ac:dyDescent="0.2">
      <c r="A38" s="12" t="s">
        <v>61</v>
      </c>
      <c r="B38" s="10" t="str">
        <f>VLOOKUP(A38,[3]Feuil1!$A$4:$B$2591,2,FALSE)</f>
        <v>Craniotomies pour tumeurs, âge inférieur à 18 ans, niveau 4</v>
      </c>
      <c r="C38" s="26">
        <v>148</v>
      </c>
      <c r="D38" s="27">
        <v>2313486.023</v>
      </c>
      <c r="E38" s="26">
        <v>135</v>
      </c>
      <c r="F38" s="27">
        <v>1996764.4615</v>
      </c>
      <c r="G38" s="26">
        <v>169</v>
      </c>
      <c r="H38" s="27">
        <v>2607977.1384000001</v>
      </c>
      <c r="I38" s="28">
        <v>-0.136902302</v>
      </c>
      <c r="J38" s="28">
        <v>-8.7837838000000001E-2</v>
      </c>
      <c r="K38" s="28">
        <v>-5.3789190000000001E-2</v>
      </c>
      <c r="L38" s="28">
        <v>0.30610154010000001</v>
      </c>
      <c r="M38" s="28">
        <v>0.25185185189999998</v>
      </c>
      <c r="N38" s="28">
        <v>4.3335549799999998E-2</v>
      </c>
      <c r="O38" s="28">
        <v>4.6736679999999999E-4</v>
      </c>
      <c r="P38" s="28">
        <v>1.1742464E-3</v>
      </c>
      <c r="Q38" s="28">
        <v>1.5347999999999999E-5</v>
      </c>
      <c r="R38" s="28">
        <v>9.6242299999999998E-5</v>
      </c>
    </row>
    <row r="39" spans="1:18" ht="33.75" x14ac:dyDescent="0.2">
      <c r="A39" s="12" t="s">
        <v>62</v>
      </c>
      <c r="B39" s="10" t="str">
        <f>VLOOKUP(A39,[3]Feuil1!$A$4:$B$2591,2,FALSE)</f>
        <v>Craniotomies pour affections non tumorales, âge inférieur à 18 ans, niveau 1</v>
      </c>
      <c r="C39" s="26">
        <v>843</v>
      </c>
      <c r="D39" s="27">
        <v>4680062.4090999998</v>
      </c>
      <c r="E39" s="26">
        <v>858</v>
      </c>
      <c r="F39" s="27">
        <v>4520141.3283000002</v>
      </c>
      <c r="G39" s="26">
        <v>785</v>
      </c>
      <c r="H39" s="27">
        <v>4118037.3528999998</v>
      </c>
      <c r="I39" s="28">
        <v>-3.4170714999999997E-2</v>
      </c>
      <c r="J39" s="28">
        <v>1.77935943E-2</v>
      </c>
      <c r="K39" s="28">
        <v>-5.1055842999999997E-2</v>
      </c>
      <c r="L39" s="28">
        <v>-8.8958275000000003E-2</v>
      </c>
      <c r="M39" s="28">
        <v>-8.5081585000000001E-2</v>
      </c>
      <c r="N39" s="28">
        <v>-4.2371969999999998E-3</v>
      </c>
      <c r="O39" s="28">
        <v>-1.0034639999999999E-3</v>
      </c>
      <c r="P39" s="28">
        <v>-7.7251200000000005E-4</v>
      </c>
      <c r="Q39" s="28">
        <v>7.1291099999999999E-5</v>
      </c>
      <c r="R39" s="28">
        <v>1.5196820000000001E-4</v>
      </c>
    </row>
    <row r="40" spans="1:18" ht="33.75" x14ac:dyDescent="0.2">
      <c r="A40" s="12" t="s">
        <v>63</v>
      </c>
      <c r="B40" s="10" t="str">
        <f>VLOOKUP(A40,[3]Feuil1!$A$4:$B$2591,2,FALSE)</f>
        <v>Craniotomies pour affections non tumorales, âge inférieur à 18 ans, niveau 2</v>
      </c>
      <c r="C40" s="26">
        <v>485</v>
      </c>
      <c r="D40" s="27">
        <v>4354624.4117000001</v>
      </c>
      <c r="E40" s="26">
        <v>530</v>
      </c>
      <c r="F40" s="27">
        <v>4795903.4722999996</v>
      </c>
      <c r="G40" s="26">
        <v>532</v>
      </c>
      <c r="H40" s="27">
        <v>4903050.7551999995</v>
      </c>
      <c r="I40" s="28">
        <v>0.1013357339</v>
      </c>
      <c r="J40" s="28">
        <v>9.2783505200000005E-2</v>
      </c>
      <c r="K40" s="28">
        <v>7.8260961000000007E-3</v>
      </c>
      <c r="L40" s="28">
        <v>2.2341417700000001E-2</v>
      </c>
      <c r="M40" s="28">
        <v>3.7735848999999998E-3</v>
      </c>
      <c r="N40" s="28">
        <v>1.8498028900000001E-2</v>
      </c>
      <c r="O40" s="28">
        <v>2.7492200000000001E-5</v>
      </c>
      <c r="P40" s="28">
        <v>2.0584870000000001E-4</v>
      </c>
      <c r="Q40" s="28">
        <v>4.83145E-5</v>
      </c>
      <c r="R40" s="28">
        <v>1.8093760000000001E-4</v>
      </c>
    </row>
    <row r="41" spans="1:18" ht="33.75" x14ac:dyDescent="0.2">
      <c r="A41" s="12" t="s">
        <v>64</v>
      </c>
      <c r="B41" s="10" t="str">
        <f>VLOOKUP(A41,[3]Feuil1!$A$4:$B$2591,2,FALSE)</f>
        <v>Craniotomies pour affections non tumorales, âge inférieur à 18 ans, niveau 3</v>
      </c>
      <c r="C41" s="26">
        <v>207</v>
      </c>
      <c r="D41" s="27">
        <v>1953119.3425</v>
      </c>
      <c r="E41" s="26">
        <v>212</v>
      </c>
      <c r="F41" s="27">
        <v>2021460.0436</v>
      </c>
      <c r="G41" s="26">
        <v>220</v>
      </c>
      <c r="H41" s="27">
        <v>2082159.243</v>
      </c>
      <c r="I41" s="28">
        <v>3.4990540299999998E-2</v>
      </c>
      <c r="J41" s="28">
        <v>2.4154589399999999E-2</v>
      </c>
      <c r="K41" s="28">
        <v>1.05803861E-2</v>
      </c>
      <c r="L41" s="28">
        <v>3.0027405E-2</v>
      </c>
      <c r="M41" s="28">
        <v>3.7735849100000003E-2</v>
      </c>
      <c r="N41" s="28">
        <v>-7.4281369999999996E-3</v>
      </c>
      <c r="O41" s="28">
        <v>1.099687E-4</v>
      </c>
      <c r="P41" s="28">
        <v>1.166138E-4</v>
      </c>
      <c r="Q41" s="28">
        <v>1.9979700000000001E-5</v>
      </c>
      <c r="R41" s="28">
        <v>7.6837999999999999E-5</v>
      </c>
    </row>
    <row r="42" spans="1:18" ht="33.75" x14ac:dyDescent="0.2">
      <c r="A42" s="12" t="s">
        <v>65</v>
      </c>
      <c r="B42" s="10" t="str">
        <f>VLOOKUP(A42,[3]Feuil1!$A$4:$B$2591,2,FALSE)</f>
        <v>Craniotomies pour affections non tumorales, âge inférieur à 18 ans, niveau 4</v>
      </c>
      <c r="C42" s="26">
        <v>214</v>
      </c>
      <c r="D42" s="27">
        <v>2865779.0707</v>
      </c>
      <c r="E42" s="26">
        <v>237</v>
      </c>
      <c r="F42" s="27">
        <v>3078871.452</v>
      </c>
      <c r="G42" s="26">
        <v>214</v>
      </c>
      <c r="H42" s="27">
        <v>2752273.7881999998</v>
      </c>
      <c r="I42" s="28">
        <v>7.4357574699999998E-2</v>
      </c>
      <c r="J42" s="28">
        <v>0.1074766355</v>
      </c>
      <c r="K42" s="28">
        <v>-2.9904975E-2</v>
      </c>
      <c r="L42" s="28">
        <v>-0.10607707</v>
      </c>
      <c r="M42" s="28">
        <v>-9.7046413999999998E-2</v>
      </c>
      <c r="N42" s="28">
        <v>-1.0001242E-2</v>
      </c>
      <c r="O42" s="28">
        <v>-3.1616000000000001E-4</v>
      </c>
      <c r="P42" s="28">
        <v>-6.2745100000000001E-4</v>
      </c>
      <c r="Q42" s="28">
        <v>1.9434799999999999E-5</v>
      </c>
      <c r="R42" s="28">
        <v>1.0156730000000001E-4</v>
      </c>
    </row>
    <row r="43" spans="1:18" ht="33.75" x14ac:dyDescent="0.2">
      <c r="A43" s="12" t="s">
        <v>2474</v>
      </c>
      <c r="B43" s="10" t="str">
        <f>VLOOKUP(A43,[3]Feuil1!$A$4:$B$2591,2,FALSE)</f>
        <v>Libérations de nerfs superficiels à l'exception du médian au canal carpien, niveau 1</v>
      </c>
      <c r="C43" s="26">
        <v>2385</v>
      </c>
      <c r="D43" s="27">
        <v>2223841.8607999999</v>
      </c>
      <c r="E43" s="26">
        <v>2132</v>
      </c>
      <c r="F43" s="27">
        <v>1964504.7948</v>
      </c>
      <c r="G43" s="26">
        <v>1804</v>
      </c>
      <c r="H43" s="27">
        <v>1682712.9308</v>
      </c>
      <c r="I43" s="28">
        <v>-0.116616685</v>
      </c>
      <c r="J43" s="28">
        <v>-0.106079665</v>
      </c>
      <c r="K43" s="28">
        <v>-1.1787427E-2</v>
      </c>
      <c r="L43" s="28">
        <v>-0.14344167799999999</v>
      </c>
      <c r="M43" s="28">
        <v>-0.15384615400000001</v>
      </c>
      <c r="N43" s="28">
        <v>1.2296198899999999E-2</v>
      </c>
      <c r="O43" s="28">
        <v>-4.5087149999999999E-3</v>
      </c>
      <c r="P43" s="28">
        <v>-5.4137100000000002E-4</v>
      </c>
      <c r="Q43" s="28">
        <v>1.638334E-4</v>
      </c>
      <c r="R43" s="28">
        <v>6.2097300000000006E-5</v>
      </c>
    </row>
    <row r="44" spans="1:18" ht="33.75" x14ac:dyDescent="0.2">
      <c r="A44" s="12" t="s">
        <v>2475</v>
      </c>
      <c r="B44" s="10" t="str">
        <f>VLOOKUP(A44,[3]Feuil1!$A$4:$B$2591,2,FALSE)</f>
        <v>Libérations de nerfs superficiels à l'exception du médian au canal carpien, niveau 2</v>
      </c>
      <c r="C44" s="26">
        <v>98</v>
      </c>
      <c r="D44" s="27">
        <v>306473.72879999998</v>
      </c>
      <c r="E44" s="26">
        <v>83</v>
      </c>
      <c r="F44" s="27">
        <v>293776.13760000002</v>
      </c>
      <c r="G44" s="26">
        <v>96</v>
      </c>
      <c r="H44" s="27">
        <v>299808.46899999998</v>
      </c>
      <c r="I44" s="28">
        <v>-4.1431255E-2</v>
      </c>
      <c r="J44" s="28">
        <v>-0.153061224</v>
      </c>
      <c r="K44" s="28">
        <v>0.13180406040000001</v>
      </c>
      <c r="L44" s="28">
        <v>2.05337692E-2</v>
      </c>
      <c r="M44" s="28">
        <v>0.156626506</v>
      </c>
      <c r="N44" s="28">
        <v>-0.117663512</v>
      </c>
      <c r="O44" s="28">
        <v>1.786991E-4</v>
      </c>
      <c r="P44" s="28">
        <v>1.1589200000000001E-5</v>
      </c>
      <c r="Q44" s="28">
        <v>8.7184069000000003E-6</v>
      </c>
      <c r="R44" s="28">
        <v>1.1063899999999999E-5</v>
      </c>
    </row>
    <row r="45" spans="1:18" ht="33.75" x14ac:dyDescent="0.2">
      <c r="A45" s="12" t="s">
        <v>2476</v>
      </c>
      <c r="B45" s="10" t="str">
        <f>VLOOKUP(A45,[3]Feuil1!$A$4:$B$2591,2,FALSE)</f>
        <v>Libérations de nerfs superficiels à l'exception du médian au canal carpien, niveau 3</v>
      </c>
      <c r="C45" s="26">
        <v>15</v>
      </c>
      <c r="D45" s="27">
        <v>56898.996599999999</v>
      </c>
      <c r="E45" s="26">
        <v>27</v>
      </c>
      <c r="F45" s="27">
        <v>102260.3499</v>
      </c>
      <c r="G45" s="26">
        <v>17</v>
      </c>
      <c r="H45" s="27">
        <v>64415.376600000003</v>
      </c>
      <c r="I45" s="28">
        <v>0.79722589170000002</v>
      </c>
      <c r="J45" s="28">
        <v>0.8</v>
      </c>
      <c r="K45" s="28">
        <v>-1.541171E-3</v>
      </c>
      <c r="L45" s="28">
        <v>-0.37008452800000002</v>
      </c>
      <c r="M45" s="28">
        <v>-0.37037037</v>
      </c>
      <c r="N45" s="28">
        <v>4.5398530000000001E-4</v>
      </c>
      <c r="O45" s="28">
        <v>-1.3746099999999999E-4</v>
      </c>
      <c r="P45" s="28">
        <v>-7.2706999999999994E-5</v>
      </c>
      <c r="Q45" s="28">
        <v>1.5438846E-6</v>
      </c>
      <c r="R45" s="28">
        <v>2.3771245E-6</v>
      </c>
    </row>
    <row r="46" spans="1:18" ht="33.75" x14ac:dyDescent="0.2">
      <c r="A46" s="12" t="s">
        <v>2477</v>
      </c>
      <c r="B46" s="10" t="str">
        <f>VLOOKUP(A46,[3]Feuil1!$A$4:$B$2591,2,FALSE)</f>
        <v>Libérations de nerfs superficiels à l'exception du médian au canal carpien, niveau 4</v>
      </c>
      <c r="C46" s="26">
        <v>5</v>
      </c>
      <c r="D46" s="27">
        <v>23299.748599999999</v>
      </c>
      <c r="E46" s="26">
        <v>3</v>
      </c>
      <c r="F46" s="27">
        <v>13598.902700000001</v>
      </c>
      <c r="G46" s="26">
        <v>1</v>
      </c>
      <c r="H46" s="27">
        <v>4429.6099999999997</v>
      </c>
      <c r="I46" s="28">
        <v>-0.41634980999999999</v>
      </c>
      <c r="J46" s="28">
        <v>-0.4</v>
      </c>
      <c r="K46" s="28">
        <v>-2.7249683E-2</v>
      </c>
      <c r="L46" s="28">
        <v>-0.67426710099999998</v>
      </c>
      <c r="M46" s="28">
        <v>-0.66666666699999999</v>
      </c>
      <c r="N46" s="28">
        <v>-2.2801302999999998E-2</v>
      </c>
      <c r="O46" s="28">
        <v>-2.7492E-5</v>
      </c>
      <c r="P46" s="28">
        <v>-1.7615999999999999E-5</v>
      </c>
      <c r="Q46" s="28">
        <v>9.0816739000000005E-8</v>
      </c>
      <c r="R46" s="28">
        <v>1.6346617E-7</v>
      </c>
    </row>
    <row r="47" spans="1:18" ht="33.75" x14ac:dyDescent="0.2">
      <c r="A47" s="12" t="s">
        <v>2478</v>
      </c>
      <c r="B47" s="10" t="str">
        <f>VLOOKUP(A47,[3]Feuil1!$A$4:$B$2591,2,FALSE)</f>
        <v>Libérations de nerfs superficiels à l'exception du médian au canal carpien, en ambulatoire</v>
      </c>
      <c r="C47" s="26">
        <v>4455</v>
      </c>
      <c r="D47" s="27">
        <v>4039566.656</v>
      </c>
      <c r="E47" s="26">
        <v>4741</v>
      </c>
      <c r="F47" s="27">
        <v>4302179.8408000004</v>
      </c>
      <c r="G47" s="26">
        <v>4889</v>
      </c>
      <c r="H47" s="27">
        <v>4434102.2208000002</v>
      </c>
      <c r="I47" s="28">
        <v>6.5010236799999996E-2</v>
      </c>
      <c r="J47" s="28">
        <v>6.4197530899999994E-2</v>
      </c>
      <c r="K47" s="28">
        <v>7.6367959999999995E-4</v>
      </c>
      <c r="L47" s="28">
        <v>3.0664078399999999E-2</v>
      </c>
      <c r="M47" s="28">
        <v>3.1217042800000001E-2</v>
      </c>
      <c r="N47" s="28">
        <v>-5.3622499999999998E-4</v>
      </c>
      <c r="O47" s="28">
        <v>2.0344202E-3</v>
      </c>
      <c r="P47" s="28">
        <v>2.53446E-4</v>
      </c>
      <c r="Q47" s="28">
        <v>4.44003E-4</v>
      </c>
      <c r="R47" s="28">
        <v>1.636319E-4</v>
      </c>
    </row>
    <row r="48" spans="1:18" ht="22.5" x14ac:dyDescent="0.2">
      <c r="A48" s="12" t="s">
        <v>2479</v>
      </c>
      <c r="B48" s="10" t="str">
        <f>VLOOKUP(A48,[3]Feuil1!$A$4:$B$2591,2,FALSE)</f>
        <v>Libérations du médian au canal carpien, niveau 1</v>
      </c>
      <c r="C48" s="26">
        <v>2991</v>
      </c>
      <c r="D48" s="27">
        <v>2552931.8204999999</v>
      </c>
      <c r="E48" s="26">
        <v>2910</v>
      </c>
      <c r="F48" s="27">
        <v>2477589.5162999998</v>
      </c>
      <c r="G48" s="26">
        <v>2593</v>
      </c>
      <c r="H48" s="27">
        <v>2223094.0935</v>
      </c>
      <c r="I48" s="28">
        <v>-2.9512071000000001E-2</v>
      </c>
      <c r="J48" s="28">
        <v>-2.7081244000000001E-2</v>
      </c>
      <c r="K48" s="28">
        <v>-2.498489E-3</v>
      </c>
      <c r="L48" s="28">
        <v>-0.102718962</v>
      </c>
      <c r="M48" s="28">
        <v>-0.10893470800000001</v>
      </c>
      <c r="N48" s="28">
        <v>6.9756349000000004E-3</v>
      </c>
      <c r="O48" s="28">
        <v>-4.3575080000000004E-3</v>
      </c>
      <c r="P48" s="28">
        <v>-4.8893000000000005E-4</v>
      </c>
      <c r="Q48" s="28">
        <v>2.3548779999999999E-4</v>
      </c>
      <c r="R48" s="28">
        <v>8.2039000000000005E-5</v>
      </c>
    </row>
    <row r="49" spans="1:18" ht="22.5" x14ac:dyDescent="0.2">
      <c r="A49" s="12" t="s">
        <v>2480</v>
      </c>
      <c r="B49" s="10" t="str">
        <f>VLOOKUP(A49,[3]Feuil1!$A$4:$B$2591,2,FALSE)</f>
        <v>Libérations du médian au canal carpien, niveau 2</v>
      </c>
      <c r="C49" s="26">
        <v>85</v>
      </c>
      <c r="D49" s="27">
        <v>232762.73</v>
      </c>
      <c r="E49" s="26">
        <v>64</v>
      </c>
      <c r="F49" s="27">
        <v>180247.91339999999</v>
      </c>
      <c r="G49" s="26">
        <v>108</v>
      </c>
      <c r="H49" s="27">
        <v>318335.96999999997</v>
      </c>
      <c r="I49" s="28">
        <v>-0.225615229</v>
      </c>
      <c r="J49" s="28">
        <v>-0.24705882400000001</v>
      </c>
      <c r="K49" s="28">
        <v>2.8479774199999999E-2</v>
      </c>
      <c r="L49" s="28">
        <v>0.76610072200000001</v>
      </c>
      <c r="M49" s="28">
        <v>0.6875</v>
      </c>
      <c r="N49" s="28">
        <v>4.6578205599999999E-2</v>
      </c>
      <c r="O49" s="28">
        <v>6.0482760000000004E-4</v>
      </c>
      <c r="P49" s="28">
        <v>2.6529130000000001E-4</v>
      </c>
      <c r="Q49" s="28">
        <v>9.8082078000000007E-6</v>
      </c>
      <c r="R49" s="28">
        <v>1.1747600000000001E-5</v>
      </c>
    </row>
    <row r="50" spans="1:18" ht="22.5" x14ac:dyDescent="0.2">
      <c r="A50" s="12" t="s">
        <v>2481</v>
      </c>
      <c r="B50" s="10" t="str">
        <f>VLOOKUP(A50,[3]Feuil1!$A$4:$B$2591,2,FALSE)</f>
        <v>Libérations du médian au canal carpien, niveau 3</v>
      </c>
      <c r="C50" s="26">
        <v>17</v>
      </c>
      <c r="D50" s="27">
        <v>59943.118399999999</v>
      </c>
      <c r="E50" s="26">
        <v>20</v>
      </c>
      <c r="F50" s="27">
        <v>70636.051200000002</v>
      </c>
      <c r="G50" s="26">
        <v>16</v>
      </c>
      <c r="H50" s="27">
        <v>55972.452799999999</v>
      </c>
      <c r="I50" s="28">
        <v>0.17838466010000001</v>
      </c>
      <c r="J50" s="28">
        <v>0.1764705882</v>
      </c>
      <c r="K50" s="28">
        <v>1.6269610999999999E-3</v>
      </c>
      <c r="L50" s="28">
        <v>-0.207593688</v>
      </c>
      <c r="M50" s="28">
        <v>-0.2</v>
      </c>
      <c r="N50" s="28">
        <v>-9.4921099999999998E-3</v>
      </c>
      <c r="O50" s="28">
        <v>-5.4984000000000001E-5</v>
      </c>
      <c r="P50" s="28">
        <v>-2.8170999999999998E-5</v>
      </c>
      <c r="Q50" s="28">
        <v>1.4530678E-6</v>
      </c>
      <c r="R50" s="28">
        <v>2.0655548000000001E-6</v>
      </c>
    </row>
    <row r="51" spans="1:18" ht="22.5" x14ac:dyDescent="0.2">
      <c r="A51" s="12" t="s">
        <v>2482</v>
      </c>
      <c r="B51" s="10" t="str">
        <f>VLOOKUP(A51,[3]Feuil1!$A$4:$B$2591,2,FALSE)</f>
        <v>Libérations du médian au canal carpien, niveau 4</v>
      </c>
      <c r="C51" s="26">
        <v>5</v>
      </c>
      <c r="D51" s="27">
        <v>34337.943899999998</v>
      </c>
      <c r="E51" s="26">
        <v>5</v>
      </c>
      <c r="F51" s="27">
        <v>33863.85</v>
      </c>
      <c r="G51" s="26">
        <v>3</v>
      </c>
      <c r="H51" s="27">
        <v>20792.403900000001</v>
      </c>
      <c r="I51" s="28">
        <v>-1.3806706E-2</v>
      </c>
      <c r="J51" s="28">
        <v>0</v>
      </c>
      <c r="K51" s="28">
        <v>-1.3806706E-2</v>
      </c>
      <c r="L51" s="28">
        <v>-0.38600000000000001</v>
      </c>
      <c r="M51" s="28">
        <v>-0.4</v>
      </c>
      <c r="N51" s="28">
        <v>2.3333333299999998E-2</v>
      </c>
      <c r="O51" s="28">
        <v>-2.7492E-5</v>
      </c>
      <c r="P51" s="28">
        <v>-2.5113000000000002E-5</v>
      </c>
      <c r="Q51" s="28">
        <v>2.7245021999999999E-7</v>
      </c>
      <c r="R51" s="28">
        <v>7.6730333999999999E-7</v>
      </c>
    </row>
    <row r="52" spans="1:18" ht="22.5" x14ac:dyDescent="0.2">
      <c r="A52" s="12" t="s">
        <v>2483</v>
      </c>
      <c r="B52" s="10" t="str">
        <f>VLOOKUP(A52,[3]Feuil1!$A$4:$B$2591,2,FALSE)</f>
        <v>Libérations du médian au canal carpien, en ambulatoire</v>
      </c>
      <c r="C52" s="26">
        <v>34849</v>
      </c>
      <c r="D52" s="27">
        <v>29084158.664999999</v>
      </c>
      <c r="E52" s="26">
        <v>35170</v>
      </c>
      <c r="F52" s="27">
        <v>29372143.554000001</v>
      </c>
      <c r="G52" s="26">
        <v>36366</v>
      </c>
      <c r="H52" s="27">
        <v>30372665.732000001</v>
      </c>
      <c r="I52" s="28">
        <v>9.9017781999999992E-3</v>
      </c>
      <c r="J52" s="28">
        <v>9.2111681999999997E-3</v>
      </c>
      <c r="K52" s="28">
        <v>6.8430680000000003E-4</v>
      </c>
      <c r="L52" s="28">
        <v>3.4063641800000002E-2</v>
      </c>
      <c r="M52" s="28">
        <v>3.4006255300000003E-2</v>
      </c>
      <c r="N52" s="28">
        <v>5.5499199999999999E-5</v>
      </c>
      <c r="O52" s="28">
        <v>1.6440314500000001E-2</v>
      </c>
      <c r="P52" s="28">
        <v>1.9221780999999999E-3</v>
      </c>
      <c r="Q52" s="28">
        <v>3.3026415E-3</v>
      </c>
      <c r="R52" s="28">
        <v>1.1208443000000001E-3</v>
      </c>
    </row>
    <row r="53" spans="1:18" ht="22.5" x14ac:dyDescent="0.2">
      <c r="A53" s="12" t="s">
        <v>66</v>
      </c>
      <c r="B53" s="10" t="str">
        <f>VLOOKUP(A53,[3]Feuil1!$A$4:$B$2591,2,FALSE)</f>
        <v>Autres embolisations intracrâniennes et médullaires, niveau 1</v>
      </c>
      <c r="C53" s="26">
        <v>2090</v>
      </c>
      <c r="D53" s="27">
        <v>16084845.614</v>
      </c>
      <c r="E53" s="26">
        <v>2198</v>
      </c>
      <c r="F53" s="27">
        <v>16938046.839000002</v>
      </c>
      <c r="G53" s="26">
        <v>2374</v>
      </c>
      <c r="H53" s="27">
        <v>18250926.063000001</v>
      </c>
      <c r="I53" s="28">
        <v>5.3043793200000001E-2</v>
      </c>
      <c r="J53" s="28">
        <v>5.1674641100000002E-2</v>
      </c>
      <c r="K53" s="28">
        <v>1.301878E-3</v>
      </c>
      <c r="L53" s="28">
        <v>7.7510661999999994E-2</v>
      </c>
      <c r="M53" s="28">
        <v>8.0072793399999995E-2</v>
      </c>
      <c r="N53" s="28">
        <v>-2.3721839999999998E-3</v>
      </c>
      <c r="O53" s="28">
        <v>2.4193105000000002E-3</v>
      </c>
      <c r="P53" s="28">
        <v>2.5222705999999998E-3</v>
      </c>
      <c r="Q53" s="28">
        <v>2.1559889999999999E-4</v>
      </c>
      <c r="R53" s="28">
        <v>6.7351499999999996E-4</v>
      </c>
    </row>
    <row r="54" spans="1:18" ht="22.5" x14ac:dyDescent="0.2">
      <c r="A54" s="12" t="s">
        <v>67</v>
      </c>
      <c r="B54" s="10" t="str">
        <f>VLOOKUP(A54,[3]Feuil1!$A$4:$B$2591,2,FALSE)</f>
        <v>Autres embolisations intracrâniennes et médullaires, niveau 2</v>
      </c>
      <c r="C54" s="26">
        <v>547</v>
      </c>
      <c r="D54" s="27">
        <v>4678064.3646</v>
      </c>
      <c r="E54" s="26">
        <v>609</v>
      </c>
      <c r="F54" s="27">
        <v>5206983.3175999997</v>
      </c>
      <c r="G54" s="26">
        <v>618</v>
      </c>
      <c r="H54" s="27">
        <v>5276539.4502999997</v>
      </c>
      <c r="I54" s="28">
        <v>0.1130636331</v>
      </c>
      <c r="J54" s="28">
        <v>0.113345521</v>
      </c>
      <c r="K54" s="28">
        <v>-2.5318999999999998E-4</v>
      </c>
      <c r="L54" s="28">
        <v>1.335824E-2</v>
      </c>
      <c r="M54" s="28">
        <v>1.47783251E-2</v>
      </c>
      <c r="N54" s="28">
        <v>-1.3994039999999999E-3</v>
      </c>
      <c r="O54" s="28">
        <v>1.237147E-4</v>
      </c>
      <c r="P54" s="28">
        <v>1.336295E-4</v>
      </c>
      <c r="Q54" s="28">
        <v>5.6124700000000002E-5</v>
      </c>
      <c r="R54" s="28">
        <v>1.9472049999999999E-4</v>
      </c>
    </row>
    <row r="55" spans="1:18" ht="22.5" x14ac:dyDescent="0.2">
      <c r="A55" s="12" t="s">
        <v>68</v>
      </c>
      <c r="B55" s="10" t="str">
        <f>VLOOKUP(A55,[3]Feuil1!$A$4:$B$2591,2,FALSE)</f>
        <v>Autres embolisations intracrâniennes et médullaires, niveau 3</v>
      </c>
      <c r="C55" s="26">
        <v>171</v>
      </c>
      <c r="D55" s="27">
        <v>1804057.2635999999</v>
      </c>
      <c r="E55" s="26">
        <v>202</v>
      </c>
      <c r="F55" s="27">
        <v>2219764.1915000002</v>
      </c>
      <c r="G55" s="26">
        <v>198</v>
      </c>
      <c r="H55" s="27">
        <v>2120826.1855000001</v>
      </c>
      <c r="I55" s="28">
        <v>0.2304288984</v>
      </c>
      <c r="J55" s="28">
        <v>0.18128654969999999</v>
      </c>
      <c r="K55" s="28">
        <v>4.1600701099999998E-2</v>
      </c>
      <c r="L55" s="28">
        <v>-4.4571404000000002E-2</v>
      </c>
      <c r="M55" s="28">
        <v>-1.980198E-2</v>
      </c>
      <c r="N55" s="28">
        <v>-2.5269816E-2</v>
      </c>
      <c r="O55" s="28">
        <v>-5.4984000000000001E-5</v>
      </c>
      <c r="P55" s="28">
        <v>-1.90077E-4</v>
      </c>
      <c r="Q55" s="28">
        <v>1.7981700000000001E-5</v>
      </c>
      <c r="R55" s="28">
        <v>7.8264999999999997E-5</v>
      </c>
    </row>
    <row r="56" spans="1:18" ht="22.5" x14ac:dyDescent="0.2">
      <c r="A56" s="12" t="s">
        <v>69</v>
      </c>
      <c r="B56" s="10" t="str">
        <f>VLOOKUP(A56,[3]Feuil1!$A$4:$B$2591,2,FALSE)</f>
        <v>Autres embolisations intracrâniennes et médullaires, niveau 4</v>
      </c>
      <c r="C56" s="26">
        <v>51</v>
      </c>
      <c r="D56" s="27">
        <v>835764.62199999997</v>
      </c>
      <c r="E56" s="26">
        <v>68</v>
      </c>
      <c r="F56" s="27">
        <v>1132081.1698</v>
      </c>
      <c r="G56" s="26">
        <v>53</v>
      </c>
      <c r="H56" s="27">
        <v>883291.66240000003</v>
      </c>
      <c r="I56" s="28">
        <v>0.35454545450000002</v>
      </c>
      <c r="J56" s="28">
        <v>0.33333333329999998</v>
      </c>
      <c r="K56" s="28">
        <v>1.5909090899999999E-2</v>
      </c>
      <c r="L56" s="28">
        <v>-0.21976295900000001</v>
      </c>
      <c r="M56" s="28">
        <v>-0.22058823499999999</v>
      </c>
      <c r="N56" s="28">
        <v>1.0588454E-3</v>
      </c>
      <c r="O56" s="28">
        <v>-2.0619099999999999E-4</v>
      </c>
      <c r="P56" s="28">
        <v>-4.77968E-4</v>
      </c>
      <c r="Q56" s="28">
        <v>4.8132871000000004E-6</v>
      </c>
      <c r="R56" s="28">
        <v>3.2596199999999998E-5</v>
      </c>
    </row>
    <row r="57" spans="1:18" ht="22.5" x14ac:dyDescent="0.2">
      <c r="A57" s="12" t="s">
        <v>70</v>
      </c>
      <c r="B57" s="10" t="str">
        <f>VLOOKUP(A57,[3]Feuil1!$A$4:$B$2591,2,FALSE)</f>
        <v>Autres actes thérapeutiques par voie vasculaire du système nerveux, niveau 1</v>
      </c>
      <c r="C57" s="26">
        <v>549</v>
      </c>
      <c r="D57" s="27">
        <v>2493183.7988</v>
      </c>
      <c r="E57" s="26">
        <v>612</v>
      </c>
      <c r="F57" s="27">
        <v>2796741.8851000001</v>
      </c>
      <c r="G57" s="26">
        <v>551</v>
      </c>
      <c r="H57" s="27">
        <v>2487427.6373999999</v>
      </c>
      <c r="I57" s="28">
        <v>0.1217551977</v>
      </c>
      <c r="J57" s="28">
        <v>0.1147540984</v>
      </c>
      <c r="K57" s="28">
        <v>6.2803978999999999E-3</v>
      </c>
      <c r="L57" s="28">
        <v>-0.11059806699999999</v>
      </c>
      <c r="M57" s="28">
        <v>-9.9673203000000002E-2</v>
      </c>
      <c r="N57" s="28">
        <v>-1.2134333000000001E-2</v>
      </c>
      <c r="O57" s="28">
        <v>-8.3851100000000001E-4</v>
      </c>
      <c r="P57" s="28">
        <v>-5.94247E-4</v>
      </c>
      <c r="Q57" s="28">
        <v>5.0040000000000002E-5</v>
      </c>
      <c r="R57" s="28">
        <v>9.1793700000000002E-5</v>
      </c>
    </row>
    <row r="58" spans="1:18" ht="22.5" x14ac:dyDescent="0.2">
      <c r="A58" s="12" t="s">
        <v>71</v>
      </c>
      <c r="B58" s="10" t="str">
        <f>VLOOKUP(A58,[3]Feuil1!$A$4:$B$2591,2,FALSE)</f>
        <v>Autres actes thérapeutiques par voie vasculaire du système nerveux, niveau 2</v>
      </c>
      <c r="C58" s="26">
        <v>235</v>
      </c>
      <c r="D58" s="27">
        <v>2008485.1014</v>
      </c>
      <c r="E58" s="26">
        <v>226</v>
      </c>
      <c r="F58" s="27">
        <v>1927898.673</v>
      </c>
      <c r="G58" s="26">
        <v>264</v>
      </c>
      <c r="H58" s="27">
        <v>2255481.8437000001</v>
      </c>
      <c r="I58" s="28">
        <v>-4.0122989999999997E-2</v>
      </c>
      <c r="J58" s="28">
        <v>-3.8297871999999997E-2</v>
      </c>
      <c r="K58" s="28">
        <v>-1.8978000000000001E-3</v>
      </c>
      <c r="L58" s="28">
        <v>0.16991721360000001</v>
      </c>
      <c r="M58" s="28">
        <v>0.1681415929</v>
      </c>
      <c r="N58" s="28">
        <v>1.5200389999999999E-3</v>
      </c>
      <c r="O58" s="28">
        <v>5.2235110000000003E-4</v>
      </c>
      <c r="P58" s="28">
        <v>6.2934459999999998E-4</v>
      </c>
      <c r="Q58" s="28">
        <v>2.3975600000000001E-5</v>
      </c>
      <c r="R58" s="28">
        <v>8.3234199999999997E-5</v>
      </c>
    </row>
    <row r="59" spans="1:18" ht="22.5" x14ac:dyDescent="0.2">
      <c r="A59" s="12" t="s">
        <v>72</v>
      </c>
      <c r="B59" s="10" t="str">
        <f>VLOOKUP(A59,[3]Feuil1!$A$4:$B$2591,2,FALSE)</f>
        <v>Autres actes thérapeutiques par voie vasculaire du système nerveux, niveau 3</v>
      </c>
      <c r="C59" s="26">
        <v>276</v>
      </c>
      <c r="D59" s="27">
        <v>3122028.8801000002</v>
      </c>
      <c r="E59" s="26">
        <v>373</v>
      </c>
      <c r="F59" s="27">
        <v>4277253.6934000002</v>
      </c>
      <c r="G59" s="26">
        <v>441</v>
      </c>
      <c r="H59" s="27">
        <v>5007828.6615000004</v>
      </c>
      <c r="I59" s="28">
        <v>0.37002374339999999</v>
      </c>
      <c r="J59" s="28">
        <v>0.35144927539999998</v>
      </c>
      <c r="K59" s="28">
        <v>1.37441104E-2</v>
      </c>
      <c r="L59" s="28">
        <v>0.17080468460000001</v>
      </c>
      <c r="M59" s="28">
        <v>0.18230563</v>
      </c>
      <c r="N59" s="28">
        <v>-9.7275569999999995E-3</v>
      </c>
      <c r="O59" s="28">
        <v>9.3473359999999997E-4</v>
      </c>
      <c r="P59" s="28">
        <v>1.4035623E-3</v>
      </c>
      <c r="Q59" s="28">
        <v>4.0050199999999998E-5</v>
      </c>
      <c r="R59" s="28">
        <v>1.8480419999999999E-4</v>
      </c>
    </row>
    <row r="60" spans="1:18" ht="22.5" x14ac:dyDescent="0.2">
      <c r="A60" s="12" t="s">
        <v>73</v>
      </c>
      <c r="B60" s="10" t="str">
        <f>VLOOKUP(A60,[3]Feuil1!$A$4:$B$2591,2,FALSE)</f>
        <v>Autres actes thérapeutiques par voie vasculaire du système nerveux, niveau 4</v>
      </c>
      <c r="C60" s="26">
        <v>140</v>
      </c>
      <c r="D60" s="27">
        <v>2585935.0910999998</v>
      </c>
      <c r="E60" s="26">
        <v>170</v>
      </c>
      <c r="F60" s="27">
        <v>2990718.6877000001</v>
      </c>
      <c r="G60" s="26">
        <v>187</v>
      </c>
      <c r="H60" s="27">
        <v>3531751.2847000002</v>
      </c>
      <c r="I60" s="28">
        <v>0.15653277530000001</v>
      </c>
      <c r="J60" s="28">
        <v>0.21428571430000001</v>
      </c>
      <c r="K60" s="28">
        <v>-4.7561244000000003E-2</v>
      </c>
      <c r="L60" s="28">
        <v>0.1809038741</v>
      </c>
      <c r="M60" s="28">
        <v>0.1</v>
      </c>
      <c r="N60" s="28">
        <v>7.3548976500000002E-2</v>
      </c>
      <c r="O60" s="28">
        <v>2.3368339999999999E-4</v>
      </c>
      <c r="P60" s="28">
        <v>1.0394181999999999E-3</v>
      </c>
      <c r="Q60" s="28">
        <v>1.6982699999999999E-5</v>
      </c>
      <c r="R60" s="28">
        <v>1.3033240000000001E-4</v>
      </c>
    </row>
    <row r="61" spans="1:18" ht="22.5" x14ac:dyDescent="0.2">
      <c r="A61" s="12" t="s">
        <v>74</v>
      </c>
      <c r="B61" s="10" t="str">
        <f>VLOOKUP(A61,[3]Feuil1!$A$4:$B$2591,2,FALSE)</f>
        <v>Injections de toxine botulique, en ambulatoire</v>
      </c>
      <c r="C61" s="26">
        <v>49917</v>
      </c>
      <c r="D61" s="27">
        <v>18895976.25</v>
      </c>
      <c r="E61" s="26">
        <v>55907</v>
      </c>
      <c r="F61" s="27">
        <v>21167163.75</v>
      </c>
      <c r="G61" s="26">
        <v>61570</v>
      </c>
      <c r="H61" s="27">
        <v>23329755</v>
      </c>
      <c r="I61" s="28">
        <v>0.12019423980000001</v>
      </c>
      <c r="J61" s="28">
        <v>0.1199991987</v>
      </c>
      <c r="K61" s="28">
        <v>1.7414399999999999E-4</v>
      </c>
      <c r="L61" s="28">
        <v>0.10216726600000001</v>
      </c>
      <c r="M61" s="28">
        <v>0.1012932191</v>
      </c>
      <c r="N61" s="28">
        <v>7.9365510000000002E-4</v>
      </c>
      <c r="O61" s="28">
        <v>7.7844064399999996E-2</v>
      </c>
      <c r="P61" s="28">
        <v>4.1547158999999997E-3</v>
      </c>
      <c r="Q61" s="28">
        <v>5.5915866000000002E-3</v>
      </c>
      <c r="R61" s="28">
        <v>8.6093940000000005E-4</v>
      </c>
    </row>
    <row r="62" spans="1:18" ht="33.75" x14ac:dyDescent="0.2">
      <c r="A62" s="12" t="s">
        <v>75</v>
      </c>
      <c r="B62" s="10" t="str">
        <f>VLOOKUP(A62,[3]Feuil1!$A$4:$B$2591,2,FALSE)</f>
        <v>Séjours pour douleurs chroniques rebelles comprenant un bloc ou une infiltration, en ambulatoire</v>
      </c>
      <c r="C62" s="26">
        <v>5879</v>
      </c>
      <c r="D62" s="27">
        <v>1549212.1507999999</v>
      </c>
      <c r="E62" s="26">
        <v>5420</v>
      </c>
      <c r="F62" s="27">
        <v>1429819.6488000001</v>
      </c>
      <c r="G62" s="26">
        <v>4955</v>
      </c>
      <c r="H62" s="27">
        <v>1306897.0984</v>
      </c>
      <c r="I62" s="28">
        <v>-7.7066593000000003E-2</v>
      </c>
      <c r="J62" s="28">
        <v>-7.8074502000000004E-2</v>
      </c>
      <c r="K62" s="28">
        <v>1.0932658E-3</v>
      </c>
      <c r="L62" s="28">
        <v>-8.5970668E-2</v>
      </c>
      <c r="M62" s="28">
        <v>-8.5793358E-2</v>
      </c>
      <c r="N62" s="28">
        <v>-1.9395E-4</v>
      </c>
      <c r="O62" s="28">
        <v>-6.3919279999999998E-3</v>
      </c>
      <c r="P62" s="28">
        <v>-2.3615600000000001E-4</v>
      </c>
      <c r="Q62" s="28">
        <v>4.4999690000000001E-4</v>
      </c>
      <c r="R62" s="28">
        <v>4.8228500000000001E-5</v>
      </c>
    </row>
    <row r="63" spans="1:18" ht="33.75" x14ac:dyDescent="0.2">
      <c r="A63" s="12" t="s">
        <v>76</v>
      </c>
      <c r="B63" s="10" t="str">
        <f>VLOOKUP(A63,[3]Feuil1!$A$4:$B$2591,2,FALSE)</f>
        <v>Affections du système nerveux sans acte opératoire avec anesthésie, en ambulatoire</v>
      </c>
      <c r="C63" s="26">
        <v>4295</v>
      </c>
      <c r="D63" s="27">
        <v>4001504.6858000001</v>
      </c>
      <c r="E63" s="26">
        <v>4327</v>
      </c>
      <c r="F63" s="27">
        <v>4023298.5773</v>
      </c>
      <c r="G63" s="26">
        <v>5048</v>
      </c>
      <c r="H63" s="27">
        <v>4687221.8397000004</v>
      </c>
      <c r="I63" s="28">
        <v>5.4464240999999997E-3</v>
      </c>
      <c r="J63" s="28">
        <v>7.4505238999999996E-3</v>
      </c>
      <c r="K63" s="28">
        <v>-1.989279E-3</v>
      </c>
      <c r="L63" s="28">
        <v>0.16501963489999999</v>
      </c>
      <c r="M63" s="28">
        <v>0.16662814879999999</v>
      </c>
      <c r="N63" s="28">
        <v>-1.3787719999999999E-3</v>
      </c>
      <c r="O63" s="28">
        <v>9.9109253999999994E-3</v>
      </c>
      <c r="P63" s="28">
        <v>1.2755126999999999E-3</v>
      </c>
      <c r="Q63" s="28">
        <v>4.5844290000000002E-4</v>
      </c>
      <c r="R63" s="28">
        <v>1.729728E-4</v>
      </c>
    </row>
    <row r="64" spans="1:18" ht="22.5" x14ac:dyDescent="0.2">
      <c r="A64" s="12" t="s">
        <v>77</v>
      </c>
      <c r="B64" s="10" t="str">
        <f>VLOOKUP(A64,[3]Feuil1!$A$4:$B$2591,2,FALSE)</f>
        <v>Embolisations intracrâniennes et médullaires pour hémorragie, niveau 1</v>
      </c>
      <c r="C64" s="26">
        <v>729</v>
      </c>
      <c r="D64" s="27">
        <v>6642862.0032000002</v>
      </c>
      <c r="E64" s="26">
        <v>726</v>
      </c>
      <c r="F64" s="27">
        <v>6522534.2923999997</v>
      </c>
      <c r="G64" s="26">
        <v>588</v>
      </c>
      <c r="H64" s="27">
        <v>5179384.9707000004</v>
      </c>
      <c r="I64" s="28">
        <v>-1.8113836000000001E-2</v>
      </c>
      <c r="J64" s="28">
        <v>-4.1152259999999996E-3</v>
      </c>
      <c r="K64" s="28">
        <v>-1.4056455000000001E-2</v>
      </c>
      <c r="L64" s="28">
        <v>-0.20592445500000001</v>
      </c>
      <c r="M64" s="28">
        <v>-0.19008264499999999</v>
      </c>
      <c r="N64" s="28">
        <v>-1.9559786999999999E-2</v>
      </c>
      <c r="O64" s="28">
        <v>-1.8969589999999999E-3</v>
      </c>
      <c r="P64" s="28">
        <v>-2.5804249999999999E-3</v>
      </c>
      <c r="Q64" s="28">
        <v>5.3400199999999997E-5</v>
      </c>
      <c r="R64" s="28">
        <v>1.9113520000000001E-4</v>
      </c>
    </row>
    <row r="65" spans="1:18" ht="22.5" x14ac:dyDescent="0.2">
      <c r="A65" s="12" t="s">
        <v>78</v>
      </c>
      <c r="B65" s="10" t="str">
        <f>VLOOKUP(A65,[3]Feuil1!$A$4:$B$2591,2,FALSE)</f>
        <v>Embolisations intracrâniennes et médullaires pour hémorragie, niveau 2</v>
      </c>
      <c r="C65" s="26">
        <v>349</v>
      </c>
      <c r="D65" s="27">
        <v>3480802.9909999999</v>
      </c>
      <c r="E65" s="26">
        <v>370</v>
      </c>
      <c r="F65" s="27">
        <v>3674376.1995000001</v>
      </c>
      <c r="G65" s="26">
        <v>405</v>
      </c>
      <c r="H65" s="27">
        <v>4025857.6535</v>
      </c>
      <c r="I65" s="28">
        <v>5.5611653099999998E-2</v>
      </c>
      <c r="J65" s="28">
        <v>6.0171919800000001E-2</v>
      </c>
      <c r="K65" s="28">
        <v>-4.3014409999999996E-3</v>
      </c>
      <c r="L65" s="28">
        <v>9.5657449000000006E-2</v>
      </c>
      <c r="M65" s="28">
        <v>9.4594594599999998E-2</v>
      </c>
      <c r="N65" s="28">
        <v>9.7100280000000005E-4</v>
      </c>
      <c r="O65" s="28">
        <v>4.8111289999999999E-4</v>
      </c>
      <c r="P65" s="28">
        <v>6.7525729999999996E-4</v>
      </c>
      <c r="Q65" s="28">
        <v>3.6780799999999999E-5</v>
      </c>
      <c r="R65" s="28">
        <v>1.4856649999999999E-4</v>
      </c>
    </row>
    <row r="66" spans="1:18" ht="22.5" x14ac:dyDescent="0.2">
      <c r="A66" s="12" t="s">
        <v>79</v>
      </c>
      <c r="B66" s="10" t="str">
        <f>VLOOKUP(A66,[3]Feuil1!$A$4:$B$2591,2,FALSE)</f>
        <v>Embolisations intracrâniennes et médullaires pour hémorragie, niveau 3</v>
      </c>
      <c r="C66" s="26">
        <v>185</v>
      </c>
      <c r="D66" s="27">
        <v>2864480.8829999999</v>
      </c>
      <c r="E66" s="26">
        <v>206</v>
      </c>
      <c r="F66" s="27">
        <v>3221484.0477999998</v>
      </c>
      <c r="G66" s="26">
        <v>220</v>
      </c>
      <c r="H66" s="27">
        <v>3417288.7999</v>
      </c>
      <c r="I66" s="28">
        <v>0.1246310167</v>
      </c>
      <c r="J66" s="28">
        <v>0.1135135135</v>
      </c>
      <c r="K66" s="28">
        <v>9.9841654999999994E-3</v>
      </c>
      <c r="L66" s="28">
        <v>6.07809162E-2</v>
      </c>
      <c r="M66" s="28">
        <v>6.7961165000000004E-2</v>
      </c>
      <c r="N66" s="28">
        <v>-6.7233240000000001E-3</v>
      </c>
      <c r="O66" s="28">
        <v>1.9244520000000001E-4</v>
      </c>
      <c r="P66" s="28">
        <v>3.7617519999999998E-4</v>
      </c>
      <c r="Q66" s="28">
        <v>1.9979700000000001E-5</v>
      </c>
      <c r="R66" s="28">
        <v>1.2610839999999999E-4</v>
      </c>
    </row>
    <row r="67" spans="1:18" ht="22.5" x14ac:dyDescent="0.2">
      <c r="A67" s="12" t="s">
        <v>80</v>
      </c>
      <c r="B67" s="10" t="str">
        <f>VLOOKUP(A67,[3]Feuil1!$A$4:$B$2591,2,FALSE)</f>
        <v>Embolisations intracrâniennes et médullaires pour hémorragie, niveau 4</v>
      </c>
      <c r="C67" s="26">
        <v>206</v>
      </c>
      <c r="D67" s="27">
        <v>5180016.8634000001</v>
      </c>
      <c r="E67" s="26">
        <v>151</v>
      </c>
      <c r="F67" s="27">
        <v>3742979.1327</v>
      </c>
      <c r="G67" s="26">
        <v>152</v>
      </c>
      <c r="H67" s="27">
        <v>3802126.8191999998</v>
      </c>
      <c r="I67" s="28">
        <v>-0.27741950799999998</v>
      </c>
      <c r="J67" s="28">
        <v>-0.26699029099999999</v>
      </c>
      <c r="K67" s="28">
        <v>-1.4227938000000001E-2</v>
      </c>
      <c r="L67" s="28">
        <v>1.5802302000000001E-2</v>
      </c>
      <c r="M67" s="28">
        <v>6.6225166000000004E-3</v>
      </c>
      <c r="N67" s="28">
        <v>9.1193921000000001E-3</v>
      </c>
      <c r="O67" s="28">
        <v>1.37461E-5</v>
      </c>
      <c r="P67" s="28">
        <v>1.13633E-4</v>
      </c>
      <c r="Q67" s="28">
        <v>1.3804100000000001E-5</v>
      </c>
      <c r="R67" s="28">
        <v>1.403101E-4</v>
      </c>
    </row>
    <row r="68" spans="1:18" x14ac:dyDescent="0.2">
      <c r="A68" s="12" t="s">
        <v>81</v>
      </c>
      <c r="B68" s="10" t="str">
        <f>VLOOKUP(A68,[3]Feuil1!$A$4:$B$2591,2,FALSE)</f>
        <v>Méningites virales, niveau 1</v>
      </c>
      <c r="C68" s="26">
        <v>4476</v>
      </c>
      <c r="D68" s="27">
        <v>8809420.0241</v>
      </c>
      <c r="E68" s="26">
        <v>2880</v>
      </c>
      <c r="F68" s="27">
        <v>5725149.7361000003</v>
      </c>
      <c r="G68" s="26">
        <v>3841</v>
      </c>
      <c r="H68" s="27">
        <v>7567150.3891000003</v>
      </c>
      <c r="I68" s="28">
        <v>-0.350110482</v>
      </c>
      <c r="J68" s="28">
        <v>-0.356568365</v>
      </c>
      <c r="K68" s="28">
        <v>1.00366264E-2</v>
      </c>
      <c r="L68" s="28">
        <v>0.32173842400000002</v>
      </c>
      <c r="M68" s="28">
        <v>0.33368055559999998</v>
      </c>
      <c r="N68" s="28">
        <v>-8.9542670000000001E-3</v>
      </c>
      <c r="O68" s="28">
        <v>1.32099852E-2</v>
      </c>
      <c r="P68" s="28">
        <v>3.5388053E-3</v>
      </c>
      <c r="Q68" s="28">
        <v>3.4882709999999999E-4</v>
      </c>
      <c r="R68" s="28">
        <v>2.79251E-4</v>
      </c>
    </row>
    <row r="69" spans="1:18" x14ac:dyDescent="0.2">
      <c r="A69" s="12" t="s">
        <v>82</v>
      </c>
      <c r="B69" s="10" t="str">
        <f>VLOOKUP(A69,[3]Feuil1!$A$4:$B$2591,2,FALSE)</f>
        <v>Méningites virales, niveau 2</v>
      </c>
      <c r="C69" s="26">
        <v>1095</v>
      </c>
      <c r="D69" s="27">
        <v>4660540.4058999997</v>
      </c>
      <c r="E69" s="26">
        <v>940</v>
      </c>
      <c r="F69" s="27">
        <v>4020125.9160000002</v>
      </c>
      <c r="G69" s="26">
        <v>1200</v>
      </c>
      <c r="H69" s="27">
        <v>5120701.9204000002</v>
      </c>
      <c r="I69" s="28">
        <v>-0.137412067</v>
      </c>
      <c r="J69" s="28">
        <v>-0.14155251099999999</v>
      </c>
      <c r="K69" s="28">
        <v>4.8231773999999998E-3</v>
      </c>
      <c r="L69" s="28">
        <v>0.27376655049999998</v>
      </c>
      <c r="M69" s="28">
        <v>0.27659574469999998</v>
      </c>
      <c r="N69" s="28">
        <v>-2.216202E-3</v>
      </c>
      <c r="O69" s="28">
        <v>3.5739814000000001E-3</v>
      </c>
      <c r="P69" s="28">
        <v>2.1143989999999999E-3</v>
      </c>
      <c r="Q69" s="28">
        <v>1.089801E-4</v>
      </c>
      <c r="R69" s="28">
        <v>1.889696E-4</v>
      </c>
    </row>
    <row r="70" spans="1:18" x14ac:dyDescent="0.2">
      <c r="A70" s="12" t="s">
        <v>83</v>
      </c>
      <c r="B70" s="10" t="str">
        <f>VLOOKUP(A70,[3]Feuil1!$A$4:$B$2591,2,FALSE)</f>
        <v>Méningites virales, niveau 3</v>
      </c>
      <c r="C70" s="26">
        <v>309</v>
      </c>
      <c r="D70" s="27">
        <v>1993299.0567999999</v>
      </c>
      <c r="E70" s="26">
        <v>347</v>
      </c>
      <c r="F70" s="27">
        <v>2254296.1743000001</v>
      </c>
      <c r="G70" s="26">
        <v>390</v>
      </c>
      <c r="H70" s="27">
        <v>2512240.7286</v>
      </c>
      <c r="I70" s="28">
        <v>0.1309372603</v>
      </c>
      <c r="J70" s="28">
        <v>0.1229773463</v>
      </c>
      <c r="K70" s="28">
        <v>7.0882232000000003E-3</v>
      </c>
      <c r="L70" s="28">
        <v>0.1144235426</v>
      </c>
      <c r="M70" s="28">
        <v>0.1239193084</v>
      </c>
      <c r="N70" s="28">
        <v>-8.4487969999999992E-3</v>
      </c>
      <c r="O70" s="28">
        <v>5.9108149999999998E-4</v>
      </c>
      <c r="P70" s="28">
        <v>4.9555659999999996E-4</v>
      </c>
      <c r="Q70" s="28">
        <v>3.54185E-5</v>
      </c>
      <c r="R70" s="28">
        <v>9.2709399999999997E-5</v>
      </c>
    </row>
    <row r="71" spans="1:18" x14ac:dyDescent="0.2">
      <c r="A71" s="12" t="s">
        <v>84</v>
      </c>
      <c r="B71" s="10" t="str">
        <f>VLOOKUP(A71,[3]Feuil1!$A$4:$B$2591,2,FALSE)</f>
        <v>Méningites virales, niveau 4</v>
      </c>
      <c r="C71" s="26">
        <v>99</v>
      </c>
      <c r="D71" s="27">
        <v>1086951.8437999999</v>
      </c>
      <c r="E71" s="26">
        <v>96</v>
      </c>
      <c r="F71" s="27">
        <v>1072005.9463</v>
      </c>
      <c r="G71" s="26">
        <v>117</v>
      </c>
      <c r="H71" s="27">
        <v>1277466.8973999999</v>
      </c>
      <c r="I71" s="28">
        <v>-1.3750284999999999E-2</v>
      </c>
      <c r="J71" s="28">
        <v>-3.0303030000000002E-2</v>
      </c>
      <c r="K71" s="28">
        <v>1.7070018700000002E-2</v>
      </c>
      <c r="L71" s="28">
        <v>0.19166027190000001</v>
      </c>
      <c r="M71" s="28">
        <v>0.21875</v>
      </c>
      <c r="N71" s="28">
        <v>-2.2227469E-2</v>
      </c>
      <c r="O71" s="28">
        <v>2.8866770000000001E-4</v>
      </c>
      <c r="P71" s="28">
        <v>3.947264E-4</v>
      </c>
      <c r="Q71" s="28">
        <v>1.06256E-5</v>
      </c>
      <c r="R71" s="28">
        <v>4.7142399999999998E-5</v>
      </c>
    </row>
    <row r="72" spans="1:18" x14ac:dyDescent="0.2">
      <c r="A72" s="12" t="s">
        <v>85</v>
      </c>
      <c r="B72" s="10" t="str">
        <f>VLOOKUP(A72,[3]Feuil1!$A$4:$B$2591,2,FALSE)</f>
        <v>Méningites virales, très courte durée</v>
      </c>
      <c r="C72" s="26">
        <v>2642</v>
      </c>
      <c r="D72" s="27">
        <v>1491843.1048000001</v>
      </c>
      <c r="E72" s="26">
        <v>1334</v>
      </c>
      <c r="F72" s="27">
        <v>759017.9608</v>
      </c>
      <c r="G72" s="26">
        <v>2318</v>
      </c>
      <c r="H72" s="27">
        <v>1306209.5148</v>
      </c>
      <c r="I72" s="28">
        <v>-0.49122132299999999</v>
      </c>
      <c r="J72" s="28">
        <v>-0.49507948499999999</v>
      </c>
      <c r="K72" s="28">
        <v>7.6411274000000003E-3</v>
      </c>
      <c r="L72" s="28">
        <v>0.72092042909999998</v>
      </c>
      <c r="M72" s="28">
        <v>0.73763118439999997</v>
      </c>
      <c r="N72" s="28">
        <v>-9.6169749999999998E-3</v>
      </c>
      <c r="O72" s="28">
        <v>1.3526145E-2</v>
      </c>
      <c r="P72" s="28">
        <v>1.0512506999999999E-3</v>
      </c>
      <c r="Q72" s="28">
        <v>2.105132E-4</v>
      </c>
      <c r="R72" s="28">
        <v>4.8203099999999999E-5</v>
      </c>
    </row>
    <row r="73" spans="1:18" ht="33.75" x14ac:dyDescent="0.2">
      <c r="A73" s="12" t="s">
        <v>86</v>
      </c>
      <c r="B73" s="10" t="str">
        <f>VLOOKUP(A73,[3]Feuil1!$A$4:$B$2591,2,FALSE)</f>
        <v>Infections du système nerveux à l'exception des méningites virales, niveau 1</v>
      </c>
      <c r="C73" s="26">
        <v>3324</v>
      </c>
      <c r="D73" s="27">
        <v>9029768.0907000005</v>
      </c>
      <c r="E73" s="26">
        <v>3332</v>
      </c>
      <c r="F73" s="27">
        <v>9116325.0771999992</v>
      </c>
      <c r="G73" s="26">
        <v>3156</v>
      </c>
      <c r="H73" s="27">
        <v>8525393.6510000005</v>
      </c>
      <c r="I73" s="28">
        <v>9.5857375000000002E-3</v>
      </c>
      <c r="J73" s="28">
        <v>2.4067389000000002E-3</v>
      </c>
      <c r="K73" s="28">
        <v>7.1617620999999999E-3</v>
      </c>
      <c r="L73" s="28">
        <v>-6.4821232000000006E-2</v>
      </c>
      <c r="M73" s="28">
        <v>-5.2821128000000002E-2</v>
      </c>
      <c r="N73" s="28">
        <v>-1.2669311000000001E-2</v>
      </c>
      <c r="O73" s="28">
        <v>-2.41931E-3</v>
      </c>
      <c r="P73" s="28">
        <v>-1.135283E-3</v>
      </c>
      <c r="Q73" s="28">
        <v>2.8661760000000001E-4</v>
      </c>
      <c r="R73" s="28">
        <v>3.1461310000000003E-4</v>
      </c>
    </row>
    <row r="74" spans="1:18" ht="33.75" x14ac:dyDescent="0.2">
      <c r="A74" s="12" t="s">
        <v>87</v>
      </c>
      <c r="B74" s="10" t="str">
        <f>VLOOKUP(A74,[3]Feuil1!$A$4:$B$2591,2,FALSE)</f>
        <v>Infections du système nerveux à l'exception des méningites virales, niveau 2</v>
      </c>
      <c r="C74" s="26">
        <v>1963</v>
      </c>
      <c r="D74" s="27">
        <v>10776277.164999999</v>
      </c>
      <c r="E74" s="26">
        <v>2126</v>
      </c>
      <c r="F74" s="27">
        <v>11723809.562000001</v>
      </c>
      <c r="G74" s="26">
        <v>2197</v>
      </c>
      <c r="H74" s="27">
        <v>11958045.755000001</v>
      </c>
      <c r="I74" s="28">
        <v>8.7927619499999998E-2</v>
      </c>
      <c r="J74" s="28">
        <v>8.3036169100000001E-2</v>
      </c>
      <c r="K74" s="28">
        <v>4.5164237999999997E-3</v>
      </c>
      <c r="L74" s="28">
        <v>1.9979528999999999E-2</v>
      </c>
      <c r="M74" s="28">
        <v>3.3396048900000003E-2</v>
      </c>
      <c r="N74" s="28">
        <v>-1.2982941E-2</v>
      </c>
      <c r="O74" s="28">
        <v>9.7597180000000001E-4</v>
      </c>
      <c r="P74" s="28">
        <v>4.5000870000000003E-4</v>
      </c>
      <c r="Q74" s="28">
        <v>1.995244E-4</v>
      </c>
      <c r="R74" s="28">
        <v>4.4128849999999997E-4</v>
      </c>
    </row>
    <row r="75" spans="1:18" ht="33.75" x14ac:dyDescent="0.2">
      <c r="A75" s="12" t="s">
        <v>88</v>
      </c>
      <c r="B75" s="10" t="str">
        <f>VLOOKUP(A75,[3]Feuil1!$A$4:$B$2591,2,FALSE)</f>
        <v>Infections du système nerveux à l'exception des méningites virales, niveau 3</v>
      </c>
      <c r="C75" s="26">
        <v>1930</v>
      </c>
      <c r="D75" s="27">
        <v>15909219.705</v>
      </c>
      <c r="E75" s="26">
        <v>2051</v>
      </c>
      <c r="F75" s="27">
        <v>16994859.441</v>
      </c>
      <c r="G75" s="26">
        <v>2164</v>
      </c>
      <c r="H75" s="27">
        <v>17929813.921</v>
      </c>
      <c r="I75" s="28">
        <v>6.8239659600000002E-2</v>
      </c>
      <c r="J75" s="28">
        <v>6.2694300499999994E-2</v>
      </c>
      <c r="K75" s="28">
        <v>5.2182071999999999E-3</v>
      </c>
      <c r="L75" s="28">
        <v>5.5013957799999999E-2</v>
      </c>
      <c r="M75" s="28">
        <v>5.5095075600000001E-2</v>
      </c>
      <c r="N75" s="28">
        <v>-7.6882E-5</v>
      </c>
      <c r="O75" s="28">
        <v>1.5533073E-3</v>
      </c>
      <c r="P75" s="28">
        <v>1.796211E-3</v>
      </c>
      <c r="Q75" s="28">
        <v>1.965274E-4</v>
      </c>
      <c r="R75" s="28">
        <v>6.6166499999999997E-4</v>
      </c>
    </row>
    <row r="76" spans="1:18" ht="33.75" x14ac:dyDescent="0.2">
      <c r="A76" s="12" t="s">
        <v>89</v>
      </c>
      <c r="B76" s="10" t="str">
        <f>VLOOKUP(A76,[3]Feuil1!$A$4:$B$2591,2,FALSE)</f>
        <v>Infections du système nerveux à l'exception des méningites virales, niveau 4</v>
      </c>
      <c r="C76" s="26">
        <v>1139</v>
      </c>
      <c r="D76" s="27">
        <v>16079142.543</v>
      </c>
      <c r="E76" s="26">
        <v>1280</v>
      </c>
      <c r="F76" s="27">
        <v>18313652.620999999</v>
      </c>
      <c r="G76" s="26">
        <v>1358</v>
      </c>
      <c r="H76" s="27">
        <v>18918176.081</v>
      </c>
      <c r="I76" s="28">
        <v>0.13896948000000001</v>
      </c>
      <c r="J76" s="28">
        <v>0.1237928007</v>
      </c>
      <c r="K76" s="28">
        <v>1.35048732E-2</v>
      </c>
      <c r="L76" s="28">
        <v>3.3009442399999998E-2</v>
      </c>
      <c r="M76" s="28">
        <v>6.0937499999999999E-2</v>
      </c>
      <c r="N76" s="28">
        <v>-2.6323941999999999E-2</v>
      </c>
      <c r="O76" s="28">
        <v>1.0721944E-3</v>
      </c>
      <c r="P76" s="28">
        <v>1.1613953000000001E-3</v>
      </c>
      <c r="Q76" s="28">
        <v>1.2332909999999999E-4</v>
      </c>
      <c r="R76" s="28">
        <v>6.9813860000000004E-4</v>
      </c>
    </row>
    <row r="77" spans="1:18" ht="33.75" x14ac:dyDescent="0.2">
      <c r="A77" s="12" t="s">
        <v>90</v>
      </c>
      <c r="B77" s="10" t="str">
        <f>VLOOKUP(A77,[3]Feuil1!$A$4:$B$2591,2,FALSE)</f>
        <v>Infections du système nerveux à l'exception des méningites virales, très courte durée</v>
      </c>
      <c r="C77" s="26">
        <v>770</v>
      </c>
      <c r="D77" s="27">
        <v>498739.77539999998</v>
      </c>
      <c r="E77" s="26">
        <v>894</v>
      </c>
      <c r="F77" s="27">
        <v>582838.83070000005</v>
      </c>
      <c r="G77" s="26">
        <v>782</v>
      </c>
      <c r="H77" s="27">
        <v>508586.0748</v>
      </c>
      <c r="I77" s="28">
        <v>0.16862311660000001</v>
      </c>
      <c r="J77" s="28">
        <v>0.16103896100000001</v>
      </c>
      <c r="K77" s="28">
        <v>6.5322145000000003E-3</v>
      </c>
      <c r="L77" s="28">
        <v>-0.127398437</v>
      </c>
      <c r="M77" s="28">
        <v>-0.125279642</v>
      </c>
      <c r="N77" s="28">
        <v>-2.422254E-3</v>
      </c>
      <c r="O77" s="28">
        <v>-1.5395610000000001E-3</v>
      </c>
      <c r="P77" s="28">
        <v>-1.4265299999999999E-4</v>
      </c>
      <c r="Q77" s="28">
        <v>7.1018699999999998E-5</v>
      </c>
      <c r="R77" s="28">
        <v>1.8768400000000001E-5</v>
      </c>
    </row>
    <row r="78" spans="1:18" ht="33.75" x14ac:dyDescent="0.2">
      <c r="A78" s="12" t="s">
        <v>91</v>
      </c>
      <c r="B78" s="10" t="str">
        <f>VLOOKUP(A78,[3]Feuil1!$A$4:$B$2591,2,FALSE)</f>
        <v>Maladies dégénératives du système nerveux, âge supérieur à 79 ans, niveau 1</v>
      </c>
      <c r="C78" s="26">
        <v>2029</v>
      </c>
      <c r="D78" s="27">
        <v>4199828.1327</v>
      </c>
      <c r="E78" s="26">
        <v>1889</v>
      </c>
      <c r="F78" s="27">
        <v>3870094.8040999998</v>
      </c>
      <c r="G78" s="26">
        <v>1635</v>
      </c>
      <c r="H78" s="27">
        <v>3289309.0802000002</v>
      </c>
      <c r="I78" s="28">
        <v>-7.8511148000000003E-2</v>
      </c>
      <c r="J78" s="28">
        <v>-6.8999507000000002E-2</v>
      </c>
      <c r="K78" s="28">
        <v>-1.0216579999999999E-2</v>
      </c>
      <c r="L78" s="28">
        <v>-0.15007015400000001</v>
      </c>
      <c r="M78" s="28">
        <v>-0.134462679</v>
      </c>
      <c r="N78" s="28">
        <v>-1.8032123000000001E-2</v>
      </c>
      <c r="O78" s="28">
        <v>-3.4915050000000002E-3</v>
      </c>
      <c r="P78" s="28">
        <v>-1.1157910000000001E-3</v>
      </c>
      <c r="Q78" s="28">
        <v>1.4848540000000001E-4</v>
      </c>
      <c r="R78" s="28">
        <v>1.2138560000000001E-4</v>
      </c>
    </row>
    <row r="79" spans="1:18" ht="33.75" x14ac:dyDescent="0.2">
      <c r="A79" s="12" t="s">
        <v>92</v>
      </c>
      <c r="B79" s="10" t="str">
        <f>VLOOKUP(A79,[3]Feuil1!$A$4:$B$2591,2,FALSE)</f>
        <v>Maladies dégénératives du système nerveux, âge supérieur à 79 ans, niveau 2</v>
      </c>
      <c r="C79" s="26">
        <v>3029</v>
      </c>
      <c r="D79" s="27">
        <v>12337370.655999999</v>
      </c>
      <c r="E79" s="26">
        <v>2787</v>
      </c>
      <c r="F79" s="27">
        <v>11278694.684</v>
      </c>
      <c r="G79" s="26">
        <v>2699</v>
      </c>
      <c r="H79" s="27">
        <v>10842657.427999999</v>
      </c>
      <c r="I79" s="28">
        <v>-8.5810501999999997E-2</v>
      </c>
      <c r="J79" s="28">
        <v>-7.9894355E-2</v>
      </c>
      <c r="K79" s="28">
        <v>-6.4298569999999998E-3</v>
      </c>
      <c r="L79" s="28">
        <v>-3.8660259000000002E-2</v>
      </c>
      <c r="M79" s="28">
        <v>-3.157517E-2</v>
      </c>
      <c r="N79" s="28">
        <v>-7.3160949999999999E-3</v>
      </c>
      <c r="O79" s="28">
        <v>-1.209655E-3</v>
      </c>
      <c r="P79" s="28">
        <v>-8.3770399999999999E-4</v>
      </c>
      <c r="Q79" s="28">
        <v>2.4511440000000003E-4</v>
      </c>
      <c r="R79" s="28">
        <v>4.0012720000000003E-4</v>
      </c>
    </row>
    <row r="80" spans="1:18" ht="33.75" x14ac:dyDescent="0.2">
      <c r="A80" s="12" t="s">
        <v>93</v>
      </c>
      <c r="B80" s="10" t="str">
        <f>VLOOKUP(A80,[3]Feuil1!$A$4:$B$2591,2,FALSE)</f>
        <v>Maladies dégénératives du système nerveux, âge supérieur à 79 ans, niveau 3</v>
      </c>
      <c r="C80" s="26">
        <v>3770</v>
      </c>
      <c r="D80" s="27">
        <v>19651158.662</v>
      </c>
      <c r="E80" s="26">
        <v>3858</v>
      </c>
      <c r="F80" s="27">
        <v>20092158.59</v>
      </c>
      <c r="G80" s="26">
        <v>3569</v>
      </c>
      <c r="H80" s="27">
        <v>18524545.864</v>
      </c>
      <c r="I80" s="28">
        <v>2.2441421100000001E-2</v>
      </c>
      <c r="J80" s="28">
        <v>2.3342175100000001E-2</v>
      </c>
      <c r="K80" s="28">
        <v>-8.8020800000000005E-4</v>
      </c>
      <c r="L80" s="28">
        <v>-7.8021119999999999E-2</v>
      </c>
      <c r="M80" s="28">
        <v>-7.4909278999999995E-2</v>
      </c>
      <c r="N80" s="28">
        <v>-3.3638230000000002E-3</v>
      </c>
      <c r="O80" s="28">
        <v>-3.9726179999999998E-3</v>
      </c>
      <c r="P80" s="28">
        <v>-3.011658E-3</v>
      </c>
      <c r="Q80" s="28">
        <v>3.241249E-4</v>
      </c>
      <c r="R80" s="28">
        <v>6.8361240000000003E-4</v>
      </c>
    </row>
    <row r="81" spans="1:18" ht="33.75" x14ac:dyDescent="0.2">
      <c r="A81" s="12" t="s">
        <v>94</v>
      </c>
      <c r="B81" s="10" t="str">
        <f>VLOOKUP(A81,[3]Feuil1!$A$4:$B$2591,2,FALSE)</f>
        <v>Maladies dégénératives du système nerveux, âge supérieur à 79 ans, niveau 4</v>
      </c>
      <c r="C81" s="26">
        <v>609</v>
      </c>
      <c r="D81" s="27">
        <v>4364816.8124000002</v>
      </c>
      <c r="E81" s="26">
        <v>585</v>
      </c>
      <c r="F81" s="27">
        <v>4135577.5811999999</v>
      </c>
      <c r="G81" s="26">
        <v>544</v>
      </c>
      <c r="H81" s="27">
        <v>3810574.3771000002</v>
      </c>
      <c r="I81" s="28">
        <v>-5.2519783E-2</v>
      </c>
      <c r="J81" s="28">
        <v>-3.9408867E-2</v>
      </c>
      <c r="K81" s="28">
        <v>-1.3648800000000001E-2</v>
      </c>
      <c r="L81" s="28">
        <v>-7.8587138000000001E-2</v>
      </c>
      <c r="M81" s="28">
        <v>-7.0085469999999997E-2</v>
      </c>
      <c r="N81" s="28">
        <v>-9.1424179999999994E-3</v>
      </c>
      <c r="O81" s="28">
        <v>-5.6358899999999997E-4</v>
      </c>
      <c r="P81" s="28">
        <v>-6.2438800000000003E-4</v>
      </c>
      <c r="Q81" s="28">
        <v>4.9404299999999997E-5</v>
      </c>
      <c r="R81" s="28">
        <v>1.4062189999999999E-4</v>
      </c>
    </row>
    <row r="82" spans="1:18" ht="33.75" x14ac:dyDescent="0.2">
      <c r="A82" s="12" t="s">
        <v>95</v>
      </c>
      <c r="B82" s="10" t="str">
        <f>VLOOKUP(A82,[3]Feuil1!$A$4:$B$2591,2,FALSE)</f>
        <v>Maladies dégénératives du système nerveux, âge supérieur à 79 ans, très courte durée</v>
      </c>
      <c r="C82" s="26">
        <v>4357</v>
      </c>
      <c r="D82" s="27">
        <v>1970091.075</v>
      </c>
      <c r="E82" s="26">
        <v>3925</v>
      </c>
      <c r="F82" s="27">
        <v>1778850.804</v>
      </c>
      <c r="G82" s="26">
        <v>3680</v>
      </c>
      <c r="H82" s="27">
        <v>1664850.5763000001</v>
      </c>
      <c r="I82" s="28">
        <v>-9.7071792000000004E-2</v>
      </c>
      <c r="J82" s="28">
        <v>-9.9150792000000001E-2</v>
      </c>
      <c r="K82" s="28">
        <v>2.3078222999999998E-3</v>
      </c>
      <c r="L82" s="28">
        <v>-6.4086447000000005E-2</v>
      </c>
      <c r="M82" s="28">
        <v>-6.2420382000000003E-2</v>
      </c>
      <c r="N82" s="28">
        <v>-1.776985E-3</v>
      </c>
      <c r="O82" s="28">
        <v>-3.3677899999999998E-3</v>
      </c>
      <c r="P82" s="28">
        <v>-2.1901399999999999E-4</v>
      </c>
      <c r="Q82" s="28">
        <v>3.342056E-4</v>
      </c>
      <c r="R82" s="28">
        <v>6.1438099999999997E-5</v>
      </c>
    </row>
    <row r="83" spans="1:18" ht="22.5" x14ac:dyDescent="0.2">
      <c r="A83" s="12" t="s">
        <v>96</v>
      </c>
      <c r="B83" s="10" t="str">
        <f>VLOOKUP(A83,[3]Feuil1!$A$4:$B$2591,2,FALSE)</f>
        <v>Maladies dégénératives du système nerveux, âge inférieur à 80 ans, niveau 1</v>
      </c>
      <c r="C83" s="26">
        <v>9470</v>
      </c>
      <c r="D83" s="27">
        <v>14494729.128</v>
      </c>
      <c r="E83" s="26">
        <v>8798</v>
      </c>
      <c r="F83" s="27">
        <v>13426736.323000001</v>
      </c>
      <c r="G83" s="26">
        <v>8210</v>
      </c>
      <c r="H83" s="27">
        <v>12331120.166999999</v>
      </c>
      <c r="I83" s="28">
        <v>-7.3681460000000004E-2</v>
      </c>
      <c r="J83" s="28">
        <v>-7.0960929000000006E-2</v>
      </c>
      <c r="K83" s="28">
        <v>-2.928328E-3</v>
      </c>
      <c r="L83" s="28">
        <v>-8.1599588000000001E-2</v>
      </c>
      <c r="M83" s="28">
        <v>-6.6833371000000003E-2</v>
      </c>
      <c r="N83" s="28">
        <v>-1.5823772999999999E-2</v>
      </c>
      <c r="O83" s="28">
        <v>-8.0826960000000003E-3</v>
      </c>
      <c r="P83" s="28">
        <v>-2.10487E-3</v>
      </c>
      <c r="Q83" s="28">
        <v>7.4560540000000002E-4</v>
      </c>
      <c r="R83" s="28">
        <v>4.550561E-4</v>
      </c>
    </row>
    <row r="84" spans="1:18" ht="22.5" x14ac:dyDescent="0.2">
      <c r="A84" s="12" t="s">
        <v>97</v>
      </c>
      <c r="B84" s="10" t="str">
        <f>VLOOKUP(A84,[3]Feuil1!$A$4:$B$2591,2,FALSE)</f>
        <v>Maladies dégénératives du système nerveux, âge inférieur à 80 ans, niveau 2</v>
      </c>
      <c r="C84" s="26">
        <v>5951</v>
      </c>
      <c r="D84" s="27">
        <v>26029845.151000001</v>
      </c>
      <c r="E84" s="26">
        <v>5832</v>
      </c>
      <c r="F84" s="27">
        <v>25486148.506999999</v>
      </c>
      <c r="G84" s="26">
        <v>6051</v>
      </c>
      <c r="H84" s="27">
        <v>26390947.945</v>
      </c>
      <c r="I84" s="28">
        <v>-2.0887433E-2</v>
      </c>
      <c r="J84" s="28">
        <v>-1.9996639E-2</v>
      </c>
      <c r="K84" s="28">
        <v>-9.0897000000000005E-4</v>
      </c>
      <c r="L84" s="28">
        <v>3.5501615200000003E-2</v>
      </c>
      <c r="M84" s="28">
        <v>3.7551440300000002E-2</v>
      </c>
      <c r="N84" s="28">
        <v>-1.9756370000000001E-3</v>
      </c>
      <c r="O84" s="28">
        <v>3.0103920000000002E-3</v>
      </c>
      <c r="P84" s="28">
        <v>1.7382779E-3</v>
      </c>
      <c r="Q84" s="28">
        <v>5.4953209999999996E-4</v>
      </c>
      <c r="R84" s="28">
        <v>9.7390669999999999E-4</v>
      </c>
    </row>
    <row r="85" spans="1:18" ht="22.5" x14ac:dyDescent="0.2">
      <c r="A85" s="12" t="s">
        <v>98</v>
      </c>
      <c r="B85" s="10" t="str">
        <f>VLOOKUP(A85,[3]Feuil1!$A$4:$B$2591,2,FALSE)</f>
        <v>Maladies dégénératives du système nerveux, âge inférieur à 80 ans, niveau 3</v>
      </c>
      <c r="C85" s="26">
        <v>4479</v>
      </c>
      <c r="D85" s="27">
        <v>27959166.331999999</v>
      </c>
      <c r="E85" s="26">
        <v>4557</v>
      </c>
      <c r="F85" s="27">
        <v>28534943.695999999</v>
      </c>
      <c r="G85" s="26">
        <v>4603</v>
      </c>
      <c r="H85" s="27">
        <v>28574781.761</v>
      </c>
      <c r="I85" s="28">
        <v>2.0593509699999998E-2</v>
      </c>
      <c r="J85" s="28">
        <v>1.7414601500000002E-2</v>
      </c>
      <c r="K85" s="28">
        <v>3.1244964000000002E-3</v>
      </c>
      <c r="L85" s="28">
        <v>1.3961151000000001E-3</v>
      </c>
      <c r="M85" s="28">
        <v>1.0094360300000001E-2</v>
      </c>
      <c r="N85" s="28">
        <v>-8.6113189999999992E-3</v>
      </c>
      <c r="O85" s="28">
        <v>6.3231979999999995E-4</v>
      </c>
      <c r="P85" s="28">
        <v>7.6535899999999993E-5</v>
      </c>
      <c r="Q85" s="28">
        <v>4.1802940000000002E-4</v>
      </c>
      <c r="R85" s="28">
        <v>1.0544968999999999E-3</v>
      </c>
    </row>
    <row r="86" spans="1:18" ht="22.5" x14ac:dyDescent="0.2">
      <c r="A86" s="12" t="s">
        <v>99</v>
      </c>
      <c r="B86" s="10" t="str">
        <f>VLOOKUP(A86,[3]Feuil1!$A$4:$B$2591,2,FALSE)</f>
        <v>Maladies dégénératives du système nerveux, âge inférieur à 80 ans, niveau 4</v>
      </c>
      <c r="C86" s="26">
        <v>1231</v>
      </c>
      <c r="D86" s="27">
        <v>12085864.914000001</v>
      </c>
      <c r="E86" s="26">
        <v>1165</v>
      </c>
      <c r="F86" s="27">
        <v>11446890.969000001</v>
      </c>
      <c r="G86" s="26">
        <v>1112</v>
      </c>
      <c r="H86" s="27">
        <v>11197427.635</v>
      </c>
      <c r="I86" s="28">
        <v>-5.2869526E-2</v>
      </c>
      <c r="J86" s="28">
        <v>-5.3614947000000003E-2</v>
      </c>
      <c r="K86" s="28">
        <v>7.8765149999999995E-4</v>
      </c>
      <c r="L86" s="28">
        <v>-2.1793107999999999E-2</v>
      </c>
      <c r="M86" s="28">
        <v>-4.5493562000000001E-2</v>
      </c>
      <c r="N86" s="28">
        <v>2.4830062E-2</v>
      </c>
      <c r="O86" s="28">
        <v>-7.2854199999999999E-4</v>
      </c>
      <c r="P86" s="28">
        <v>-4.7926300000000001E-4</v>
      </c>
      <c r="Q86" s="28">
        <v>1.009882E-4</v>
      </c>
      <c r="R86" s="28">
        <v>4.1321929999999998E-4</v>
      </c>
    </row>
    <row r="87" spans="1:18" ht="33.75" x14ac:dyDescent="0.2">
      <c r="A87" s="12" t="s">
        <v>100</v>
      </c>
      <c r="B87" s="10" t="str">
        <f>VLOOKUP(A87,[3]Feuil1!$A$4:$B$2591,2,FALSE)</f>
        <v>Maladies dégénératives du système nerveux, âge inférieur à 80 ans, très courte durée</v>
      </c>
      <c r="C87" s="26">
        <v>9338</v>
      </c>
      <c r="D87" s="27">
        <v>4833478.3103999998</v>
      </c>
      <c r="E87" s="26">
        <v>8461</v>
      </c>
      <c r="F87" s="27">
        <v>4397416.6664000005</v>
      </c>
      <c r="G87" s="26">
        <v>7914</v>
      </c>
      <c r="H87" s="27">
        <v>4110806.8303999999</v>
      </c>
      <c r="I87" s="28">
        <v>-9.0216943999999993E-2</v>
      </c>
      <c r="J87" s="28">
        <v>-9.3917326999999995E-2</v>
      </c>
      <c r="K87" s="28">
        <v>4.0839348999999999E-3</v>
      </c>
      <c r="L87" s="28">
        <v>-6.5176866E-2</v>
      </c>
      <c r="M87" s="28">
        <v>-6.4649569000000004E-2</v>
      </c>
      <c r="N87" s="28">
        <v>-5.6374300000000001E-4</v>
      </c>
      <c r="O87" s="28">
        <v>-7.5191069999999997E-3</v>
      </c>
      <c r="P87" s="28">
        <v>-5.5062799999999995E-4</v>
      </c>
      <c r="Q87" s="28">
        <v>7.1872370000000002E-4</v>
      </c>
      <c r="R87" s="28">
        <v>1.5170139999999999E-4</v>
      </c>
    </row>
    <row r="88" spans="1:18" ht="22.5" x14ac:dyDescent="0.2">
      <c r="A88" s="12" t="s">
        <v>101</v>
      </c>
      <c r="B88" s="10" t="str">
        <f>VLOOKUP(A88,[3]Feuil1!$A$4:$B$2591,2,FALSE)</f>
        <v>Affections et lésions du rachis et de la moelle, niveau 1</v>
      </c>
      <c r="C88" s="26">
        <v>1219</v>
      </c>
      <c r="D88" s="27">
        <v>1998718.97</v>
      </c>
      <c r="E88" s="26">
        <v>1086</v>
      </c>
      <c r="F88" s="27">
        <v>1809155.63</v>
      </c>
      <c r="G88" s="26">
        <v>997</v>
      </c>
      <c r="H88" s="27">
        <v>1616558.7535999999</v>
      </c>
      <c r="I88" s="28">
        <v>-9.4842417999999998E-2</v>
      </c>
      <c r="J88" s="28">
        <v>-0.109105824</v>
      </c>
      <c r="K88" s="28">
        <v>1.60102141E-2</v>
      </c>
      <c r="L88" s="28">
        <v>-0.106456776</v>
      </c>
      <c r="M88" s="28">
        <v>-8.1952118000000004E-2</v>
      </c>
      <c r="N88" s="28">
        <v>-2.6692136000000002E-2</v>
      </c>
      <c r="O88" s="28">
        <v>-1.223401E-3</v>
      </c>
      <c r="P88" s="28">
        <v>-3.7001200000000002E-4</v>
      </c>
      <c r="Q88" s="28">
        <v>9.05443E-5</v>
      </c>
      <c r="R88" s="28">
        <v>5.9655999999999999E-5</v>
      </c>
    </row>
    <row r="89" spans="1:18" ht="22.5" x14ac:dyDescent="0.2">
      <c r="A89" s="12" t="s">
        <v>102</v>
      </c>
      <c r="B89" s="10" t="str">
        <f>VLOOKUP(A89,[3]Feuil1!$A$4:$B$2591,2,FALSE)</f>
        <v>Affections et lésions du rachis et de la moelle, niveau 2</v>
      </c>
      <c r="C89" s="26">
        <v>536</v>
      </c>
      <c r="D89" s="27">
        <v>2838700.5614</v>
      </c>
      <c r="E89" s="26">
        <v>551</v>
      </c>
      <c r="F89" s="27">
        <v>2913382.2566999998</v>
      </c>
      <c r="G89" s="26">
        <v>559</v>
      </c>
      <c r="H89" s="27">
        <v>2944115.8816</v>
      </c>
      <c r="I89" s="28">
        <v>2.6308409000000001E-2</v>
      </c>
      <c r="J89" s="28">
        <v>2.79850746E-2</v>
      </c>
      <c r="K89" s="28">
        <v>-1.6310210000000001E-3</v>
      </c>
      <c r="L89" s="28">
        <v>1.0549121999999999E-2</v>
      </c>
      <c r="M89" s="28">
        <v>1.4519056299999999E-2</v>
      </c>
      <c r="N89" s="28">
        <v>-3.9131189999999996E-3</v>
      </c>
      <c r="O89" s="28">
        <v>1.099687E-4</v>
      </c>
      <c r="P89" s="28">
        <v>5.9044700000000001E-5</v>
      </c>
      <c r="Q89" s="28">
        <v>5.0766600000000003E-5</v>
      </c>
      <c r="R89" s="28">
        <v>1.086469E-4</v>
      </c>
    </row>
    <row r="90" spans="1:18" ht="22.5" x14ac:dyDescent="0.2">
      <c r="A90" s="12" t="s">
        <v>103</v>
      </c>
      <c r="B90" s="10" t="str">
        <f>VLOOKUP(A90,[3]Feuil1!$A$4:$B$2591,2,FALSE)</f>
        <v>Affections et lésions du rachis et de la moelle, niveau 3</v>
      </c>
      <c r="C90" s="26">
        <v>498</v>
      </c>
      <c r="D90" s="27">
        <v>3801934.4764</v>
      </c>
      <c r="E90" s="26">
        <v>474</v>
      </c>
      <c r="F90" s="27">
        <v>3644317.6669000001</v>
      </c>
      <c r="G90" s="26">
        <v>443</v>
      </c>
      <c r="H90" s="27">
        <v>3372723.3972999998</v>
      </c>
      <c r="I90" s="28">
        <v>-4.1457002999999999E-2</v>
      </c>
      <c r="J90" s="28">
        <v>-4.8192771000000002E-2</v>
      </c>
      <c r="K90" s="28">
        <v>7.0768195000000004E-3</v>
      </c>
      <c r="L90" s="28">
        <v>-7.452541E-2</v>
      </c>
      <c r="M90" s="28">
        <v>-6.5400844E-2</v>
      </c>
      <c r="N90" s="28">
        <v>-9.7630800000000004E-3</v>
      </c>
      <c r="O90" s="28">
        <v>-4.2612900000000003E-4</v>
      </c>
      <c r="P90" s="28">
        <v>-5.2178000000000001E-4</v>
      </c>
      <c r="Q90" s="28">
        <v>4.0231800000000003E-5</v>
      </c>
      <c r="R90" s="28">
        <v>1.2446380000000001E-4</v>
      </c>
    </row>
    <row r="91" spans="1:18" ht="22.5" x14ac:dyDescent="0.2">
      <c r="A91" s="12" t="s">
        <v>104</v>
      </c>
      <c r="B91" s="10" t="str">
        <f>VLOOKUP(A91,[3]Feuil1!$A$4:$B$2591,2,FALSE)</f>
        <v>Affections et lésions du rachis et de la moelle, niveau 4</v>
      </c>
      <c r="C91" s="26">
        <v>306</v>
      </c>
      <c r="D91" s="27">
        <v>4322619.1933000004</v>
      </c>
      <c r="E91" s="26">
        <v>314</v>
      </c>
      <c r="F91" s="27">
        <v>3896419.3272000002</v>
      </c>
      <c r="G91" s="26">
        <v>276</v>
      </c>
      <c r="H91" s="27">
        <v>3431980.8997999998</v>
      </c>
      <c r="I91" s="28">
        <v>-9.8597596999999995E-2</v>
      </c>
      <c r="J91" s="28">
        <v>2.61437908E-2</v>
      </c>
      <c r="K91" s="28">
        <v>-0.121563264</v>
      </c>
      <c r="L91" s="28">
        <v>-0.119196213</v>
      </c>
      <c r="M91" s="28">
        <v>-0.121019108</v>
      </c>
      <c r="N91" s="28">
        <v>2.0738737999999998E-3</v>
      </c>
      <c r="O91" s="28">
        <v>-5.22351E-4</v>
      </c>
      <c r="P91" s="28">
        <v>-8.9226699999999997E-4</v>
      </c>
      <c r="Q91" s="28">
        <v>2.5065399999999999E-5</v>
      </c>
      <c r="R91" s="28">
        <v>1.266506E-4</v>
      </c>
    </row>
    <row r="92" spans="1:18" ht="22.5" x14ac:dyDescent="0.2">
      <c r="A92" s="12" t="s">
        <v>105</v>
      </c>
      <c r="B92" s="10" t="str">
        <f>VLOOKUP(A92,[3]Feuil1!$A$4:$B$2591,2,FALSE)</f>
        <v>Affections et lésions du rachis et de la moelle, très courte durée</v>
      </c>
      <c r="C92" s="26">
        <v>1240</v>
      </c>
      <c r="D92" s="27">
        <v>708540.44039999996</v>
      </c>
      <c r="E92" s="26">
        <v>877</v>
      </c>
      <c r="F92" s="27">
        <v>504779.30099999998</v>
      </c>
      <c r="G92" s="26">
        <v>896</v>
      </c>
      <c r="H92" s="27">
        <v>511896.76199999999</v>
      </c>
      <c r="I92" s="28">
        <v>-0.28757870099999999</v>
      </c>
      <c r="J92" s="28">
        <v>-0.29274193500000001</v>
      </c>
      <c r="K92" s="28">
        <v>7.3003545E-3</v>
      </c>
      <c r="L92" s="28">
        <v>1.4100144300000001E-2</v>
      </c>
      <c r="M92" s="28">
        <v>2.1664766200000001E-2</v>
      </c>
      <c r="N92" s="28">
        <v>-7.404211E-3</v>
      </c>
      <c r="O92" s="28">
        <v>2.6117559999999998E-4</v>
      </c>
      <c r="P92" s="28">
        <v>1.36739E-5</v>
      </c>
      <c r="Q92" s="28">
        <v>8.1371800000000006E-5</v>
      </c>
      <c r="R92" s="28">
        <v>1.8890599999999998E-5</v>
      </c>
    </row>
    <row r="93" spans="1:18" ht="22.5" x14ac:dyDescent="0.2">
      <c r="A93" s="12" t="s">
        <v>106</v>
      </c>
      <c r="B93" s="10" t="str">
        <f>VLOOKUP(A93,[3]Feuil1!$A$4:$B$2591,2,FALSE)</f>
        <v>Autres affections cérébrovasculaires, niveau 1</v>
      </c>
      <c r="C93" s="26">
        <v>2450</v>
      </c>
      <c r="D93" s="27">
        <v>5267533.7659</v>
      </c>
      <c r="E93" s="26">
        <v>2383</v>
      </c>
      <c r="F93" s="27">
        <v>5101873.2901999997</v>
      </c>
      <c r="G93" s="26">
        <v>2060</v>
      </c>
      <c r="H93" s="27">
        <v>4359053.6919999998</v>
      </c>
      <c r="I93" s="28">
        <v>-3.1449342999999998E-2</v>
      </c>
      <c r="J93" s="28">
        <v>-2.7346939000000001E-2</v>
      </c>
      <c r="K93" s="28">
        <v>-4.217747E-3</v>
      </c>
      <c r="L93" s="28">
        <v>-0.145597422</v>
      </c>
      <c r="M93" s="28">
        <v>-0.13554343299999999</v>
      </c>
      <c r="N93" s="28">
        <v>-1.1630415999999999E-2</v>
      </c>
      <c r="O93" s="28">
        <v>-4.4399849999999996E-3</v>
      </c>
      <c r="P93" s="28">
        <v>-1.4270859999999999E-3</v>
      </c>
      <c r="Q93" s="28">
        <v>1.8708249999999999E-4</v>
      </c>
      <c r="R93" s="28">
        <v>1.6086240000000001E-4</v>
      </c>
    </row>
    <row r="94" spans="1:18" ht="22.5" x14ac:dyDescent="0.2">
      <c r="A94" s="12" t="s">
        <v>107</v>
      </c>
      <c r="B94" s="10" t="str">
        <f>VLOOKUP(A94,[3]Feuil1!$A$4:$B$2591,2,FALSE)</f>
        <v>Autres affections cérébrovasculaires, niveau 2</v>
      </c>
      <c r="C94" s="26">
        <v>2032</v>
      </c>
      <c r="D94" s="27">
        <v>10699613.893999999</v>
      </c>
      <c r="E94" s="26">
        <v>1794</v>
      </c>
      <c r="F94" s="27">
        <v>9410189.2239999995</v>
      </c>
      <c r="G94" s="26">
        <v>1598</v>
      </c>
      <c r="H94" s="27">
        <v>8439179.2355000004</v>
      </c>
      <c r="I94" s="28">
        <v>-0.120511327</v>
      </c>
      <c r="J94" s="28">
        <v>-0.117125984</v>
      </c>
      <c r="K94" s="28">
        <v>-3.8344579999999998E-3</v>
      </c>
      <c r="L94" s="28">
        <v>-0.103187084</v>
      </c>
      <c r="M94" s="28">
        <v>-0.109253066</v>
      </c>
      <c r="N94" s="28">
        <v>6.8099941999999998E-3</v>
      </c>
      <c r="O94" s="28">
        <v>-2.694232E-3</v>
      </c>
      <c r="P94" s="28">
        <v>-1.8654800000000001E-3</v>
      </c>
      <c r="Q94" s="28">
        <v>1.451251E-4</v>
      </c>
      <c r="R94" s="28">
        <v>3.1143149999999999E-4</v>
      </c>
    </row>
    <row r="95" spans="1:18" ht="22.5" x14ac:dyDescent="0.2">
      <c r="A95" s="12" t="s">
        <v>108</v>
      </c>
      <c r="B95" s="10" t="str">
        <f>VLOOKUP(A95,[3]Feuil1!$A$4:$B$2591,2,FALSE)</f>
        <v>Autres affections cérébrovasculaires, niveau 3</v>
      </c>
      <c r="C95" s="26">
        <v>1220</v>
      </c>
      <c r="D95" s="27">
        <v>8628857.3619999997</v>
      </c>
      <c r="E95" s="26">
        <v>1263</v>
      </c>
      <c r="F95" s="27">
        <v>8895047.0633000005</v>
      </c>
      <c r="G95" s="26">
        <v>1127</v>
      </c>
      <c r="H95" s="27">
        <v>8003587.9221000001</v>
      </c>
      <c r="I95" s="28">
        <v>3.0848777599999998E-2</v>
      </c>
      <c r="J95" s="28">
        <v>3.5245901599999997E-2</v>
      </c>
      <c r="K95" s="28">
        <v>-4.24742E-3</v>
      </c>
      <c r="L95" s="28">
        <v>-0.100219722</v>
      </c>
      <c r="M95" s="28">
        <v>-0.107680127</v>
      </c>
      <c r="N95" s="28">
        <v>8.3606845999999995E-3</v>
      </c>
      <c r="O95" s="28">
        <v>-1.8694670000000001E-3</v>
      </c>
      <c r="P95" s="28">
        <v>-1.7126489999999999E-3</v>
      </c>
      <c r="Q95" s="28">
        <v>1.023505E-4</v>
      </c>
      <c r="R95" s="28">
        <v>2.9535690000000002E-4</v>
      </c>
    </row>
    <row r="96" spans="1:18" ht="22.5" x14ac:dyDescent="0.2">
      <c r="A96" s="12" t="s">
        <v>109</v>
      </c>
      <c r="B96" s="10" t="str">
        <f>VLOOKUP(A96,[3]Feuil1!$A$4:$B$2591,2,FALSE)</f>
        <v>Autres affections cérébrovasculaires, niveau 4</v>
      </c>
      <c r="C96" s="26">
        <v>311</v>
      </c>
      <c r="D96" s="27">
        <v>3763230.2190999999</v>
      </c>
      <c r="E96" s="26">
        <v>336</v>
      </c>
      <c r="F96" s="27">
        <v>4258082.5658999998</v>
      </c>
      <c r="G96" s="26">
        <v>267</v>
      </c>
      <c r="H96" s="27">
        <v>3702622.1804999998</v>
      </c>
      <c r="I96" s="28">
        <v>0.13149669780000001</v>
      </c>
      <c r="J96" s="28">
        <v>8.0385852100000002E-2</v>
      </c>
      <c r="K96" s="28">
        <v>4.7307955399999997E-2</v>
      </c>
      <c r="L96" s="28">
        <v>-0.13044847700000001</v>
      </c>
      <c r="M96" s="28">
        <v>-0.20535714299999999</v>
      </c>
      <c r="N96" s="28">
        <v>9.4267085200000003E-2</v>
      </c>
      <c r="O96" s="28">
        <v>-9.4848000000000003E-4</v>
      </c>
      <c r="P96" s="28">
        <v>-1.0671369999999999E-3</v>
      </c>
      <c r="Q96" s="28">
        <v>2.4248099999999999E-5</v>
      </c>
      <c r="R96" s="28">
        <v>1.366381E-4</v>
      </c>
    </row>
    <row r="97" spans="1:18" ht="22.5" x14ac:dyDescent="0.2">
      <c r="A97" s="12" t="s">
        <v>110</v>
      </c>
      <c r="B97" s="10" t="str">
        <f>VLOOKUP(A97,[3]Feuil1!$A$4:$B$2591,2,FALSE)</f>
        <v>Autres affections cérébrovasculaires, très courte durée</v>
      </c>
      <c r="C97" s="26">
        <v>1158</v>
      </c>
      <c r="D97" s="27">
        <v>1116532.737</v>
      </c>
      <c r="E97" s="26">
        <v>1079</v>
      </c>
      <c r="F97" s="27">
        <v>1045664.166</v>
      </c>
      <c r="G97" s="26">
        <v>921</v>
      </c>
      <c r="H97" s="27">
        <v>891152.99699999997</v>
      </c>
      <c r="I97" s="28">
        <v>-6.3472004999999998E-2</v>
      </c>
      <c r="J97" s="28">
        <v>-6.8221070999999994E-2</v>
      </c>
      <c r="K97" s="28">
        <v>5.0967736E-3</v>
      </c>
      <c r="L97" s="28">
        <v>-0.14776366399999999</v>
      </c>
      <c r="M97" s="28">
        <v>-0.14643188100000001</v>
      </c>
      <c r="N97" s="28">
        <v>-1.5602540000000001E-3</v>
      </c>
      <c r="O97" s="28">
        <v>-2.1718810000000001E-3</v>
      </c>
      <c r="P97" s="28">
        <v>-2.9684299999999998E-4</v>
      </c>
      <c r="Q97" s="28">
        <v>8.3642199999999997E-5</v>
      </c>
      <c r="R97" s="28">
        <v>3.2886299999999997E-5</v>
      </c>
    </row>
    <row r="98" spans="1:18" ht="22.5" x14ac:dyDescent="0.2">
      <c r="A98" s="12" t="s">
        <v>111</v>
      </c>
      <c r="B98" s="10" t="str">
        <f>VLOOKUP(A98,[3]Feuil1!$A$4:$B$2591,2,FALSE)</f>
        <v>Affections des nerfs crâniens et rachidiens, niveau 1</v>
      </c>
      <c r="C98" s="26">
        <v>14555</v>
      </c>
      <c r="D98" s="27">
        <v>30894338.936000001</v>
      </c>
      <c r="E98" s="26">
        <v>13404</v>
      </c>
      <c r="F98" s="27">
        <v>28330314.846999999</v>
      </c>
      <c r="G98" s="26">
        <v>13010</v>
      </c>
      <c r="H98" s="27">
        <v>27519649.272</v>
      </c>
      <c r="I98" s="28">
        <v>-8.2993331000000004E-2</v>
      </c>
      <c r="J98" s="28">
        <v>-7.9079354000000004E-2</v>
      </c>
      <c r="K98" s="28">
        <v>-4.2500690000000004E-3</v>
      </c>
      <c r="L98" s="28">
        <v>-2.8614774999999999E-2</v>
      </c>
      <c r="M98" s="28">
        <v>-2.9394211E-2</v>
      </c>
      <c r="N98" s="28">
        <v>8.0304080000000004E-4</v>
      </c>
      <c r="O98" s="28">
        <v>-5.4159560000000004E-3</v>
      </c>
      <c r="P98" s="28">
        <v>-1.5574300000000001E-3</v>
      </c>
      <c r="Q98" s="28">
        <v>1.1815257999999999E-3</v>
      </c>
      <c r="R98" s="28">
        <v>1.0155593E-3</v>
      </c>
    </row>
    <row r="99" spans="1:18" ht="22.5" x14ac:dyDescent="0.2">
      <c r="A99" s="12" t="s">
        <v>112</v>
      </c>
      <c r="B99" s="10" t="str">
        <f>VLOOKUP(A99,[3]Feuil1!$A$4:$B$2591,2,FALSE)</f>
        <v>Affections des nerfs crâniens et rachidiens, niveau 2</v>
      </c>
      <c r="C99" s="26">
        <v>7557</v>
      </c>
      <c r="D99" s="27">
        <v>27826437.015000001</v>
      </c>
      <c r="E99" s="26">
        <v>7666</v>
      </c>
      <c r="F99" s="27">
        <v>28216219.469999999</v>
      </c>
      <c r="G99" s="26">
        <v>8057</v>
      </c>
      <c r="H99" s="27">
        <v>29467413.136</v>
      </c>
      <c r="I99" s="28">
        <v>1.40076308E-2</v>
      </c>
      <c r="J99" s="28">
        <v>1.4423713100000001E-2</v>
      </c>
      <c r="K99" s="28">
        <v>-4.10166E-4</v>
      </c>
      <c r="L99" s="28">
        <v>4.4343065399999999E-2</v>
      </c>
      <c r="M99" s="28">
        <v>5.1004435200000003E-2</v>
      </c>
      <c r="N99" s="28">
        <v>-6.3380989999999998E-3</v>
      </c>
      <c r="O99" s="28">
        <v>5.3747181999999998E-3</v>
      </c>
      <c r="P99" s="28">
        <v>2.4037618000000002E-3</v>
      </c>
      <c r="Q99" s="28">
        <v>7.3171049999999995E-4</v>
      </c>
      <c r="R99" s="28">
        <v>1.0874376999999999E-3</v>
      </c>
    </row>
    <row r="100" spans="1:18" ht="22.5" x14ac:dyDescent="0.2">
      <c r="A100" s="12" t="s">
        <v>113</v>
      </c>
      <c r="B100" s="10" t="str">
        <f>VLOOKUP(A100,[3]Feuil1!$A$4:$B$2591,2,FALSE)</f>
        <v>Affections des nerfs crâniens et rachidiens, niveau 3</v>
      </c>
      <c r="C100" s="26">
        <v>2783</v>
      </c>
      <c r="D100" s="27">
        <v>16125620.936000001</v>
      </c>
      <c r="E100" s="26">
        <v>2990</v>
      </c>
      <c r="F100" s="27">
        <v>17322167.362</v>
      </c>
      <c r="G100" s="26">
        <v>2957</v>
      </c>
      <c r="H100" s="27">
        <v>17090951.478</v>
      </c>
      <c r="I100" s="28">
        <v>7.4201572199999996E-2</v>
      </c>
      <c r="J100" s="28">
        <v>7.4380165299999995E-2</v>
      </c>
      <c r="K100" s="28">
        <v>-1.66229E-4</v>
      </c>
      <c r="L100" s="28">
        <v>-1.3347977E-2</v>
      </c>
      <c r="M100" s="28">
        <v>-1.1036789E-2</v>
      </c>
      <c r="N100" s="28">
        <v>-2.3369799999999998E-3</v>
      </c>
      <c r="O100" s="28">
        <v>-4.5362100000000003E-4</v>
      </c>
      <c r="P100" s="28">
        <v>-4.44206E-4</v>
      </c>
      <c r="Q100" s="28">
        <v>2.685451E-4</v>
      </c>
      <c r="R100" s="28">
        <v>6.3070840000000003E-4</v>
      </c>
    </row>
    <row r="101" spans="1:18" ht="22.5" x14ac:dyDescent="0.2">
      <c r="A101" s="12" t="s">
        <v>114</v>
      </c>
      <c r="B101" s="10" t="str">
        <f>VLOOKUP(A101,[3]Feuil1!$A$4:$B$2591,2,FALSE)</f>
        <v>Affections des nerfs crâniens et rachidiens, niveau 4</v>
      </c>
      <c r="C101" s="26">
        <v>564</v>
      </c>
      <c r="D101" s="27">
        <v>5459184.6830000002</v>
      </c>
      <c r="E101" s="26">
        <v>632</v>
      </c>
      <c r="F101" s="27">
        <v>6143421.4144000001</v>
      </c>
      <c r="G101" s="26">
        <v>611</v>
      </c>
      <c r="H101" s="27">
        <v>5986121.1852000002</v>
      </c>
      <c r="I101" s="28">
        <v>0.12533679859999999</v>
      </c>
      <c r="J101" s="28">
        <v>0.1205673759</v>
      </c>
      <c r="K101" s="28">
        <v>4.2562570000000003E-3</v>
      </c>
      <c r="L101" s="28">
        <v>-2.5604662E-2</v>
      </c>
      <c r="M101" s="28">
        <v>-3.3227847999999997E-2</v>
      </c>
      <c r="N101" s="28">
        <v>7.8851940999999995E-3</v>
      </c>
      <c r="O101" s="28">
        <v>-2.8866800000000001E-4</v>
      </c>
      <c r="P101" s="28">
        <v>-3.0220099999999999E-4</v>
      </c>
      <c r="Q101" s="28">
        <v>5.5488999999999997E-5</v>
      </c>
      <c r="R101" s="28">
        <v>2.209062E-4</v>
      </c>
    </row>
    <row r="102" spans="1:18" ht="22.5" x14ac:dyDescent="0.2">
      <c r="A102" s="12" t="s">
        <v>115</v>
      </c>
      <c r="B102" s="10" t="str">
        <f>VLOOKUP(A102,[3]Feuil1!$A$4:$B$2591,2,FALSE)</f>
        <v>Affections des nerfs crâniens et rachidiens, très courte durée</v>
      </c>
      <c r="C102" s="26">
        <v>11787</v>
      </c>
      <c r="D102" s="27">
        <v>6683163.3584000003</v>
      </c>
      <c r="E102" s="26">
        <v>10640</v>
      </c>
      <c r="F102" s="27">
        <v>6030102.0652000001</v>
      </c>
      <c r="G102" s="26">
        <v>11061</v>
      </c>
      <c r="H102" s="27">
        <v>6279388.6399999997</v>
      </c>
      <c r="I102" s="28">
        <v>-9.7717392E-2</v>
      </c>
      <c r="J102" s="28">
        <v>-9.7310595999999999E-2</v>
      </c>
      <c r="K102" s="28">
        <v>-4.50648E-4</v>
      </c>
      <c r="L102" s="28">
        <v>4.13403574E-2</v>
      </c>
      <c r="M102" s="28">
        <v>3.9567669200000002E-2</v>
      </c>
      <c r="N102" s="28">
        <v>1.7052167999999999E-3</v>
      </c>
      <c r="O102" s="28">
        <v>5.7871006999999997E-3</v>
      </c>
      <c r="P102" s="28">
        <v>4.789231E-4</v>
      </c>
      <c r="Q102" s="28">
        <v>1.0045239000000001E-3</v>
      </c>
      <c r="R102" s="28">
        <v>2.317287E-4</v>
      </c>
    </row>
    <row r="103" spans="1:18" ht="22.5" x14ac:dyDescent="0.2">
      <c r="A103" s="12" t="s">
        <v>116</v>
      </c>
      <c r="B103" s="10" t="str">
        <f>VLOOKUP(A103,[3]Feuil1!$A$4:$B$2591,2,FALSE)</f>
        <v>Autres affections du système nerveux, niveau 1</v>
      </c>
      <c r="C103" s="26">
        <v>4112</v>
      </c>
      <c r="D103" s="27">
        <v>7878081.6063999999</v>
      </c>
      <c r="E103" s="26">
        <v>3949</v>
      </c>
      <c r="F103" s="27">
        <v>7473448.9431999996</v>
      </c>
      <c r="G103" s="26">
        <v>3737</v>
      </c>
      <c r="H103" s="27">
        <v>7082492.0060000001</v>
      </c>
      <c r="I103" s="28">
        <v>-5.1361826999999999E-2</v>
      </c>
      <c r="J103" s="28">
        <v>-3.9640078000000002E-2</v>
      </c>
      <c r="K103" s="28">
        <v>-1.2205578999999999E-2</v>
      </c>
      <c r="L103" s="28">
        <v>-5.2312786E-2</v>
      </c>
      <c r="M103" s="28">
        <v>-5.3684477000000001E-2</v>
      </c>
      <c r="N103" s="28">
        <v>1.4495068E-3</v>
      </c>
      <c r="O103" s="28">
        <v>-2.9141689999999999E-3</v>
      </c>
      <c r="P103" s="28">
        <v>-7.5109700000000005E-4</v>
      </c>
      <c r="Q103" s="28">
        <v>3.3938220000000001E-4</v>
      </c>
      <c r="R103" s="28">
        <v>2.6136559999999999E-4</v>
      </c>
    </row>
    <row r="104" spans="1:18" ht="22.5" x14ac:dyDescent="0.2">
      <c r="A104" s="12" t="s">
        <v>117</v>
      </c>
      <c r="B104" s="10" t="str">
        <f>VLOOKUP(A104,[3]Feuil1!$A$4:$B$2591,2,FALSE)</f>
        <v>Autres affections du système nerveux, niveau 2</v>
      </c>
      <c r="C104" s="26">
        <v>2990</v>
      </c>
      <c r="D104" s="27">
        <v>12171642.210000001</v>
      </c>
      <c r="E104" s="26">
        <v>3070</v>
      </c>
      <c r="F104" s="27">
        <v>12491870.401000001</v>
      </c>
      <c r="G104" s="26">
        <v>3102</v>
      </c>
      <c r="H104" s="27">
        <v>12541448.687000001</v>
      </c>
      <c r="I104" s="28">
        <v>2.6309366000000001E-2</v>
      </c>
      <c r="J104" s="28">
        <v>2.67558528E-2</v>
      </c>
      <c r="K104" s="28">
        <v>-4.34852E-4</v>
      </c>
      <c r="L104" s="28">
        <v>3.9688440999999996E-3</v>
      </c>
      <c r="M104" s="28">
        <v>1.04234528E-2</v>
      </c>
      <c r="N104" s="28">
        <v>-6.3880229999999996E-3</v>
      </c>
      <c r="O104" s="28">
        <v>4.3987460000000003E-4</v>
      </c>
      <c r="P104" s="28">
        <v>9.5248599999999995E-5</v>
      </c>
      <c r="Q104" s="28">
        <v>2.8171350000000001E-4</v>
      </c>
      <c r="R104" s="28">
        <v>4.6281780000000003E-4</v>
      </c>
    </row>
    <row r="105" spans="1:18" ht="22.5" x14ac:dyDescent="0.2">
      <c r="A105" s="12" t="s">
        <v>118</v>
      </c>
      <c r="B105" s="10" t="str">
        <f>VLOOKUP(A105,[3]Feuil1!$A$4:$B$2591,2,FALSE)</f>
        <v>Autres affections du système nerveux, niveau 3</v>
      </c>
      <c r="C105" s="26">
        <v>1647</v>
      </c>
      <c r="D105" s="27">
        <v>10055914.766000001</v>
      </c>
      <c r="E105" s="26">
        <v>1818</v>
      </c>
      <c r="F105" s="27">
        <v>11131522.547</v>
      </c>
      <c r="G105" s="26">
        <v>1965</v>
      </c>
      <c r="H105" s="27">
        <v>11981205.564999999</v>
      </c>
      <c r="I105" s="28">
        <v>0.1069626987</v>
      </c>
      <c r="J105" s="28">
        <v>0.10382513660000001</v>
      </c>
      <c r="K105" s="28">
        <v>2.8424448999999998E-3</v>
      </c>
      <c r="L105" s="28">
        <v>7.6331248899999996E-2</v>
      </c>
      <c r="M105" s="28">
        <v>8.0858085800000007E-2</v>
      </c>
      <c r="N105" s="28">
        <v>-4.1881879999999998E-3</v>
      </c>
      <c r="O105" s="28">
        <v>2.0206741000000001E-3</v>
      </c>
      <c r="P105" s="28">
        <v>1.6323897E-3</v>
      </c>
      <c r="Q105" s="28">
        <v>1.7845489999999999E-4</v>
      </c>
      <c r="R105" s="28">
        <v>4.421432E-4</v>
      </c>
    </row>
    <row r="106" spans="1:18" ht="22.5" x14ac:dyDescent="0.2">
      <c r="A106" s="12" t="s">
        <v>119</v>
      </c>
      <c r="B106" s="10" t="str">
        <f>VLOOKUP(A106,[3]Feuil1!$A$4:$B$2591,2,FALSE)</f>
        <v>Autres affections du système nerveux, niveau 4</v>
      </c>
      <c r="C106" s="26">
        <v>596</v>
      </c>
      <c r="D106" s="27">
        <v>5424650.8496000003</v>
      </c>
      <c r="E106" s="26">
        <v>601</v>
      </c>
      <c r="F106" s="27">
        <v>5507126.1393999998</v>
      </c>
      <c r="G106" s="26">
        <v>696</v>
      </c>
      <c r="H106" s="27">
        <v>6335867.4217999997</v>
      </c>
      <c r="I106" s="28">
        <v>1.52037969E-2</v>
      </c>
      <c r="J106" s="28">
        <v>8.3892616999999992E-3</v>
      </c>
      <c r="K106" s="28">
        <v>6.7578419000000004E-3</v>
      </c>
      <c r="L106" s="28">
        <v>0.1504852552</v>
      </c>
      <c r="M106" s="28">
        <v>0.15806988350000001</v>
      </c>
      <c r="N106" s="28">
        <v>-6.5493699999999997E-3</v>
      </c>
      <c r="O106" s="28">
        <v>1.3058778E-3</v>
      </c>
      <c r="P106" s="28">
        <v>1.5921569E-3</v>
      </c>
      <c r="Q106" s="28">
        <v>6.3208500000000003E-5</v>
      </c>
      <c r="R106" s="28">
        <v>2.338129E-4</v>
      </c>
    </row>
    <row r="107" spans="1:18" ht="22.5" x14ac:dyDescent="0.2">
      <c r="A107" s="12" t="s">
        <v>120</v>
      </c>
      <c r="B107" s="10" t="str">
        <f>VLOOKUP(A107,[3]Feuil1!$A$4:$B$2591,2,FALSE)</f>
        <v>Autres affections du système nerveux, très courte durée</v>
      </c>
      <c r="C107" s="26">
        <v>7246</v>
      </c>
      <c r="D107" s="27">
        <v>4266666.3015999999</v>
      </c>
      <c r="E107" s="26">
        <v>6925</v>
      </c>
      <c r="F107" s="27">
        <v>4077417.6787</v>
      </c>
      <c r="G107" s="26">
        <v>6651</v>
      </c>
      <c r="H107" s="27">
        <v>3919139.7762000002</v>
      </c>
      <c r="I107" s="28">
        <v>-4.4355150000000003E-2</v>
      </c>
      <c r="J107" s="28">
        <v>-4.4300303999999999E-2</v>
      </c>
      <c r="K107" s="28">
        <v>-5.7388E-5</v>
      </c>
      <c r="L107" s="28">
        <v>-3.8818171999999998E-2</v>
      </c>
      <c r="M107" s="28">
        <v>-3.9566786999999999E-2</v>
      </c>
      <c r="N107" s="28">
        <v>7.794551E-4</v>
      </c>
      <c r="O107" s="28">
        <v>-3.7664270000000001E-3</v>
      </c>
      <c r="P107" s="28">
        <v>-3.0407999999999998E-4</v>
      </c>
      <c r="Q107" s="28">
        <v>6.0402209999999999E-4</v>
      </c>
      <c r="R107" s="28">
        <v>1.4462829999999999E-4</v>
      </c>
    </row>
    <row r="108" spans="1:18" ht="22.5" x14ac:dyDescent="0.2">
      <c r="A108" s="12" t="s">
        <v>121</v>
      </c>
      <c r="B108" s="10" t="str">
        <f>VLOOKUP(A108,[3]Feuil1!$A$4:$B$2591,2,FALSE)</f>
        <v>Troubles de la conscience et comas d'origine non traumatique, niveau 1</v>
      </c>
      <c r="C108" s="26">
        <v>4884</v>
      </c>
      <c r="D108" s="27">
        <v>4808468.0368999997</v>
      </c>
      <c r="E108" s="26">
        <v>4614</v>
      </c>
      <c r="F108" s="27">
        <v>4522103.3296999997</v>
      </c>
      <c r="G108" s="26">
        <v>4350</v>
      </c>
      <c r="H108" s="27">
        <v>4220407.2434999999</v>
      </c>
      <c r="I108" s="28">
        <v>-5.9554250000000003E-2</v>
      </c>
      <c r="J108" s="28">
        <v>-5.5282554999999997E-2</v>
      </c>
      <c r="K108" s="28">
        <v>-4.5216639999999999E-3</v>
      </c>
      <c r="L108" s="28">
        <v>-6.6715875999999993E-2</v>
      </c>
      <c r="M108" s="28">
        <v>-5.7217165E-2</v>
      </c>
      <c r="N108" s="28">
        <v>-1.0075185E-2</v>
      </c>
      <c r="O108" s="28">
        <v>-3.628966E-3</v>
      </c>
      <c r="P108" s="28">
        <v>-5.7961099999999995E-4</v>
      </c>
      <c r="Q108" s="28">
        <v>3.9505280000000001E-4</v>
      </c>
      <c r="R108" s="28">
        <v>1.557459E-4</v>
      </c>
    </row>
    <row r="109" spans="1:18" ht="22.5" x14ac:dyDescent="0.2">
      <c r="A109" s="12" t="s">
        <v>122</v>
      </c>
      <c r="B109" s="10" t="str">
        <f>VLOOKUP(A109,[3]Feuil1!$A$4:$B$2591,2,FALSE)</f>
        <v>Troubles de la conscience et comas d'origine non traumatique, niveau 2</v>
      </c>
      <c r="C109" s="26">
        <v>1765</v>
      </c>
      <c r="D109" s="27">
        <v>5513861.6914999997</v>
      </c>
      <c r="E109" s="26">
        <v>1578</v>
      </c>
      <c r="F109" s="27">
        <v>4932688.6469999999</v>
      </c>
      <c r="G109" s="26">
        <v>1560</v>
      </c>
      <c r="H109" s="27">
        <v>4877145.9270000001</v>
      </c>
      <c r="I109" s="28">
        <v>-0.10540218</v>
      </c>
      <c r="J109" s="28">
        <v>-0.105949008</v>
      </c>
      <c r="K109" s="28">
        <v>6.1162969999999995E-4</v>
      </c>
      <c r="L109" s="28">
        <v>-1.1260131E-2</v>
      </c>
      <c r="M109" s="28">
        <v>-1.1406843999999999E-2</v>
      </c>
      <c r="N109" s="28">
        <v>1.4840599999999999E-4</v>
      </c>
      <c r="O109" s="28">
        <v>-2.4742900000000002E-4</v>
      </c>
      <c r="P109" s="28">
        <v>-1.0670699999999999E-4</v>
      </c>
      <c r="Q109" s="28">
        <v>1.4167410000000001E-4</v>
      </c>
      <c r="R109" s="28">
        <v>1.799816E-4</v>
      </c>
    </row>
    <row r="110" spans="1:18" ht="22.5" x14ac:dyDescent="0.2">
      <c r="A110" s="12" t="s">
        <v>123</v>
      </c>
      <c r="B110" s="10" t="str">
        <f>VLOOKUP(A110,[3]Feuil1!$A$4:$B$2591,2,FALSE)</f>
        <v>Troubles de la conscience et comas d'origine non traumatique, niveau 3</v>
      </c>
      <c r="C110" s="26">
        <v>1860</v>
      </c>
      <c r="D110" s="27">
        <v>9801416.4930000007</v>
      </c>
      <c r="E110" s="26">
        <v>1916</v>
      </c>
      <c r="F110" s="27">
        <v>9983999.9453999996</v>
      </c>
      <c r="G110" s="26">
        <v>1885</v>
      </c>
      <c r="H110" s="27">
        <v>9787717.9960999992</v>
      </c>
      <c r="I110" s="28">
        <v>1.8628272000000001E-2</v>
      </c>
      <c r="J110" s="28">
        <v>3.0107526900000001E-2</v>
      </c>
      <c r="K110" s="28">
        <v>-1.1143744000000001E-2</v>
      </c>
      <c r="L110" s="28">
        <v>-1.9659650000000001E-2</v>
      </c>
      <c r="M110" s="28">
        <v>-1.6179540999999999E-2</v>
      </c>
      <c r="N110" s="28">
        <v>-3.5373420000000002E-3</v>
      </c>
      <c r="O110" s="28">
        <v>-4.2612900000000003E-4</v>
      </c>
      <c r="P110" s="28">
        <v>-3.7709199999999999E-4</v>
      </c>
      <c r="Q110" s="28">
        <v>1.7118959999999999E-4</v>
      </c>
      <c r="R110" s="28">
        <v>3.6119670000000001E-4</v>
      </c>
    </row>
    <row r="111" spans="1:18" ht="22.5" x14ac:dyDescent="0.2">
      <c r="A111" s="12" t="s">
        <v>124</v>
      </c>
      <c r="B111" s="10" t="str">
        <f>VLOOKUP(A111,[3]Feuil1!$A$4:$B$2591,2,FALSE)</f>
        <v>Troubles de la conscience et comas d'origine non traumatique, niveau 4</v>
      </c>
      <c r="C111" s="26">
        <v>1369</v>
      </c>
      <c r="D111" s="27">
        <v>14625944.253</v>
      </c>
      <c r="E111" s="26">
        <v>1348</v>
      </c>
      <c r="F111" s="27">
        <v>14082812.335000001</v>
      </c>
      <c r="G111" s="26">
        <v>1249</v>
      </c>
      <c r="H111" s="27">
        <v>13283629.929</v>
      </c>
      <c r="I111" s="28">
        <v>-3.7134828000000002E-2</v>
      </c>
      <c r="J111" s="28">
        <v>-1.5339663999999999E-2</v>
      </c>
      <c r="K111" s="28">
        <v>-2.2134702999999999E-2</v>
      </c>
      <c r="L111" s="28">
        <v>-5.6748778999999999E-2</v>
      </c>
      <c r="M111" s="28">
        <v>-7.3442136000000005E-2</v>
      </c>
      <c r="N111" s="28">
        <v>1.8016529900000001E-2</v>
      </c>
      <c r="O111" s="28">
        <v>-1.360862E-3</v>
      </c>
      <c r="P111" s="28">
        <v>-1.535369E-3</v>
      </c>
      <c r="Q111" s="28">
        <v>1.134301E-4</v>
      </c>
      <c r="R111" s="28">
        <v>4.9020659999999996E-4</v>
      </c>
    </row>
    <row r="112" spans="1:18" ht="33.75" x14ac:dyDescent="0.2">
      <c r="A112" s="12" t="s">
        <v>125</v>
      </c>
      <c r="B112" s="10" t="str">
        <f>VLOOKUP(A112,[3]Feuil1!$A$4:$B$2591,2,FALSE)</f>
        <v>Accidents ischémiques transitoires et occlusions des artères précérébrales, âge supérieur à 79 ans, niveau 1</v>
      </c>
      <c r="C112" s="26">
        <v>3770</v>
      </c>
      <c r="D112" s="27">
        <v>9068144.8158999998</v>
      </c>
      <c r="E112" s="26">
        <v>3632</v>
      </c>
      <c r="F112" s="27">
        <v>8715124.5516999997</v>
      </c>
      <c r="G112" s="26">
        <v>3382</v>
      </c>
      <c r="H112" s="27">
        <v>8124090.6879000003</v>
      </c>
      <c r="I112" s="28">
        <v>-3.8929711999999998E-2</v>
      </c>
      <c r="J112" s="28">
        <v>-3.6604774999999999E-2</v>
      </c>
      <c r="K112" s="28">
        <v>-2.4132749999999999E-3</v>
      </c>
      <c r="L112" s="28">
        <v>-6.781703E-2</v>
      </c>
      <c r="M112" s="28">
        <v>-6.8832598999999994E-2</v>
      </c>
      <c r="N112" s="28">
        <v>1.0906406999999999E-3</v>
      </c>
      <c r="O112" s="28">
        <v>-3.4365210000000001E-3</v>
      </c>
      <c r="P112" s="28">
        <v>-1.135479E-3</v>
      </c>
      <c r="Q112" s="28">
        <v>3.0714220000000001E-4</v>
      </c>
      <c r="R112" s="28">
        <v>2.9980380000000002E-4</v>
      </c>
    </row>
    <row r="113" spans="1:18" ht="33.75" x14ac:dyDescent="0.2">
      <c r="A113" s="12" t="s">
        <v>126</v>
      </c>
      <c r="B113" s="10" t="str">
        <f>VLOOKUP(A113,[3]Feuil1!$A$4:$B$2591,2,FALSE)</f>
        <v>Accidents ischémiques transitoires et occlusions des artères précérébrales, âge supérieur à 79 ans, niveau 2</v>
      </c>
      <c r="C113" s="26">
        <v>4380</v>
      </c>
      <c r="D113" s="27">
        <v>13932971.925000001</v>
      </c>
      <c r="E113" s="26">
        <v>4684</v>
      </c>
      <c r="F113" s="27">
        <v>14844678.763</v>
      </c>
      <c r="G113" s="26">
        <v>4853</v>
      </c>
      <c r="H113" s="27">
        <v>15384926.616</v>
      </c>
      <c r="I113" s="28">
        <v>6.5435202400000003E-2</v>
      </c>
      <c r="J113" s="28">
        <v>6.94063927E-2</v>
      </c>
      <c r="K113" s="28">
        <v>-3.7134529999999998E-3</v>
      </c>
      <c r="L113" s="28">
        <v>3.6393367699999998E-2</v>
      </c>
      <c r="M113" s="28">
        <v>3.60802733E-2</v>
      </c>
      <c r="N113" s="28">
        <v>3.0219129999999999E-4</v>
      </c>
      <c r="O113" s="28">
        <v>2.3230879E-3</v>
      </c>
      <c r="P113" s="28">
        <v>1.0379105999999999E-3</v>
      </c>
      <c r="Q113" s="28">
        <v>4.407336E-4</v>
      </c>
      <c r="R113" s="28">
        <v>5.6775089999999999E-4</v>
      </c>
    </row>
    <row r="114" spans="1:18" ht="33.75" x14ac:dyDescent="0.2">
      <c r="A114" s="12" t="s">
        <v>127</v>
      </c>
      <c r="B114" s="10" t="str">
        <f>VLOOKUP(A114,[3]Feuil1!$A$4:$B$2591,2,FALSE)</f>
        <v>Accidents ischémiques transitoires et occlusions des artères précérébrales, âge supérieur à 79 ans, niveau 3</v>
      </c>
      <c r="C114" s="26">
        <v>1719</v>
      </c>
      <c r="D114" s="27">
        <v>7680325.5475000003</v>
      </c>
      <c r="E114" s="26">
        <v>1979</v>
      </c>
      <c r="F114" s="27">
        <v>8779533.9539000001</v>
      </c>
      <c r="G114" s="26">
        <v>2110</v>
      </c>
      <c r="H114" s="27">
        <v>9356153.5167999994</v>
      </c>
      <c r="I114" s="28">
        <v>0.1431200279</v>
      </c>
      <c r="J114" s="28">
        <v>0.15125072719999999</v>
      </c>
      <c r="K114" s="28">
        <v>-7.0624920000000001E-3</v>
      </c>
      <c r="L114" s="28">
        <v>6.5677696100000002E-2</v>
      </c>
      <c r="M114" s="28">
        <v>6.6195048000000006E-2</v>
      </c>
      <c r="N114" s="28">
        <v>-4.8523199999999999E-4</v>
      </c>
      <c r="O114" s="28">
        <v>1.8007368000000001E-3</v>
      </c>
      <c r="P114" s="28">
        <v>1.1077870000000001E-3</v>
      </c>
      <c r="Q114" s="28">
        <v>1.916233E-4</v>
      </c>
      <c r="R114" s="28">
        <v>3.4527069999999997E-4</v>
      </c>
    </row>
    <row r="115" spans="1:18" ht="33.75" x14ac:dyDescent="0.2">
      <c r="A115" s="12" t="s">
        <v>128</v>
      </c>
      <c r="B115" s="10" t="str">
        <f>VLOOKUP(A115,[3]Feuil1!$A$4:$B$2591,2,FALSE)</f>
        <v>Accidents ischémiques transitoires et occlusions des artères précérébrales, âge supérieur à 79 ans, niveau 4</v>
      </c>
      <c r="C115" s="26">
        <v>230</v>
      </c>
      <c r="D115" s="27">
        <v>1717996.452</v>
      </c>
      <c r="E115" s="26">
        <v>247</v>
      </c>
      <c r="F115" s="27">
        <v>1927146.3345000001</v>
      </c>
      <c r="G115" s="26">
        <v>269</v>
      </c>
      <c r="H115" s="27">
        <v>2135146.1082000001</v>
      </c>
      <c r="I115" s="28">
        <v>0.1217405788</v>
      </c>
      <c r="J115" s="28">
        <v>7.3913043499999997E-2</v>
      </c>
      <c r="K115" s="28">
        <v>4.4535761700000003E-2</v>
      </c>
      <c r="L115" s="28">
        <v>0.10793148919999999</v>
      </c>
      <c r="M115" s="28">
        <v>8.9068825899999995E-2</v>
      </c>
      <c r="N115" s="28">
        <v>1.7319991900000001E-2</v>
      </c>
      <c r="O115" s="28">
        <v>3.0241380000000002E-4</v>
      </c>
      <c r="P115" s="28">
        <v>3.9960389999999998E-4</v>
      </c>
      <c r="Q115" s="28">
        <v>2.4429700000000001E-5</v>
      </c>
      <c r="R115" s="28">
        <v>7.8793400000000004E-5</v>
      </c>
    </row>
    <row r="116" spans="1:18" ht="33.75" x14ac:dyDescent="0.2">
      <c r="A116" s="12" t="s">
        <v>129</v>
      </c>
      <c r="B116" s="10" t="str">
        <f>VLOOKUP(A116,[3]Feuil1!$A$4:$B$2591,2,FALSE)</f>
        <v>Accidents ischémiques transitoires et occlusions des artères précérébrales, âge supérieur à 79 ans, très courte durée</v>
      </c>
      <c r="C116" s="26">
        <v>3216</v>
      </c>
      <c r="D116" s="27">
        <v>2386419.6880999999</v>
      </c>
      <c r="E116" s="26">
        <v>3631</v>
      </c>
      <c r="F116" s="27">
        <v>2694333.4909000001</v>
      </c>
      <c r="G116" s="26">
        <v>3829</v>
      </c>
      <c r="H116" s="27">
        <v>2841514.3004000001</v>
      </c>
      <c r="I116" s="28">
        <v>0.12902751530000001</v>
      </c>
      <c r="J116" s="28">
        <v>0.1290422886</v>
      </c>
      <c r="K116" s="28">
        <v>-1.3084999999999999E-5</v>
      </c>
      <c r="L116" s="28">
        <v>5.4626055E-2</v>
      </c>
      <c r="M116" s="28">
        <v>5.4530432400000002E-2</v>
      </c>
      <c r="N116" s="28">
        <v>9.0677899999999995E-5</v>
      </c>
      <c r="O116" s="28">
        <v>2.7217243000000001E-3</v>
      </c>
      <c r="P116" s="28">
        <v>2.8276009999999999E-4</v>
      </c>
      <c r="Q116" s="28">
        <v>3.4773729999999997E-4</v>
      </c>
      <c r="R116" s="28">
        <v>1.048606E-4</v>
      </c>
    </row>
    <row r="117" spans="1:18" ht="33.75" x14ac:dyDescent="0.2">
      <c r="A117" s="12" t="s">
        <v>130</v>
      </c>
      <c r="B117" s="10" t="str">
        <f>VLOOKUP(A117,[3]Feuil1!$A$4:$B$2591,2,FALSE)</f>
        <v>Accidents ischémiques transitoires et occlusions des artères précérébrales, âge inférieur à 80 ans, niveau 1</v>
      </c>
      <c r="C117" s="26">
        <v>8544</v>
      </c>
      <c r="D117" s="27">
        <v>19537025.316</v>
      </c>
      <c r="E117" s="26">
        <v>8442</v>
      </c>
      <c r="F117" s="27">
        <v>19212874.971000001</v>
      </c>
      <c r="G117" s="26">
        <v>8291</v>
      </c>
      <c r="H117" s="27">
        <v>18884275.390999999</v>
      </c>
      <c r="I117" s="28">
        <v>-1.6591591999999999E-2</v>
      </c>
      <c r="J117" s="28">
        <v>-1.1938202E-2</v>
      </c>
      <c r="K117" s="28">
        <v>-4.709614E-3</v>
      </c>
      <c r="L117" s="28">
        <v>-1.7103093E-2</v>
      </c>
      <c r="M117" s="28">
        <v>-1.7886757E-2</v>
      </c>
      <c r="N117" s="28">
        <v>7.9793660000000005E-4</v>
      </c>
      <c r="O117" s="28">
        <v>-2.0756580000000002E-3</v>
      </c>
      <c r="P117" s="28">
        <v>-6.3129699999999996E-4</v>
      </c>
      <c r="Q117" s="28">
        <v>7.529616E-4</v>
      </c>
      <c r="R117" s="28">
        <v>6.9688759999999997E-4</v>
      </c>
    </row>
    <row r="118" spans="1:18" ht="33.75" x14ac:dyDescent="0.2">
      <c r="A118" s="12" t="s">
        <v>131</v>
      </c>
      <c r="B118" s="10" t="str">
        <f>VLOOKUP(A118,[3]Feuil1!$A$4:$B$2591,2,FALSE)</f>
        <v>Accidents ischémiques transitoires et occlusions des artères précérébrales, âge inférieur à 80 ans, niveau 2</v>
      </c>
      <c r="C118" s="26">
        <v>4629</v>
      </c>
      <c r="D118" s="27">
        <v>14342307.040999999</v>
      </c>
      <c r="E118" s="26">
        <v>4930</v>
      </c>
      <c r="F118" s="27">
        <v>15220306.234999999</v>
      </c>
      <c r="G118" s="26">
        <v>5452</v>
      </c>
      <c r="H118" s="27">
        <v>16759248.684</v>
      </c>
      <c r="I118" s="28">
        <v>6.1217431099999997E-2</v>
      </c>
      <c r="J118" s="28">
        <v>6.5024843400000004E-2</v>
      </c>
      <c r="K118" s="28">
        <v>-3.5749520000000002E-3</v>
      </c>
      <c r="L118" s="28">
        <v>0.10111113569999999</v>
      </c>
      <c r="M118" s="28">
        <v>0.1058823529</v>
      </c>
      <c r="N118" s="28">
        <v>-4.314399E-3</v>
      </c>
      <c r="O118" s="28">
        <v>7.1754549999999999E-3</v>
      </c>
      <c r="P118" s="28">
        <v>2.9565774999999999E-3</v>
      </c>
      <c r="Q118" s="28">
        <v>4.951329E-4</v>
      </c>
      <c r="R118" s="28">
        <v>6.1846760000000003E-4</v>
      </c>
    </row>
    <row r="119" spans="1:18" ht="33.75" x14ac:dyDescent="0.2">
      <c r="A119" s="12" t="s">
        <v>132</v>
      </c>
      <c r="B119" s="10" t="str">
        <f>VLOOKUP(A119,[3]Feuil1!$A$4:$B$2591,2,FALSE)</f>
        <v>Accidents ischémiques transitoires et occlusions des artères précérébrales, âge inférieur à 80 ans, niveau 3</v>
      </c>
      <c r="C119" s="26">
        <v>870</v>
      </c>
      <c r="D119" s="27">
        <v>4455924.9560000002</v>
      </c>
      <c r="E119" s="26">
        <v>936</v>
      </c>
      <c r="F119" s="27">
        <v>4681277.7561999997</v>
      </c>
      <c r="G119" s="26">
        <v>938</v>
      </c>
      <c r="H119" s="27">
        <v>4700448.7894000001</v>
      </c>
      <c r="I119" s="28">
        <v>5.0573742200000001E-2</v>
      </c>
      <c r="J119" s="28">
        <v>7.5862069000000004E-2</v>
      </c>
      <c r="K119" s="28">
        <v>-2.3505175E-2</v>
      </c>
      <c r="L119" s="28">
        <v>4.0952565E-3</v>
      </c>
      <c r="M119" s="28">
        <v>2.1367521E-3</v>
      </c>
      <c r="N119" s="28">
        <v>1.9543285000000001E-3</v>
      </c>
      <c r="O119" s="28">
        <v>2.7492200000000001E-5</v>
      </c>
      <c r="P119" s="28">
        <v>3.68309E-5</v>
      </c>
      <c r="Q119" s="28">
        <v>8.5186100000000001E-5</v>
      </c>
      <c r="R119" s="28">
        <v>1.7346089999999999E-4</v>
      </c>
    </row>
    <row r="120" spans="1:18" ht="33.75" x14ac:dyDescent="0.2">
      <c r="A120" s="12" t="s">
        <v>133</v>
      </c>
      <c r="B120" s="10" t="str">
        <f>VLOOKUP(A120,[3]Feuil1!$A$4:$B$2591,2,FALSE)</f>
        <v>Accidents ischémiques transitoires et occlusions des artères précérébrales, âge inférieur à 80 ans, niveau 4</v>
      </c>
      <c r="C120" s="26">
        <v>160</v>
      </c>
      <c r="D120" s="27">
        <v>1451011.9323</v>
      </c>
      <c r="E120" s="26">
        <v>123</v>
      </c>
      <c r="F120" s="27">
        <v>1154703.2434</v>
      </c>
      <c r="G120" s="26">
        <v>146</v>
      </c>
      <c r="H120" s="27">
        <v>1340566.7653000001</v>
      </c>
      <c r="I120" s="28">
        <v>-0.20420830600000001</v>
      </c>
      <c r="J120" s="28">
        <v>-0.23125000000000001</v>
      </c>
      <c r="K120" s="28">
        <v>3.5176187099999999E-2</v>
      </c>
      <c r="L120" s="28">
        <v>0.16096215450000001</v>
      </c>
      <c r="M120" s="28">
        <v>0.1869918699</v>
      </c>
      <c r="N120" s="28">
        <v>-2.1929144000000001E-2</v>
      </c>
      <c r="O120" s="28">
        <v>3.1615989999999997E-4</v>
      </c>
      <c r="P120" s="28">
        <v>3.570763E-4</v>
      </c>
      <c r="Q120" s="28">
        <v>1.32592E-5</v>
      </c>
      <c r="R120" s="28">
        <v>4.9471000000000001E-5</v>
      </c>
    </row>
    <row r="121" spans="1:18" ht="33.75" x14ac:dyDescent="0.2">
      <c r="A121" s="12" t="s">
        <v>134</v>
      </c>
      <c r="B121" s="10" t="str">
        <f>VLOOKUP(A121,[3]Feuil1!$A$4:$B$2591,2,FALSE)</f>
        <v>Accidents ischémiques transitoires et occlusions des artères précérébrales, âge inférieur à 80 ans, très courte durée</v>
      </c>
      <c r="C121" s="26">
        <v>10294</v>
      </c>
      <c r="D121" s="27">
        <v>8590929.8176000006</v>
      </c>
      <c r="E121" s="26">
        <v>10859</v>
      </c>
      <c r="F121" s="27">
        <v>9073877.0764000006</v>
      </c>
      <c r="G121" s="26">
        <v>11832</v>
      </c>
      <c r="H121" s="27">
        <v>9884820.7743999995</v>
      </c>
      <c r="I121" s="28">
        <v>5.6215947400000001E-2</v>
      </c>
      <c r="J121" s="28">
        <v>5.4886341599999999E-2</v>
      </c>
      <c r="K121" s="28">
        <v>1.2604256999999999E-3</v>
      </c>
      <c r="L121" s="28">
        <v>8.9371245700000004E-2</v>
      </c>
      <c r="M121" s="28">
        <v>8.9603094199999997E-2</v>
      </c>
      <c r="N121" s="28">
        <v>-2.1278200000000001E-4</v>
      </c>
      <c r="O121" s="28">
        <v>1.3374938100000001E-2</v>
      </c>
      <c r="P121" s="28">
        <v>1.5579646E-3</v>
      </c>
      <c r="Q121" s="28">
        <v>1.0745437000000001E-3</v>
      </c>
      <c r="R121" s="28">
        <v>3.6478010000000002E-4</v>
      </c>
    </row>
    <row r="122" spans="1:18" ht="22.5" x14ac:dyDescent="0.2">
      <c r="A122" s="12" t="s">
        <v>135</v>
      </c>
      <c r="B122" s="10" t="str">
        <f>VLOOKUP(A122,[3]Feuil1!$A$4:$B$2591,2,FALSE)</f>
        <v>Sclérose en plaques et ataxie cérébelleuse, niveau 1</v>
      </c>
      <c r="C122" s="26">
        <v>7204</v>
      </c>
      <c r="D122" s="27">
        <v>9337793.6566000003</v>
      </c>
      <c r="E122" s="26">
        <v>6884</v>
      </c>
      <c r="F122" s="27">
        <v>8696315.6168000009</v>
      </c>
      <c r="G122" s="26">
        <v>5651</v>
      </c>
      <c r="H122" s="27">
        <v>7247945.1407000003</v>
      </c>
      <c r="I122" s="28">
        <v>-6.8696960000000001E-2</v>
      </c>
      <c r="J122" s="28">
        <v>-4.4419766999999999E-2</v>
      </c>
      <c r="K122" s="28">
        <v>-2.5405708999999999E-2</v>
      </c>
      <c r="L122" s="28">
        <v>-0.166549898</v>
      </c>
      <c r="M122" s="28">
        <v>-0.179110982</v>
      </c>
      <c r="N122" s="28">
        <v>1.53018058E-2</v>
      </c>
      <c r="O122" s="28">
        <v>-1.6948919999999999E-2</v>
      </c>
      <c r="P122" s="28">
        <v>-2.782573E-3</v>
      </c>
      <c r="Q122" s="28">
        <v>5.132054E-4</v>
      </c>
      <c r="R122" s="28">
        <v>2.674714E-4</v>
      </c>
    </row>
    <row r="123" spans="1:18" ht="22.5" x14ac:dyDescent="0.2">
      <c r="A123" s="12" t="s">
        <v>136</v>
      </c>
      <c r="B123" s="10" t="str">
        <f>VLOOKUP(A123,[3]Feuil1!$A$4:$B$2591,2,FALSE)</f>
        <v>Sclérose en plaques et ataxie cérébelleuse, niveau 2</v>
      </c>
      <c r="C123" s="26">
        <v>2251</v>
      </c>
      <c r="D123" s="27">
        <v>7600794.1180999996</v>
      </c>
      <c r="E123" s="26">
        <v>2525</v>
      </c>
      <c r="F123" s="27">
        <v>8546687.2109999992</v>
      </c>
      <c r="G123" s="26">
        <v>2384</v>
      </c>
      <c r="H123" s="27">
        <v>8062320.1259000003</v>
      </c>
      <c r="I123" s="28">
        <v>0.1244466142</v>
      </c>
      <c r="J123" s="28">
        <v>0.12172367839999999</v>
      </c>
      <c r="K123" s="28">
        <v>2.4274568E-3</v>
      </c>
      <c r="L123" s="28">
        <v>-5.6673080000000001E-2</v>
      </c>
      <c r="M123" s="28">
        <v>-5.5841584E-2</v>
      </c>
      <c r="N123" s="28">
        <v>-8.8067400000000002E-4</v>
      </c>
      <c r="O123" s="28">
        <v>-1.9381979999999999E-3</v>
      </c>
      <c r="P123" s="28">
        <v>-9.3055399999999999E-4</v>
      </c>
      <c r="Q123" s="28">
        <v>2.1650710000000001E-4</v>
      </c>
      <c r="R123" s="28">
        <v>2.9752430000000001E-4</v>
      </c>
    </row>
    <row r="124" spans="1:18" ht="22.5" x14ac:dyDescent="0.2">
      <c r="A124" s="12" t="s">
        <v>137</v>
      </c>
      <c r="B124" s="10" t="str">
        <f>VLOOKUP(A124,[3]Feuil1!$A$4:$B$2591,2,FALSE)</f>
        <v>Sclérose en plaques et ataxie cérébelleuse, niveau 3</v>
      </c>
      <c r="C124" s="26">
        <v>922</v>
      </c>
      <c r="D124" s="27">
        <v>5591129.4303000001</v>
      </c>
      <c r="E124" s="26">
        <v>959</v>
      </c>
      <c r="F124" s="27">
        <v>5901905.477</v>
      </c>
      <c r="G124" s="26">
        <v>976</v>
      </c>
      <c r="H124" s="27">
        <v>6007742.0713999998</v>
      </c>
      <c r="I124" s="28">
        <v>5.5583768999999998E-2</v>
      </c>
      <c r="J124" s="28">
        <v>4.01301518E-2</v>
      </c>
      <c r="K124" s="28">
        <v>1.48573879E-2</v>
      </c>
      <c r="L124" s="28">
        <v>1.79326143E-2</v>
      </c>
      <c r="M124" s="28">
        <v>1.7726798700000001E-2</v>
      </c>
      <c r="N124" s="28">
        <v>2.0223060000000001E-4</v>
      </c>
      <c r="O124" s="28">
        <v>2.3368339999999999E-4</v>
      </c>
      <c r="P124" s="28">
        <v>2.0333060000000001E-4</v>
      </c>
      <c r="Q124" s="28">
        <v>8.8637100000000006E-5</v>
      </c>
      <c r="R124" s="28">
        <v>2.2170410000000001E-4</v>
      </c>
    </row>
    <row r="125" spans="1:18" ht="22.5" x14ac:dyDescent="0.2">
      <c r="A125" s="12" t="s">
        <v>138</v>
      </c>
      <c r="B125" s="10" t="str">
        <f>VLOOKUP(A125,[3]Feuil1!$A$4:$B$2591,2,FALSE)</f>
        <v>Sclérose en plaques et ataxie cérébelleuse, niveau 4</v>
      </c>
      <c r="C125" s="26">
        <v>209</v>
      </c>
      <c r="D125" s="27">
        <v>2199485.0214</v>
      </c>
      <c r="E125" s="26">
        <v>198</v>
      </c>
      <c r="F125" s="27">
        <v>2203996.9597999998</v>
      </c>
      <c r="G125" s="26">
        <v>194</v>
      </c>
      <c r="H125" s="27">
        <v>2081801.3655000001</v>
      </c>
      <c r="I125" s="28">
        <v>2.0513612999999999E-3</v>
      </c>
      <c r="J125" s="28">
        <v>-5.2631578999999998E-2</v>
      </c>
      <c r="K125" s="28">
        <v>5.7720881299999999E-2</v>
      </c>
      <c r="L125" s="28">
        <v>-5.5442723999999999E-2</v>
      </c>
      <c r="M125" s="28">
        <v>-2.0202020000000001E-2</v>
      </c>
      <c r="N125" s="28">
        <v>-3.5967315999999999E-2</v>
      </c>
      <c r="O125" s="28">
        <v>-5.4984000000000001E-5</v>
      </c>
      <c r="P125" s="28">
        <v>-2.3475899999999999E-4</v>
      </c>
      <c r="Q125" s="28">
        <v>1.7618400000000001E-5</v>
      </c>
      <c r="R125" s="28">
        <v>7.6824799999999997E-5</v>
      </c>
    </row>
    <row r="126" spans="1:18" ht="22.5" x14ac:dyDescent="0.2">
      <c r="A126" s="12" t="s">
        <v>139</v>
      </c>
      <c r="B126" s="10" t="str">
        <f>VLOOKUP(A126,[3]Feuil1!$A$4:$B$2591,2,FALSE)</f>
        <v>Sclérose en plaques et ataxie cérébelleuse, très courte durée</v>
      </c>
      <c r="C126" s="26">
        <v>9041</v>
      </c>
      <c r="D126" s="27">
        <v>4186170.3947999999</v>
      </c>
      <c r="E126" s="26">
        <v>8581</v>
      </c>
      <c r="F126" s="27">
        <v>3994134.3420000002</v>
      </c>
      <c r="G126" s="26">
        <v>6420</v>
      </c>
      <c r="H126" s="27">
        <v>3016850.5543999998</v>
      </c>
      <c r="I126" s="28">
        <v>-4.5873921999999998E-2</v>
      </c>
      <c r="J126" s="28">
        <v>-5.0879328000000001E-2</v>
      </c>
      <c r="K126" s="28">
        <v>5.2737297000000002E-3</v>
      </c>
      <c r="L126" s="28">
        <v>-0.244679749</v>
      </c>
      <c r="M126" s="28">
        <v>-0.25183545000000002</v>
      </c>
      <c r="N126" s="28">
        <v>9.5643419000000004E-3</v>
      </c>
      <c r="O126" s="28">
        <v>-2.9705283999999998E-2</v>
      </c>
      <c r="P126" s="28">
        <v>-1.877533E-3</v>
      </c>
      <c r="Q126" s="28">
        <v>5.8304349999999995E-4</v>
      </c>
      <c r="R126" s="28">
        <v>1.11331E-4</v>
      </c>
    </row>
    <row r="127" spans="1:18" ht="22.5" x14ac:dyDescent="0.2">
      <c r="A127" s="12" t="s">
        <v>140</v>
      </c>
      <c r="B127" s="10" t="str">
        <f>VLOOKUP(A127,[3]Feuil1!$A$4:$B$2591,2,FALSE)</f>
        <v>Lésions traumatiques intracrâniennes sévères, niveau 1</v>
      </c>
      <c r="C127" s="26">
        <v>1881</v>
      </c>
      <c r="D127" s="27">
        <v>3970365.1020999998</v>
      </c>
      <c r="E127" s="26">
        <v>1639</v>
      </c>
      <c r="F127" s="27">
        <v>3422213.0284000002</v>
      </c>
      <c r="G127" s="26">
        <v>1639</v>
      </c>
      <c r="H127" s="27">
        <v>3433226.6072</v>
      </c>
      <c r="I127" s="28">
        <v>-0.138060873</v>
      </c>
      <c r="J127" s="28">
        <v>-0.12865497100000001</v>
      </c>
      <c r="K127" s="28">
        <v>-1.0794694000000001E-2</v>
      </c>
      <c r="L127" s="28">
        <v>3.2182622E-3</v>
      </c>
      <c r="M127" s="28">
        <v>0</v>
      </c>
      <c r="N127" s="28">
        <v>3.2182622E-3</v>
      </c>
      <c r="O127" s="28">
        <v>0</v>
      </c>
      <c r="P127" s="28">
        <v>2.1158999999999999E-5</v>
      </c>
      <c r="Q127" s="28">
        <v>1.488486E-4</v>
      </c>
      <c r="R127" s="28">
        <v>1.266966E-4</v>
      </c>
    </row>
    <row r="128" spans="1:18" ht="22.5" x14ac:dyDescent="0.2">
      <c r="A128" s="12" t="s">
        <v>141</v>
      </c>
      <c r="B128" s="10" t="str">
        <f>VLOOKUP(A128,[3]Feuil1!$A$4:$B$2591,2,FALSE)</f>
        <v>Lésions traumatiques intracrâniennes sévères, niveau 2</v>
      </c>
      <c r="C128" s="26">
        <v>1312</v>
      </c>
      <c r="D128" s="27">
        <v>6313905.5793000003</v>
      </c>
      <c r="E128" s="26">
        <v>1325</v>
      </c>
      <c r="F128" s="27">
        <v>6401288.8452000003</v>
      </c>
      <c r="G128" s="26">
        <v>1347</v>
      </c>
      <c r="H128" s="27">
        <v>6418312.6720000003</v>
      </c>
      <c r="I128" s="28">
        <v>1.3839812E-2</v>
      </c>
      <c r="J128" s="28">
        <v>9.9085366000000001E-3</v>
      </c>
      <c r="K128" s="28">
        <v>3.8927044E-3</v>
      </c>
      <c r="L128" s="28">
        <v>2.6594373999999999E-3</v>
      </c>
      <c r="M128" s="28">
        <v>1.66037736E-2</v>
      </c>
      <c r="N128" s="28">
        <v>-1.3716589E-2</v>
      </c>
      <c r="O128" s="28">
        <v>3.0241380000000002E-4</v>
      </c>
      <c r="P128" s="28">
        <v>3.2705700000000001E-5</v>
      </c>
      <c r="Q128" s="28">
        <v>1.2233010000000001E-4</v>
      </c>
      <c r="R128" s="28">
        <v>2.3685540000000001E-4</v>
      </c>
    </row>
    <row r="129" spans="1:18" ht="22.5" x14ac:dyDescent="0.2">
      <c r="A129" s="12" t="s">
        <v>142</v>
      </c>
      <c r="B129" s="10" t="str">
        <f>VLOOKUP(A129,[3]Feuil1!$A$4:$B$2591,2,FALSE)</f>
        <v>Lésions traumatiques intracrâniennes sévères, niveau 3</v>
      </c>
      <c r="C129" s="26">
        <v>950</v>
      </c>
      <c r="D129" s="27">
        <v>6799561.5093</v>
      </c>
      <c r="E129" s="26">
        <v>1014</v>
      </c>
      <c r="F129" s="27">
        <v>7342328.9588000001</v>
      </c>
      <c r="G129" s="26">
        <v>1107</v>
      </c>
      <c r="H129" s="27">
        <v>7945066.3051000005</v>
      </c>
      <c r="I129" s="28">
        <v>7.98238899E-2</v>
      </c>
      <c r="J129" s="28">
        <v>6.7368421100000006E-2</v>
      </c>
      <c r="K129" s="28">
        <v>1.16693249E-2</v>
      </c>
      <c r="L129" s="28">
        <v>8.20907575E-2</v>
      </c>
      <c r="M129" s="28">
        <v>9.1715976300000002E-2</v>
      </c>
      <c r="N129" s="28">
        <v>-8.8165959999999995E-3</v>
      </c>
      <c r="O129" s="28">
        <v>1.2783857E-3</v>
      </c>
      <c r="P129" s="28">
        <v>1.1579638E-3</v>
      </c>
      <c r="Q129" s="28">
        <v>1.005341E-4</v>
      </c>
      <c r="R129" s="28">
        <v>2.9319730000000003E-4</v>
      </c>
    </row>
    <row r="130" spans="1:18" ht="22.5" x14ac:dyDescent="0.2">
      <c r="A130" s="12" t="s">
        <v>143</v>
      </c>
      <c r="B130" s="10" t="str">
        <f>VLOOKUP(A130,[3]Feuil1!$A$4:$B$2591,2,FALSE)</f>
        <v>Lésions traumatiques intracrâniennes sévères, niveau 4</v>
      </c>
      <c r="C130" s="26">
        <v>553</v>
      </c>
      <c r="D130" s="27">
        <v>7362697.7500999998</v>
      </c>
      <c r="E130" s="26">
        <v>545</v>
      </c>
      <c r="F130" s="27">
        <v>6810119.9585999995</v>
      </c>
      <c r="G130" s="26">
        <v>539</v>
      </c>
      <c r="H130" s="27">
        <v>6848964.4903999995</v>
      </c>
      <c r="I130" s="28">
        <v>-7.5050994999999995E-2</v>
      </c>
      <c r="J130" s="28">
        <v>-1.4466546E-2</v>
      </c>
      <c r="K130" s="28">
        <v>-6.1473762000000001E-2</v>
      </c>
      <c r="L130" s="28">
        <v>5.7039424000000002E-3</v>
      </c>
      <c r="M130" s="28">
        <v>-1.1009174E-2</v>
      </c>
      <c r="N130" s="28">
        <v>1.6899162499999999E-2</v>
      </c>
      <c r="O130" s="28">
        <v>-8.2476000000000001E-5</v>
      </c>
      <c r="P130" s="28">
        <v>7.4627099999999996E-5</v>
      </c>
      <c r="Q130" s="28">
        <v>4.8950199999999998E-5</v>
      </c>
      <c r="R130" s="28">
        <v>2.527478E-4</v>
      </c>
    </row>
    <row r="131" spans="1:18" ht="22.5" x14ac:dyDescent="0.2">
      <c r="A131" s="12" t="s">
        <v>144</v>
      </c>
      <c r="B131" s="10" t="str">
        <f>VLOOKUP(A131,[3]Feuil1!$A$4:$B$2591,2,FALSE)</f>
        <v>Lésions traumatiques intracrâniennes sévères, très courte durée</v>
      </c>
      <c r="C131" s="26">
        <v>1653</v>
      </c>
      <c r="D131" s="27">
        <v>1403624.0989999999</v>
      </c>
      <c r="E131" s="26">
        <v>1446</v>
      </c>
      <c r="F131" s="27">
        <v>1241353.3839</v>
      </c>
      <c r="G131" s="26">
        <v>1367</v>
      </c>
      <c r="H131" s="27">
        <v>1164129.1708</v>
      </c>
      <c r="I131" s="28">
        <v>-0.11560838499999999</v>
      </c>
      <c r="J131" s="28">
        <v>-0.12522686</v>
      </c>
      <c r="K131" s="28">
        <v>1.0995394E-2</v>
      </c>
      <c r="L131" s="28">
        <v>-6.2209693000000003E-2</v>
      </c>
      <c r="M131" s="28">
        <v>-5.4633472000000002E-2</v>
      </c>
      <c r="N131" s="28">
        <v>-8.0140569999999998E-3</v>
      </c>
      <c r="O131" s="28">
        <v>-1.085941E-3</v>
      </c>
      <c r="P131" s="28">
        <v>-1.4836100000000001E-4</v>
      </c>
      <c r="Q131" s="28">
        <v>1.2414650000000001E-4</v>
      </c>
      <c r="R131" s="28">
        <v>4.2959900000000002E-5</v>
      </c>
    </row>
    <row r="132" spans="1:18" ht="33.75" x14ac:dyDescent="0.2">
      <c r="A132" s="12" t="s">
        <v>145</v>
      </c>
      <c r="B132" s="10" t="str">
        <f>VLOOKUP(A132,[3]Feuil1!$A$4:$B$2591,2,FALSE)</f>
        <v>Autres lésions traumatiques intracrâniennes, sauf commotions, niveau 1</v>
      </c>
      <c r="C132" s="26">
        <v>8709</v>
      </c>
      <c r="D132" s="27">
        <v>10846756.856000001</v>
      </c>
      <c r="E132" s="26">
        <v>8315</v>
      </c>
      <c r="F132" s="27">
        <v>10261222.877</v>
      </c>
      <c r="G132" s="26">
        <v>8806</v>
      </c>
      <c r="H132" s="27">
        <v>10645453.913000001</v>
      </c>
      <c r="I132" s="28">
        <v>-5.3982400999999999E-2</v>
      </c>
      <c r="J132" s="28">
        <v>-4.5240556000000001E-2</v>
      </c>
      <c r="K132" s="28">
        <v>-9.156071E-3</v>
      </c>
      <c r="L132" s="28">
        <v>3.7444955699999997E-2</v>
      </c>
      <c r="M132" s="28">
        <v>5.9049909800000001E-2</v>
      </c>
      <c r="N132" s="28">
        <v>-2.0400317000000001E-2</v>
      </c>
      <c r="O132" s="28">
        <v>6.7493264000000001E-3</v>
      </c>
      <c r="P132" s="28">
        <v>7.3817499999999999E-4</v>
      </c>
      <c r="Q132" s="28">
        <v>7.9973220000000001E-4</v>
      </c>
      <c r="R132" s="28">
        <v>3.9284980000000002E-4</v>
      </c>
    </row>
    <row r="133" spans="1:18" ht="33.75" x14ac:dyDescent="0.2">
      <c r="A133" s="12" t="s">
        <v>146</v>
      </c>
      <c r="B133" s="10" t="str">
        <f>VLOOKUP(A133,[3]Feuil1!$A$4:$B$2591,2,FALSE)</f>
        <v>Autres lésions traumatiques intracrâniennes, sauf commotions, niveau 2</v>
      </c>
      <c r="C133" s="26">
        <v>3138</v>
      </c>
      <c r="D133" s="27">
        <v>11322030.605</v>
      </c>
      <c r="E133" s="26">
        <v>3435</v>
      </c>
      <c r="F133" s="27">
        <v>12328253.908</v>
      </c>
      <c r="G133" s="26">
        <v>3486</v>
      </c>
      <c r="H133" s="27">
        <v>12503751.018999999</v>
      </c>
      <c r="I133" s="28">
        <v>8.8873042099999994E-2</v>
      </c>
      <c r="J133" s="28">
        <v>9.4646271500000004E-2</v>
      </c>
      <c r="K133" s="28">
        <v>-5.2740590000000002E-3</v>
      </c>
      <c r="L133" s="28">
        <v>1.4235358199999999E-2</v>
      </c>
      <c r="M133" s="28">
        <v>1.48471616E-2</v>
      </c>
      <c r="N133" s="28">
        <v>-6.0285299999999998E-4</v>
      </c>
      <c r="O133" s="28">
        <v>7.0105020000000001E-4</v>
      </c>
      <c r="P133" s="28">
        <v>3.3716060000000002E-4</v>
      </c>
      <c r="Q133" s="28">
        <v>3.1658720000000002E-4</v>
      </c>
      <c r="R133" s="28">
        <v>4.6142669999999999E-4</v>
      </c>
    </row>
    <row r="134" spans="1:18" ht="33.75" x14ac:dyDescent="0.2">
      <c r="A134" s="12" t="s">
        <v>147</v>
      </c>
      <c r="B134" s="10" t="str">
        <f>VLOOKUP(A134,[3]Feuil1!$A$4:$B$2591,2,FALSE)</f>
        <v>Autres lésions traumatiques intracrâniennes, sauf commotions, niveau 3</v>
      </c>
      <c r="C134" s="26">
        <v>1995</v>
      </c>
      <c r="D134" s="27">
        <v>10723267.42</v>
      </c>
      <c r="E134" s="26">
        <v>2497</v>
      </c>
      <c r="F134" s="27">
        <v>13357967.237</v>
      </c>
      <c r="G134" s="26">
        <v>2778</v>
      </c>
      <c r="H134" s="27">
        <v>14818889.286</v>
      </c>
      <c r="I134" s="28">
        <v>0.24569934839999999</v>
      </c>
      <c r="J134" s="28">
        <v>0.25162907270000001</v>
      </c>
      <c r="K134" s="28">
        <v>-4.7376049999999998E-3</v>
      </c>
      <c r="L134" s="28">
        <v>0.1093670933</v>
      </c>
      <c r="M134" s="28">
        <v>0.1125350421</v>
      </c>
      <c r="N134" s="28">
        <v>-2.8475050000000002E-3</v>
      </c>
      <c r="O134" s="28">
        <v>3.8626491000000002E-3</v>
      </c>
      <c r="P134" s="28">
        <v>2.8066866999999999E-3</v>
      </c>
      <c r="Q134" s="28">
        <v>2.5228890000000002E-4</v>
      </c>
      <c r="R134" s="28">
        <v>5.4686239999999998E-4</v>
      </c>
    </row>
    <row r="135" spans="1:18" ht="33.75" x14ac:dyDescent="0.2">
      <c r="A135" s="12" t="s">
        <v>148</v>
      </c>
      <c r="B135" s="10" t="str">
        <f>VLOOKUP(A135,[3]Feuil1!$A$4:$B$2591,2,FALSE)</f>
        <v>Autres lésions traumatiques intracrâniennes, sauf commotions, niveau 4</v>
      </c>
      <c r="C135" s="26">
        <v>570</v>
      </c>
      <c r="D135" s="27">
        <v>5289064.0261000004</v>
      </c>
      <c r="E135" s="26">
        <v>613</v>
      </c>
      <c r="F135" s="27">
        <v>5720071.5921999998</v>
      </c>
      <c r="G135" s="26">
        <v>668</v>
      </c>
      <c r="H135" s="27">
        <v>6210205.6908999998</v>
      </c>
      <c r="I135" s="28">
        <v>8.1490328700000003E-2</v>
      </c>
      <c r="J135" s="28">
        <v>7.5438596499999996E-2</v>
      </c>
      <c r="K135" s="28">
        <v>5.6272225E-3</v>
      </c>
      <c r="L135" s="28">
        <v>8.5686707000000001E-2</v>
      </c>
      <c r="M135" s="28">
        <v>8.9722675399999993E-2</v>
      </c>
      <c r="N135" s="28">
        <v>-3.703666E-3</v>
      </c>
      <c r="O135" s="28">
        <v>7.560345E-4</v>
      </c>
      <c r="P135" s="28">
        <v>9.4163329999999998E-4</v>
      </c>
      <c r="Q135" s="28">
        <v>6.0665599999999997E-5</v>
      </c>
      <c r="R135" s="28">
        <v>2.2917559999999999E-4</v>
      </c>
    </row>
    <row r="136" spans="1:18" x14ac:dyDescent="0.2">
      <c r="A136" s="12" t="s">
        <v>149</v>
      </c>
      <c r="B136" s="10" t="str">
        <f>VLOOKUP(A136,[3]Feuil1!$A$4:$B$2591,2,FALSE)</f>
        <v>Commotions cérébrales, niveau 1</v>
      </c>
      <c r="C136" s="26">
        <v>71569</v>
      </c>
      <c r="D136" s="27">
        <v>49976167.763999999</v>
      </c>
      <c r="E136" s="26">
        <v>69065</v>
      </c>
      <c r="F136" s="27">
        <v>48294024.354999997</v>
      </c>
      <c r="G136" s="26">
        <v>69583</v>
      </c>
      <c r="H136" s="27">
        <v>48658221.376000002</v>
      </c>
      <c r="I136" s="28">
        <v>-3.3658911999999999E-2</v>
      </c>
      <c r="J136" s="28">
        <v>-3.4987215000000002E-2</v>
      </c>
      <c r="K136" s="28">
        <v>1.3764622E-3</v>
      </c>
      <c r="L136" s="28">
        <v>7.5412439999999999E-3</v>
      </c>
      <c r="M136" s="28">
        <v>7.5001809999999999E-3</v>
      </c>
      <c r="N136" s="28">
        <v>4.0757299999999997E-5</v>
      </c>
      <c r="O136" s="28">
        <v>7.1204707000000001E-3</v>
      </c>
      <c r="P136" s="28">
        <v>6.996862E-4</v>
      </c>
      <c r="Q136" s="28">
        <v>6.3193010999999999E-3</v>
      </c>
      <c r="R136" s="28">
        <v>1.7956373E-3</v>
      </c>
    </row>
    <row r="137" spans="1:18" x14ac:dyDescent="0.2">
      <c r="A137" s="12" t="s">
        <v>150</v>
      </c>
      <c r="B137" s="10" t="str">
        <f>VLOOKUP(A137,[3]Feuil1!$A$4:$B$2591,2,FALSE)</f>
        <v>Commotions cérébrales, niveau 2</v>
      </c>
      <c r="C137" s="26">
        <v>2532</v>
      </c>
      <c r="D137" s="27">
        <v>5917930.3414000003</v>
      </c>
      <c r="E137" s="26">
        <v>2452</v>
      </c>
      <c r="F137" s="27">
        <v>5702222.6534000002</v>
      </c>
      <c r="G137" s="26">
        <v>2324</v>
      </c>
      <c r="H137" s="27">
        <v>5376391.523</v>
      </c>
      <c r="I137" s="28">
        <v>-3.6449851999999998E-2</v>
      </c>
      <c r="J137" s="28">
        <v>-3.1595577E-2</v>
      </c>
      <c r="K137" s="28">
        <v>-5.0126540000000001E-3</v>
      </c>
      <c r="L137" s="28">
        <v>-5.7141075E-2</v>
      </c>
      <c r="M137" s="28">
        <v>-5.2202284000000002E-2</v>
      </c>
      <c r="N137" s="28">
        <v>-5.2108069999999996E-3</v>
      </c>
      <c r="O137" s="28">
        <v>-1.7594990000000001E-3</v>
      </c>
      <c r="P137" s="28">
        <v>-6.2597900000000003E-4</v>
      </c>
      <c r="Q137" s="28">
        <v>2.110581E-4</v>
      </c>
      <c r="R137" s="28">
        <v>1.9840529999999999E-4</v>
      </c>
    </row>
    <row r="138" spans="1:18" x14ac:dyDescent="0.2">
      <c r="A138" s="12" t="s">
        <v>151</v>
      </c>
      <c r="B138" s="10" t="str">
        <f>VLOOKUP(A138,[3]Feuil1!$A$4:$B$2591,2,FALSE)</f>
        <v>Commotions cérébrales, niveau 3</v>
      </c>
      <c r="C138" s="26">
        <v>1399</v>
      </c>
      <c r="D138" s="27">
        <v>4890752.784</v>
      </c>
      <c r="E138" s="26">
        <v>1583</v>
      </c>
      <c r="F138" s="27">
        <v>5528452.6312999995</v>
      </c>
      <c r="G138" s="26">
        <v>1850</v>
      </c>
      <c r="H138" s="27">
        <v>6427807.8940000003</v>
      </c>
      <c r="I138" s="28">
        <v>0.13038889419999999</v>
      </c>
      <c r="J138" s="28">
        <v>0.13152251609999999</v>
      </c>
      <c r="K138" s="28">
        <v>-1.0018550000000001E-3</v>
      </c>
      <c r="L138" s="28">
        <v>0.1626775741</v>
      </c>
      <c r="M138" s="28">
        <v>0.1686670878</v>
      </c>
      <c r="N138" s="28">
        <v>-5.1250810000000001E-3</v>
      </c>
      <c r="O138" s="28">
        <v>3.6702039999999998E-3</v>
      </c>
      <c r="P138" s="28">
        <v>1.7278186999999999E-3</v>
      </c>
      <c r="Q138" s="28">
        <v>1.68011E-4</v>
      </c>
      <c r="R138" s="28">
        <v>2.3720579999999999E-4</v>
      </c>
    </row>
    <row r="139" spans="1:18" x14ac:dyDescent="0.2">
      <c r="A139" s="12" t="s">
        <v>152</v>
      </c>
      <c r="B139" s="10" t="str">
        <f>VLOOKUP(A139,[3]Feuil1!$A$4:$B$2591,2,FALSE)</f>
        <v>Commotions cérébrales, niveau 4</v>
      </c>
      <c r="C139" s="26">
        <v>137</v>
      </c>
      <c r="D139" s="27">
        <v>850017.91020000004</v>
      </c>
      <c r="E139" s="26">
        <v>176</v>
      </c>
      <c r="F139" s="27">
        <v>1055559.6924000001</v>
      </c>
      <c r="G139" s="26">
        <v>222</v>
      </c>
      <c r="H139" s="27">
        <v>1302882.3663999999</v>
      </c>
      <c r="I139" s="28">
        <v>0.24180876630000001</v>
      </c>
      <c r="J139" s="28">
        <v>0.28467153280000002</v>
      </c>
      <c r="K139" s="28">
        <v>-3.3364766999999997E-2</v>
      </c>
      <c r="L139" s="28">
        <v>0.23430477290000001</v>
      </c>
      <c r="M139" s="28">
        <v>0.26136363639999999</v>
      </c>
      <c r="N139" s="28">
        <v>-2.1452071999999999E-2</v>
      </c>
      <c r="O139" s="28">
        <v>6.3231979999999995E-4</v>
      </c>
      <c r="P139" s="28">
        <v>4.7515010000000001E-4</v>
      </c>
      <c r="Q139" s="28">
        <v>2.01613E-5</v>
      </c>
      <c r="R139" s="28">
        <v>4.8080300000000001E-5</v>
      </c>
    </row>
    <row r="140" spans="1:18" x14ac:dyDescent="0.2">
      <c r="A140" s="12" t="s">
        <v>153</v>
      </c>
      <c r="B140" s="10" t="str">
        <f>VLOOKUP(A140,[3]Feuil1!$A$4:$B$2591,2,FALSE)</f>
        <v>Douleurs chroniques rebelles, niveau 1</v>
      </c>
      <c r="C140" s="26">
        <v>5708</v>
      </c>
      <c r="D140" s="27">
        <v>9262979.8983999994</v>
      </c>
      <c r="E140" s="26">
        <v>6828</v>
      </c>
      <c r="F140" s="27">
        <v>10876484.378</v>
      </c>
      <c r="G140" s="26">
        <v>7096</v>
      </c>
      <c r="H140" s="27">
        <v>11180901.879000001</v>
      </c>
      <c r="I140" s="28">
        <v>0.17418848980000001</v>
      </c>
      <c r="J140" s="28">
        <v>0.19621583740000001</v>
      </c>
      <c r="K140" s="28">
        <v>-1.8414191999999999E-2</v>
      </c>
      <c r="L140" s="28">
        <v>2.7988593499999999E-2</v>
      </c>
      <c r="M140" s="28">
        <v>3.9250146499999999E-2</v>
      </c>
      <c r="N140" s="28">
        <v>-1.0836228999999999E-2</v>
      </c>
      <c r="O140" s="28">
        <v>3.6839501000000001E-3</v>
      </c>
      <c r="P140" s="28">
        <v>5.8483920000000004E-4</v>
      </c>
      <c r="Q140" s="28">
        <v>6.4443560000000005E-4</v>
      </c>
      <c r="R140" s="28">
        <v>4.1260949999999999E-4</v>
      </c>
    </row>
    <row r="141" spans="1:18" x14ac:dyDescent="0.2">
      <c r="A141" s="12" t="s">
        <v>154</v>
      </c>
      <c r="B141" s="10" t="str">
        <f>VLOOKUP(A141,[3]Feuil1!$A$4:$B$2591,2,FALSE)</f>
        <v>Douleurs chroniques rebelles, niveau 2</v>
      </c>
      <c r="C141" s="26">
        <v>3365</v>
      </c>
      <c r="D141" s="27">
        <v>10444996.325999999</v>
      </c>
      <c r="E141" s="26">
        <v>3996</v>
      </c>
      <c r="F141" s="27">
        <v>12288738.918</v>
      </c>
      <c r="G141" s="26">
        <v>4536</v>
      </c>
      <c r="H141" s="27">
        <v>13870190.434</v>
      </c>
      <c r="I141" s="28">
        <v>0.17651921879999999</v>
      </c>
      <c r="J141" s="28">
        <v>0.18751857359999999</v>
      </c>
      <c r="K141" s="28">
        <v>-9.2624700000000001E-3</v>
      </c>
      <c r="L141" s="28">
        <v>0.12869111520000001</v>
      </c>
      <c r="M141" s="28">
        <v>0.1351351351</v>
      </c>
      <c r="N141" s="28">
        <v>-5.6768749999999996E-3</v>
      </c>
      <c r="O141" s="28">
        <v>7.4228845E-3</v>
      </c>
      <c r="P141" s="28">
        <v>3.0382449000000001E-3</v>
      </c>
      <c r="Q141" s="28">
        <v>4.1194469999999999E-4</v>
      </c>
      <c r="R141" s="28">
        <v>5.1185249999999999E-4</v>
      </c>
    </row>
    <row r="142" spans="1:18" x14ac:dyDescent="0.2">
      <c r="A142" s="12" t="s">
        <v>155</v>
      </c>
      <c r="B142" s="10" t="str">
        <f>VLOOKUP(A142,[3]Feuil1!$A$4:$B$2591,2,FALSE)</f>
        <v>Douleurs chroniques rebelles, niveau 3</v>
      </c>
      <c r="C142" s="26">
        <v>2293</v>
      </c>
      <c r="D142" s="27">
        <v>13202846.881999999</v>
      </c>
      <c r="E142" s="26">
        <v>2612</v>
      </c>
      <c r="F142" s="27">
        <v>15072473.134</v>
      </c>
      <c r="G142" s="26">
        <v>3041</v>
      </c>
      <c r="H142" s="27">
        <v>17539976.065000001</v>
      </c>
      <c r="I142" s="28">
        <v>0.14160781140000001</v>
      </c>
      <c r="J142" s="28">
        <v>0.13911905799999999</v>
      </c>
      <c r="K142" s="28">
        <v>2.1848053999999999E-3</v>
      </c>
      <c r="L142" s="28">
        <v>0.16370922739999999</v>
      </c>
      <c r="M142" s="28">
        <v>0.16424196020000001</v>
      </c>
      <c r="N142" s="28">
        <v>-4.57579E-4</v>
      </c>
      <c r="O142" s="28">
        <v>5.8970693000000001E-3</v>
      </c>
      <c r="P142" s="28">
        <v>4.7405045999999998E-3</v>
      </c>
      <c r="Q142" s="28">
        <v>2.7617370000000002E-4</v>
      </c>
      <c r="R142" s="28">
        <v>6.4727879999999999E-4</v>
      </c>
    </row>
    <row r="143" spans="1:18" x14ac:dyDescent="0.2">
      <c r="A143" s="12" t="s">
        <v>156</v>
      </c>
      <c r="B143" s="10" t="str">
        <f>VLOOKUP(A143,[3]Feuil1!$A$4:$B$2591,2,FALSE)</f>
        <v>Douleurs chroniques rebelles, niveau 4</v>
      </c>
      <c r="C143" s="26">
        <v>506</v>
      </c>
      <c r="D143" s="27">
        <v>4751435.7649999997</v>
      </c>
      <c r="E143" s="26">
        <v>627</v>
      </c>
      <c r="F143" s="27">
        <v>5943994.6913999999</v>
      </c>
      <c r="G143" s="26">
        <v>711</v>
      </c>
      <c r="H143" s="27">
        <v>6676108.9386</v>
      </c>
      <c r="I143" s="28">
        <v>0.25098917160000001</v>
      </c>
      <c r="J143" s="28">
        <v>0.23913043480000001</v>
      </c>
      <c r="K143" s="28">
        <v>9.5702085999999995E-3</v>
      </c>
      <c r="L143" s="28">
        <v>0.1231687249</v>
      </c>
      <c r="M143" s="28">
        <v>0.13397129190000001</v>
      </c>
      <c r="N143" s="28">
        <v>-9.5263139999999993E-3</v>
      </c>
      <c r="O143" s="28">
        <v>1.1546709000000001E-3</v>
      </c>
      <c r="P143" s="28">
        <v>1.4065194999999999E-3</v>
      </c>
      <c r="Q143" s="28">
        <v>6.4570699999999995E-5</v>
      </c>
      <c r="R143" s="28">
        <v>2.4636889999999999E-4</v>
      </c>
    </row>
    <row r="144" spans="1:18" ht="22.5" x14ac:dyDescent="0.2">
      <c r="A144" s="12" t="s">
        <v>157</v>
      </c>
      <c r="B144" s="10" t="str">
        <f>VLOOKUP(A144,[3]Feuil1!$A$4:$B$2591,2,FALSE)</f>
        <v>Douleurs chroniques rebelles, très courte durée</v>
      </c>
      <c r="C144" s="26">
        <v>13965</v>
      </c>
      <c r="D144" s="27">
        <v>6294104.2352</v>
      </c>
      <c r="E144" s="26">
        <v>19789</v>
      </c>
      <c r="F144" s="27">
        <v>8924092.9105999991</v>
      </c>
      <c r="G144" s="26">
        <v>25556</v>
      </c>
      <c r="H144" s="27">
        <v>11539376.742000001</v>
      </c>
      <c r="I144" s="28">
        <v>0.41784955839999999</v>
      </c>
      <c r="J144" s="28">
        <v>0.41704260650000002</v>
      </c>
      <c r="K144" s="28">
        <v>5.6946199999999996E-4</v>
      </c>
      <c r="L144" s="28">
        <v>0.29305878569999999</v>
      </c>
      <c r="M144" s="28">
        <v>0.29142452880000003</v>
      </c>
      <c r="N144" s="28">
        <v>1.2654684E-3</v>
      </c>
      <c r="O144" s="28">
        <v>7.9273656999999997E-2</v>
      </c>
      <c r="P144" s="28">
        <v>5.0244175000000004E-3</v>
      </c>
      <c r="Q144" s="28">
        <v>2.3209125999999998E-3</v>
      </c>
      <c r="R144" s="28">
        <v>4.2583829999999999E-4</v>
      </c>
    </row>
    <row r="145" spans="1:18" x14ac:dyDescent="0.2">
      <c r="A145" s="12" t="s">
        <v>158</v>
      </c>
      <c r="B145" s="10" t="str">
        <f>VLOOKUP(A145,[3]Feuil1!$A$4:$B$2591,2,FALSE)</f>
        <v>Migraines et céphalées, niveau 1</v>
      </c>
      <c r="C145" s="26">
        <v>24224</v>
      </c>
      <c r="D145" s="27">
        <v>21906690.938000001</v>
      </c>
      <c r="E145" s="26">
        <v>25089</v>
      </c>
      <c r="F145" s="27">
        <v>22489499.449000001</v>
      </c>
      <c r="G145" s="26">
        <v>26412</v>
      </c>
      <c r="H145" s="27">
        <v>23069216.982999999</v>
      </c>
      <c r="I145" s="28">
        <v>2.66041326E-2</v>
      </c>
      <c r="J145" s="28">
        <v>3.5708388399999999E-2</v>
      </c>
      <c r="K145" s="28">
        <v>-8.7903660000000008E-3</v>
      </c>
      <c r="L145" s="28">
        <v>2.5777253699999999E-2</v>
      </c>
      <c r="M145" s="28">
        <v>5.2732273099999998E-2</v>
      </c>
      <c r="N145" s="28">
        <v>-2.5604819000000001E-2</v>
      </c>
      <c r="O145" s="28">
        <v>1.8186067E-2</v>
      </c>
      <c r="P145" s="28">
        <v>1.1137388E-3</v>
      </c>
      <c r="Q145" s="28">
        <v>2.3986517000000001E-3</v>
      </c>
      <c r="R145" s="28">
        <v>8.513247E-4</v>
      </c>
    </row>
    <row r="146" spans="1:18" x14ac:dyDescent="0.2">
      <c r="A146" s="12" t="s">
        <v>159</v>
      </c>
      <c r="B146" s="10" t="str">
        <f>VLOOKUP(A146,[3]Feuil1!$A$4:$B$2591,2,FALSE)</f>
        <v>Migraines et céphalées, niveau 2</v>
      </c>
      <c r="C146" s="26">
        <v>2771</v>
      </c>
      <c r="D146" s="27">
        <v>6393533.6476999996</v>
      </c>
      <c r="E146" s="26">
        <v>2768</v>
      </c>
      <c r="F146" s="27">
        <v>6374507.4239999996</v>
      </c>
      <c r="G146" s="26">
        <v>2962</v>
      </c>
      <c r="H146" s="27">
        <v>6835186.1255000001</v>
      </c>
      <c r="I146" s="28">
        <v>-2.975854E-3</v>
      </c>
      <c r="J146" s="28">
        <v>-1.082642E-3</v>
      </c>
      <c r="K146" s="28">
        <v>-1.895264E-3</v>
      </c>
      <c r="L146" s="28">
        <v>7.2268909699999995E-2</v>
      </c>
      <c r="M146" s="28">
        <v>7.0086705200000002E-2</v>
      </c>
      <c r="N146" s="28">
        <v>2.0392781999999999E-3</v>
      </c>
      <c r="O146" s="28">
        <v>2.6667399999999999E-3</v>
      </c>
      <c r="P146" s="28">
        <v>8.8504429999999997E-4</v>
      </c>
      <c r="Q146" s="28">
        <v>2.6899919999999998E-4</v>
      </c>
      <c r="R146" s="28">
        <v>2.5223930000000002E-4</v>
      </c>
    </row>
    <row r="147" spans="1:18" x14ac:dyDescent="0.2">
      <c r="A147" s="12" t="s">
        <v>160</v>
      </c>
      <c r="B147" s="10" t="str">
        <f>VLOOKUP(A147,[3]Feuil1!$A$4:$B$2591,2,FALSE)</f>
        <v>Migraines et céphalées, niveau 3</v>
      </c>
      <c r="C147" s="26">
        <v>1079</v>
      </c>
      <c r="D147" s="27">
        <v>3566189.0474</v>
      </c>
      <c r="E147" s="26">
        <v>1133</v>
      </c>
      <c r="F147" s="27">
        <v>3784877.5872</v>
      </c>
      <c r="G147" s="26">
        <v>1156</v>
      </c>
      <c r="H147" s="27">
        <v>3850585.0093</v>
      </c>
      <c r="I147" s="28">
        <v>6.1322755700000002E-2</v>
      </c>
      <c r="J147" s="28">
        <v>5.0046339199999998E-2</v>
      </c>
      <c r="K147" s="28">
        <v>1.0738970400000001E-2</v>
      </c>
      <c r="L147" s="28">
        <v>1.73605145E-2</v>
      </c>
      <c r="M147" s="28">
        <v>2.0300088300000001E-2</v>
      </c>
      <c r="N147" s="28">
        <v>-2.8810870000000001E-3</v>
      </c>
      <c r="O147" s="28">
        <v>3.1615989999999997E-4</v>
      </c>
      <c r="P147" s="28">
        <v>1.2623539999999999E-4</v>
      </c>
      <c r="Q147" s="28">
        <v>1.049841E-4</v>
      </c>
      <c r="R147" s="28">
        <v>1.4209840000000001E-4</v>
      </c>
    </row>
    <row r="148" spans="1:18" x14ac:dyDescent="0.2">
      <c r="A148" s="12" t="s">
        <v>161</v>
      </c>
      <c r="B148" s="10" t="str">
        <f>VLOOKUP(A148,[3]Feuil1!$A$4:$B$2591,2,FALSE)</f>
        <v>Migraines et céphalées, niveau 4</v>
      </c>
      <c r="C148" s="26">
        <v>79</v>
      </c>
      <c r="D148" s="27">
        <v>428442.71250000002</v>
      </c>
      <c r="E148" s="26">
        <v>75</v>
      </c>
      <c r="F148" s="27">
        <v>409436.40649999998</v>
      </c>
      <c r="G148" s="26">
        <v>86</v>
      </c>
      <c r="H148" s="27">
        <v>464746.89250000002</v>
      </c>
      <c r="I148" s="28">
        <v>-4.4361370999999997E-2</v>
      </c>
      <c r="J148" s="28">
        <v>-5.0632911000000003E-2</v>
      </c>
      <c r="K148" s="28">
        <v>6.6060227999999999E-3</v>
      </c>
      <c r="L148" s="28">
        <v>0.13508932060000001</v>
      </c>
      <c r="M148" s="28">
        <v>0.1466666667</v>
      </c>
      <c r="N148" s="28">
        <v>-1.0096523E-2</v>
      </c>
      <c r="O148" s="28">
        <v>1.5120690000000001E-4</v>
      </c>
      <c r="P148" s="28">
        <v>1.062611E-4</v>
      </c>
      <c r="Q148" s="28">
        <v>7.8102394999999999E-6</v>
      </c>
      <c r="R148" s="28">
        <v>1.7150600000000001E-5</v>
      </c>
    </row>
    <row r="149" spans="1:18" x14ac:dyDescent="0.2">
      <c r="A149" s="12" t="s">
        <v>162</v>
      </c>
      <c r="B149" s="10" t="str">
        <f>VLOOKUP(A149,[3]Feuil1!$A$4:$B$2591,2,FALSE)</f>
        <v>Migraines et céphalées, très courte durée</v>
      </c>
      <c r="C149" s="26">
        <v>8980</v>
      </c>
      <c r="D149" s="27">
        <v>4975783.8591999998</v>
      </c>
      <c r="E149" s="26">
        <v>9163</v>
      </c>
      <c r="F149" s="27">
        <v>5081548.6847999999</v>
      </c>
      <c r="G149" s="26">
        <v>9906</v>
      </c>
      <c r="H149" s="27">
        <v>5496628.2111999998</v>
      </c>
      <c r="I149" s="28">
        <v>2.12559124E-2</v>
      </c>
      <c r="J149" s="28">
        <v>2.03786192E-2</v>
      </c>
      <c r="K149" s="28">
        <v>8.5977220000000004E-4</v>
      </c>
      <c r="L149" s="28">
        <v>8.1683666200000005E-2</v>
      </c>
      <c r="M149" s="28">
        <v>8.1086980200000006E-2</v>
      </c>
      <c r="N149" s="28">
        <v>5.5193150000000003E-4</v>
      </c>
      <c r="O149" s="28">
        <v>1.0213339199999999E-2</v>
      </c>
      <c r="P149" s="28">
        <v>7.9744039999999998E-4</v>
      </c>
      <c r="Q149" s="28">
        <v>8.9963059999999999E-4</v>
      </c>
      <c r="R149" s="28">
        <v>2.0284240000000001E-4</v>
      </c>
    </row>
    <row r="150" spans="1:18" x14ac:dyDescent="0.2">
      <c r="A150" s="12" t="s">
        <v>163</v>
      </c>
      <c r="B150" s="10" t="str">
        <f>VLOOKUP(A150,[3]Feuil1!$A$4:$B$2591,2,FALSE)</f>
        <v>Convulsions hyperthermiques, niveau 1</v>
      </c>
      <c r="C150" s="26">
        <v>10992</v>
      </c>
      <c r="D150" s="27">
        <v>10824984.649</v>
      </c>
      <c r="E150" s="26">
        <v>10951</v>
      </c>
      <c r="F150" s="27">
        <v>10731509.401000001</v>
      </c>
      <c r="G150" s="26">
        <v>10950</v>
      </c>
      <c r="H150" s="27">
        <v>10768540.755999999</v>
      </c>
      <c r="I150" s="28">
        <v>-8.635139E-3</v>
      </c>
      <c r="J150" s="28">
        <v>-3.7299849999999999E-3</v>
      </c>
      <c r="K150" s="28">
        <v>-4.923518E-3</v>
      </c>
      <c r="L150" s="28">
        <v>3.4507126000000001E-3</v>
      </c>
      <c r="M150" s="28">
        <v>-9.1316000000000005E-5</v>
      </c>
      <c r="N150" s="28">
        <v>3.5423519999999999E-3</v>
      </c>
      <c r="O150" s="28">
        <v>-1.3746E-5</v>
      </c>
      <c r="P150" s="28">
        <v>7.1143700000000001E-5</v>
      </c>
      <c r="Q150" s="28">
        <v>9.9444329999999991E-4</v>
      </c>
      <c r="R150" s="28">
        <v>3.9739210000000003E-4</v>
      </c>
    </row>
    <row r="151" spans="1:18" x14ac:dyDescent="0.2">
      <c r="A151" s="12" t="s">
        <v>164</v>
      </c>
      <c r="B151" s="10" t="str">
        <f>VLOOKUP(A151,[3]Feuil1!$A$4:$B$2591,2,FALSE)</f>
        <v>Convulsions hyperthermiques, niveau 2</v>
      </c>
      <c r="C151" s="26">
        <v>184</v>
      </c>
      <c r="D151" s="27">
        <v>493410.47440000001</v>
      </c>
      <c r="E151" s="26">
        <v>184</v>
      </c>
      <c r="F151" s="27">
        <v>490748.95919999998</v>
      </c>
      <c r="G151" s="26">
        <v>203</v>
      </c>
      <c r="H151" s="27">
        <v>550883.41709999996</v>
      </c>
      <c r="I151" s="28">
        <v>-5.3941199999999996E-3</v>
      </c>
      <c r="J151" s="28">
        <v>0</v>
      </c>
      <c r="K151" s="28">
        <v>-5.3941199999999996E-3</v>
      </c>
      <c r="L151" s="28">
        <v>0.1225360885</v>
      </c>
      <c r="M151" s="28">
        <v>0.1032608696</v>
      </c>
      <c r="N151" s="28">
        <v>1.7471134400000001E-2</v>
      </c>
      <c r="O151" s="28">
        <v>2.6117559999999998E-4</v>
      </c>
      <c r="P151" s="28">
        <v>1.155288E-4</v>
      </c>
      <c r="Q151" s="28">
        <v>1.8435800000000001E-5</v>
      </c>
      <c r="R151" s="28">
        <v>2.0329299999999999E-5</v>
      </c>
    </row>
    <row r="152" spans="1:18" x14ac:dyDescent="0.2">
      <c r="A152" s="12" t="s">
        <v>165</v>
      </c>
      <c r="B152" s="10" t="str">
        <f>VLOOKUP(A152,[3]Feuil1!$A$4:$B$2591,2,FALSE)</f>
        <v>Convulsions hyperthermiques, niveau 3</v>
      </c>
      <c r="C152" s="26">
        <v>31</v>
      </c>
      <c r="D152" s="27">
        <v>121357.28879999999</v>
      </c>
      <c r="E152" s="26">
        <v>29</v>
      </c>
      <c r="F152" s="27">
        <v>113243.94839999999</v>
      </c>
      <c r="G152" s="26">
        <v>32</v>
      </c>
      <c r="H152" s="27">
        <v>127832.7248</v>
      </c>
      <c r="I152" s="28">
        <v>-6.6854991000000002E-2</v>
      </c>
      <c r="J152" s="28">
        <v>-6.4516129000000005E-2</v>
      </c>
      <c r="K152" s="28">
        <v>-2.5001619999999998E-3</v>
      </c>
      <c r="L152" s="28">
        <v>0.12882610159999999</v>
      </c>
      <c r="M152" s="28">
        <v>0.1034482759</v>
      </c>
      <c r="N152" s="28">
        <v>2.2998654600000001E-2</v>
      </c>
      <c r="O152" s="28">
        <v>4.1238200000000001E-5</v>
      </c>
      <c r="P152" s="28">
        <v>2.8027599999999999E-5</v>
      </c>
      <c r="Q152" s="28">
        <v>2.9061356E-6</v>
      </c>
      <c r="R152" s="28">
        <v>4.7174188000000004E-6</v>
      </c>
    </row>
    <row r="153" spans="1:18" x14ac:dyDescent="0.2">
      <c r="A153" s="12" t="s">
        <v>166</v>
      </c>
      <c r="B153" s="10" t="str">
        <f>VLOOKUP(A153,[3]Feuil1!$A$4:$B$2591,2,FALSE)</f>
        <v>Convulsions hyperthermiques, niveau 4</v>
      </c>
      <c r="C153" s="26">
        <v>13</v>
      </c>
      <c r="D153" s="27">
        <v>83309.261299999998</v>
      </c>
      <c r="E153" s="26">
        <v>8</v>
      </c>
      <c r="F153" s="27">
        <v>50452.24</v>
      </c>
      <c r="G153" s="26">
        <v>11</v>
      </c>
      <c r="H153" s="27">
        <v>69813.287100000001</v>
      </c>
      <c r="I153" s="28">
        <v>-0.39439818300000001</v>
      </c>
      <c r="J153" s="28">
        <v>-0.38461538499999998</v>
      </c>
      <c r="K153" s="28">
        <v>-1.5897048E-2</v>
      </c>
      <c r="L153" s="28">
        <v>0.38374999999999998</v>
      </c>
      <c r="M153" s="28">
        <v>0.375</v>
      </c>
      <c r="N153" s="28">
        <v>6.3636363999999999E-3</v>
      </c>
      <c r="O153" s="28">
        <v>4.1238200000000001E-5</v>
      </c>
      <c r="P153" s="28">
        <v>3.7196000000000001E-5</v>
      </c>
      <c r="Q153" s="28">
        <v>9.9898412000000009E-7</v>
      </c>
      <c r="R153" s="28">
        <v>2.576324E-6</v>
      </c>
    </row>
    <row r="154" spans="1:18" x14ac:dyDescent="0.2">
      <c r="A154" s="12" t="s">
        <v>167</v>
      </c>
      <c r="B154" s="10" t="str">
        <f>VLOOKUP(A154,[3]Feuil1!$A$4:$B$2591,2,FALSE)</f>
        <v>Epilepsie, âge inférieur à 18 ans, niveau 1</v>
      </c>
      <c r="C154" s="26">
        <v>5584</v>
      </c>
      <c r="D154" s="27">
        <v>9899206.7388000004</v>
      </c>
      <c r="E154" s="26">
        <v>5642</v>
      </c>
      <c r="F154" s="27">
        <v>10029586.421</v>
      </c>
      <c r="G154" s="26">
        <v>5464</v>
      </c>
      <c r="H154" s="27">
        <v>9657084.8051999994</v>
      </c>
      <c r="I154" s="28">
        <v>1.31707202E-2</v>
      </c>
      <c r="J154" s="28">
        <v>1.03868195E-2</v>
      </c>
      <c r="K154" s="28">
        <v>2.7552821E-3</v>
      </c>
      <c r="L154" s="28">
        <v>-3.7140276999999999E-2</v>
      </c>
      <c r="M154" s="28">
        <v>-3.1549095999999999E-2</v>
      </c>
      <c r="N154" s="28">
        <v>-5.7733239999999998E-3</v>
      </c>
      <c r="O154" s="28">
        <v>-2.446803E-3</v>
      </c>
      <c r="P154" s="28">
        <v>-7.1564100000000004E-4</v>
      </c>
      <c r="Q154" s="28">
        <v>4.9622269999999996E-4</v>
      </c>
      <c r="R154" s="28">
        <v>3.5637599999999999E-4</v>
      </c>
    </row>
    <row r="155" spans="1:18" x14ac:dyDescent="0.2">
      <c r="A155" s="12" t="s">
        <v>168</v>
      </c>
      <c r="B155" s="10" t="str">
        <f>VLOOKUP(A155,[3]Feuil1!$A$4:$B$2591,2,FALSE)</f>
        <v>Epilepsie, âge inférieur à 18 ans, niveau 2</v>
      </c>
      <c r="C155" s="26">
        <v>2133</v>
      </c>
      <c r="D155" s="27">
        <v>8469113.0526000001</v>
      </c>
      <c r="E155" s="26">
        <v>2219</v>
      </c>
      <c r="F155" s="27">
        <v>8843510.3662</v>
      </c>
      <c r="G155" s="26">
        <v>2362</v>
      </c>
      <c r="H155" s="27">
        <v>9314307.0066</v>
      </c>
      <c r="I155" s="28">
        <v>4.4207381699999999E-2</v>
      </c>
      <c r="J155" s="28">
        <v>4.0318799799999999E-2</v>
      </c>
      <c r="K155" s="28">
        <v>3.7378753E-3</v>
      </c>
      <c r="L155" s="28">
        <v>5.3236398300000001E-2</v>
      </c>
      <c r="M155" s="28">
        <v>6.4443443000000003E-2</v>
      </c>
      <c r="N155" s="28">
        <v>-1.0528549E-2</v>
      </c>
      <c r="O155" s="28">
        <v>1.9656897999999999E-3</v>
      </c>
      <c r="P155" s="28">
        <v>9.0448269999999999E-4</v>
      </c>
      <c r="Q155" s="28">
        <v>2.145091E-4</v>
      </c>
      <c r="R155" s="28">
        <v>3.4372640000000001E-4</v>
      </c>
    </row>
    <row r="156" spans="1:18" x14ac:dyDescent="0.2">
      <c r="A156" s="12" t="s">
        <v>169</v>
      </c>
      <c r="B156" s="10" t="str">
        <f>VLOOKUP(A156,[3]Feuil1!$A$4:$B$2591,2,FALSE)</f>
        <v>Epilepsie, âge inférieur à 18 ans, niveau 3</v>
      </c>
      <c r="C156" s="26">
        <v>362</v>
      </c>
      <c r="D156" s="27">
        <v>2679333.0606999998</v>
      </c>
      <c r="E156" s="26">
        <v>401</v>
      </c>
      <c r="F156" s="27">
        <v>3058650.1134000001</v>
      </c>
      <c r="G156" s="26">
        <v>446</v>
      </c>
      <c r="H156" s="27">
        <v>3306538.5469</v>
      </c>
      <c r="I156" s="28">
        <v>0.14157144490000001</v>
      </c>
      <c r="J156" s="28">
        <v>0.1077348066</v>
      </c>
      <c r="K156" s="28">
        <v>3.05457931E-2</v>
      </c>
      <c r="L156" s="28">
        <v>8.1045044199999999E-2</v>
      </c>
      <c r="M156" s="28">
        <v>0.1122194514</v>
      </c>
      <c r="N156" s="28">
        <v>-2.8029007000000002E-2</v>
      </c>
      <c r="O156" s="28">
        <v>6.185737E-4</v>
      </c>
      <c r="P156" s="28">
        <v>4.7623700000000001E-4</v>
      </c>
      <c r="Q156" s="28">
        <v>4.0504299999999998E-5</v>
      </c>
      <c r="R156" s="28">
        <v>1.220214E-4</v>
      </c>
    </row>
    <row r="157" spans="1:18" x14ac:dyDescent="0.2">
      <c r="A157" s="12" t="s">
        <v>170</v>
      </c>
      <c r="B157" s="10" t="str">
        <f>VLOOKUP(A157,[3]Feuil1!$A$4:$B$2591,2,FALSE)</f>
        <v>Epilepsie, âge inférieur à 18 ans, niveau 4</v>
      </c>
      <c r="C157" s="26">
        <v>189</v>
      </c>
      <c r="D157" s="27">
        <v>2393499.8339999998</v>
      </c>
      <c r="E157" s="26">
        <v>187</v>
      </c>
      <c r="F157" s="27">
        <v>2306356.8064999999</v>
      </c>
      <c r="G157" s="26">
        <v>159</v>
      </c>
      <c r="H157" s="27">
        <v>1935572.4112</v>
      </c>
      <c r="I157" s="28">
        <v>-3.6408203E-2</v>
      </c>
      <c r="J157" s="28">
        <v>-1.0582011000000001E-2</v>
      </c>
      <c r="K157" s="28">
        <v>-2.6102408000000001E-2</v>
      </c>
      <c r="L157" s="28">
        <v>-0.16076627600000001</v>
      </c>
      <c r="M157" s="28">
        <v>-0.14973262000000001</v>
      </c>
      <c r="N157" s="28">
        <v>-1.2976690000000001E-2</v>
      </c>
      <c r="O157" s="28">
        <v>-3.8488999999999998E-4</v>
      </c>
      <c r="P157" s="28">
        <v>-7.1234200000000003E-4</v>
      </c>
      <c r="Q157" s="28">
        <v>1.44399E-5</v>
      </c>
      <c r="R157" s="28">
        <v>7.1428500000000002E-5</v>
      </c>
    </row>
    <row r="158" spans="1:18" ht="22.5" x14ac:dyDescent="0.2">
      <c r="A158" s="12" t="s">
        <v>171</v>
      </c>
      <c r="B158" s="10" t="str">
        <f>VLOOKUP(A158,[3]Feuil1!$A$4:$B$2591,2,FALSE)</f>
        <v>Epilepsie, âge inférieur à 18 ans, très courte durée</v>
      </c>
      <c r="C158" s="26">
        <v>10194</v>
      </c>
      <c r="D158" s="27">
        <v>7693932.2553000003</v>
      </c>
      <c r="E158" s="26">
        <v>10604</v>
      </c>
      <c r="F158" s="27">
        <v>8008079.835</v>
      </c>
      <c r="G158" s="26">
        <v>10582</v>
      </c>
      <c r="H158" s="27">
        <v>7993812.0149999997</v>
      </c>
      <c r="I158" s="28">
        <v>4.0830562200000003E-2</v>
      </c>
      <c r="J158" s="28">
        <v>4.02197371E-2</v>
      </c>
      <c r="K158" s="28">
        <v>5.8720780000000002E-4</v>
      </c>
      <c r="L158" s="28">
        <v>-1.7816780000000001E-3</v>
      </c>
      <c r="M158" s="28">
        <v>-2.0746889999999998E-3</v>
      </c>
      <c r="N158" s="28">
        <v>2.9361989999999999E-4</v>
      </c>
      <c r="O158" s="28">
        <v>-3.0241399999999998E-4</v>
      </c>
      <c r="P158" s="28">
        <v>-2.7410999999999999E-5</v>
      </c>
      <c r="Q158" s="28">
        <v>9.6102269999999998E-4</v>
      </c>
      <c r="R158" s="28">
        <v>2.9499609999999999E-4</v>
      </c>
    </row>
    <row r="159" spans="1:18" ht="22.5" x14ac:dyDescent="0.2">
      <c r="A159" s="12" t="s">
        <v>172</v>
      </c>
      <c r="B159" s="10" t="str">
        <f>VLOOKUP(A159,[3]Feuil1!$A$4:$B$2591,2,FALSE)</f>
        <v>Epilepsie, âge supérieur à 17 ans, niveau 1</v>
      </c>
      <c r="C159" s="26">
        <v>15620</v>
      </c>
      <c r="D159" s="27">
        <v>23788071.241</v>
      </c>
      <c r="E159" s="26">
        <v>14775</v>
      </c>
      <c r="F159" s="27">
        <v>22195749.734000001</v>
      </c>
      <c r="G159" s="26">
        <v>13612</v>
      </c>
      <c r="H159" s="27">
        <v>20248848.818</v>
      </c>
      <c r="I159" s="28">
        <v>-6.6937814999999998E-2</v>
      </c>
      <c r="J159" s="28">
        <v>-5.4097311000000002E-2</v>
      </c>
      <c r="K159" s="28">
        <v>-1.3574868E-2</v>
      </c>
      <c r="L159" s="28">
        <v>-8.7715032999999998E-2</v>
      </c>
      <c r="M159" s="28">
        <v>-7.8714043999999997E-2</v>
      </c>
      <c r="N159" s="28">
        <v>-9.7700270000000006E-3</v>
      </c>
      <c r="O159" s="28">
        <v>-1.5986693999999999E-2</v>
      </c>
      <c r="P159" s="28">
        <v>-3.7403369999999998E-3</v>
      </c>
      <c r="Q159" s="28">
        <v>1.2361974E-3</v>
      </c>
      <c r="R159" s="28">
        <v>7.4724450000000005E-4</v>
      </c>
    </row>
    <row r="160" spans="1:18" ht="22.5" x14ac:dyDescent="0.2">
      <c r="A160" s="12" t="s">
        <v>173</v>
      </c>
      <c r="B160" s="10" t="str">
        <f>VLOOKUP(A160,[3]Feuil1!$A$4:$B$2591,2,FALSE)</f>
        <v>Epilepsie, âge supérieur à 17 ans, niveau 2</v>
      </c>
      <c r="C160" s="26">
        <v>13151</v>
      </c>
      <c r="D160" s="27">
        <v>36568535.447999999</v>
      </c>
      <c r="E160" s="26">
        <v>13564</v>
      </c>
      <c r="F160" s="27">
        <v>37620766.011</v>
      </c>
      <c r="G160" s="26">
        <v>13385</v>
      </c>
      <c r="H160" s="27">
        <v>36958613.460000001</v>
      </c>
      <c r="I160" s="28">
        <v>2.8774205800000001E-2</v>
      </c>
      <c r="J160" s="28">
        <v>3.1404455900000003E-2</v>
      </c>
      <c r="K160" s="28">
        <v>-2.5501640000000002E-3</v>
      </c>
      <c r="L160" s="28">
        <v>-1.760072E-2</v>
      </c>
      <c r="M160" s="28">
        <v>-1.3196697E-2</v>
      </c>
      <c r="N160" s="28">
        <v>-4.4629179999999997E-3</v>
      </c>
      <c r="O160" s="28">
        <v>-2.4605489999999998E-3</v>
      </c>
      <c r="P160" s="28">
        <v>-1.272111E-3</v>
      </c>
      <c r="Q160" s="28">
        <v>1.215582E-3</v>
      </c>
      <c r="R160" s="28">
        <v>1.3638859000000001E-3</v>
      </c>
    </row>
    <row r="161" spans="1:18" ht="22.5" x14ac:dyDescent="0.2">
      <c r="A161" s="12" t="s">
        <v>174</v>
      </c>
      <c r="B161" s="10" t="str">
        <f>VLOOKUP(A161,[3]Feuil1!$A$4:$B$2591,2,FALSE)</f>
        <v>Epilepsie, âge supérieur à 17 ans, niveau 3</v>
      </c>
      <c r="C161" s="26">
        <v>6430</v>
      </c>
      <c r="D161" s="27">
        <v>28328743.682</v>
      </c>
      <c r="E161" s="26">
        <v>7003</v>
      </c>
      <c r="F161" s="27">
        <v>30745837.528000001</v>
      </c>
      <c r="G161" s="26">
        <v>7432</v>
      </c>
      <c r="H161" s="27">
        <v>32616727.519000001</v>
      </c>
      <c r="I161" s="28">
        <v>8.5323015799999999E-2</v>
      </c>
      <c r="J161" s="28">
        <v>8.9113530299999993E-2</v>
      </c>
      <c r="K161" s="28">
        <v>-3.4803669999999998E-3</v>
      </c>
      <c r="L161" s="28">
        <v>6.0850187899999998E-2</v>
      </c>
      <c r="M161" s="28">
        <v>6.1259460199999997E-2</v>
      </c>
      <c r="N161" s="28">
        <v>-3.8564799999999999E-4</v>
      </c>
      <c r="O161" s="28">
        <v>5.8970693000000001E-3</v>
      </c>
      <c r="P161" s="28">
        <v>3.5943068000000001E-3</v>
      </c>
      <c r="Q161" s="28">
        <v>6.7495000000000001E-4</v>
      </c>
      <c r="R161" s="28">
        <v>1.2036570999999999E-3</v>
      </c>
    </row>
    <row r="162" spans="1:18" ht="22.5" x14ac:dyDescent="0.2">
      <c r="A162" s="12" t="s">
        <v>175</v>
      </c>
      <c r="B162" s="10" t="str">
        <f>VLOOKUP(A162,[3]Feuil1!$A$4:$B$2591,2,FALSE)</f>
        <v>Epilepsie, âge supérieur à 17 ans, niveau 4</v>
      </c>
      <c r="C162" s="26">
        <v>2440</v>
      </c>
      <c r="D162" s="27">
        <v>17470422.534000002</v>
      </c>
      <c r="E162" s="26">
        <v>2823</v>
      </c>
      <c r="F162" s="27">
        <v>20203670.686000001</v>
      </c>
      <c r="G162" s="26">
        <v>2827</v>
      </c>
      <c r="H162" s="27">
        <v>20570599.085000001</v>
      </c>
      <c r="I162" s="28">
        <v>0.15645003129999999</v>
      </c>
      <c r="J162" s="28">
        <v>0.1569672131</v>
      </c>
      <c r="K162" s="28">
        <v>-4.4701499999999999E-4</v>
      </c>
      <c r="L162" s="28">
        <v>1.8161472000000001E-2</v>
      </c>
      <c r="M162" s="28">
        <v>1.4169323E-3</v>
      </c>
      <c r="N162" s="28">
        <v>1.6720847300000001E-2</v>
      </c>
      <c r="O162" s="28">
        <v>5.4984300000000001E-5</v>
      </c>
      <c r="P162" s="28">
        <v>7.0493360000000002E-4</v>
      </c>
      <c r="Q162" s="28">
        <v>2.5673889999999999E-4</v>
      </c>
      <c r="R162" s="28">
        <v>7.5911809999999996E-4</v>
      </c>
    </row>
    <row r="163" spans="1:18" ht="22.5" x14ac:dyDescent="0.2">
      <c r="A163" s="12" t="s">
        <v>176</v>
      </c>
      <c r="B163" s="10" t="str">
        <f>VLOOKUP(A163,[3]Feuil1!$A$4:$B$2591,2,FALSE)</f>
        <v>Epilepsie, âge supérieur à 17 ans, très courte durée</v>
      </c>
      <c r="C163" s="26">
        <v>26562</v>
      </c>
      <c r="D163" s="27">
        <v>16982299.236000001</v>
      </c>
      <c r="E163" s="26">
        <v>27424</v>
      </c>
      <c r="F163" s="27">
        <v>17521065.431000002</v>
      </c>
      <c r="G163" s="26">
        <v>26921</v>
      </c>
      <c r="H163" s="27">
        <v>17193901.559</v>
      </c>
      <c r="I163" s="28">
        <v>3.1725162100000003E-2</v>
      </c>
      <c r="J163" s="28">
        <v>3.24523756E-2</v>
      </c>
      <c r="K163" s="28">
        <v>-7.0435599999999995E-4</v>
      </c>
      <c r="L163" s="28">
        <v>-1.8672601E-2</v>
      </c>
      <c r="M163" s="28">
        <v>-1.8341599E-2</v>
      </c>
      <c r="N163" s="28">
        <v>-3.3718700000000002E-4</v>
      </c>
      <c r="O163" s="28">
        <v>-6.9142789999999997E-3</v>
      </c>
      <c r="P163" s="28">
        <v>-6.2853900000000001E-4</v>
      </c>
      <c r="Q163" s="28">
        <v>2.4448774E-3</v>
      </c>
      <c r="R163" s="28">
        <v>6.3450759999999996E-4</v>
      </c>
    </row>
    <row r="164" spans="1:18" ht="22.5" x14ac:dyDescent="0.2">
      <c r="A164" s="12" t="s">
        <v>177</v>
      </c>
      <c r="B164" s="10" t="str">
        <f>VLOOKUP(A164,[3]Feuil1!$A$4:$B$2591,2,FALSE)</f>
        <v>Tumeurs malignes du système nerveux, niveau 1</v>
      </c>
      <c r="C164" s="26">
        <v>2959</v>
      </c>
      <c r="D164" s="27">
        <v>8167973.5604999997</v>
      </c>
      <c r="E164" s="26">
        <v>2878</v>
      </c>
      <c r="F164" s="27">
        <v>7905378.9238999998</v>
      </c>
      <c r="G164" s="26">
        <v>2653</v>
      </c>
      <c r="H164" s="27">
        <v>7335763.1683999998</v>
      </c>
      <c r="I164" s="28">
        <v>-3.2149300999999998E-2</v>
      </c>
      <c r="J164" s="28">
        <v>-2.7374112999999999E-2</v>
      </c>
      <c r="K164" s="28">
        <v>-4.9095830000000003E-3</v>
      </c>
      <c r="L164" s="28">
        <v>-7.2054199999999999E-2</v>
      </c>
      <c r="M164" s="28">
        <v>-7.8179290999999998E-2</v>
      </c>
      <c r="N164" s="28">
        <v>6.6445578E-3</v>
      </c>
      <c r="O164" s="28">
        <v>-3.0928689999999998E-3</v>
      </c>
      <c r="P164" s="28">
        <v>-1.094331E-3</v>
      </c>
      <c r="Q164" s="28">
        <v>2.409368E-4</v>
      </c>
      <c r="R164" s="28">
        <v>2.7071210000000003E-4</v>
      </c>
    </row>
    <row r="165" spans="1:18" ht="22.5" x14ac:dyDescent="0.2">
      <c r="A165" s="12" t="s">
        <v>178</v>
      </c>
      <c r="B165" s="10" t="str">
        <f>VLOOKUP(A165,[3]Feuil1!$A$4:$B$2591,2,FALSE)</f>
        <v>Tumeurs malignes du système nerveux, niveau 2</v>
      </c>
      <c r="C165" s="26">
        <v>2538</v>
      </c>
      <c r="D165" s="27">
        <v>12786144.401000001</v>
      </c>
      <c r="E165" s="26">
        <v>2518</v>
      </c>
      <c r="F165" s="27">
        <v>12702476.181</v>
      </c>
      <c r="G165" s="26">
        <v>2642</v>
      </c>
      <c r="H165" s="27">
        <v>13262783.030999999</v>
      </c>
      <c r="I165" s="28">
        <v>-6.5436629999999999E-3</v>
      </c>
      <c r="J165" s="28">
        <v>-7.8802209999999998E-3</v>
      </c>
      <c r="K165" s="28">
        <v>1.3471736999999999E-3</v>
      </c>
      <c r="L165" s="28">
        <v>4.4110049300000002E-2</v>
      </c>
      <c r="M165" s="28">
        <v>4.9245432899999997E-2</v>
      </c>
      <c r="N165" s="28">
        <v>-4.894359E-3</v>
      </c>
      <c r="O165" s="28">
        <v>1.7045141999999999E-3</v>
      </c>
      <c r="P165" s="28">
        <v>1.0764474E-3</v>
      </c>
      <c r="Q165" s="28">
        <v>2.3993779999999999E-4</v>
      </c>
      <c r="R165" s="28">
        <v>4.894373E-4</v>
      </c>
    </row>
    <row r="166" spans="1:18" ht="22.5" x14ac:dyDescent="0.2">
      <c r="A166" s="12" t="s">
        <v>179</v>
      </c>
      <c r="B166" s="10" t="str">
        <f>VLOOKUP(A166,[3]Feuil1!$A$4:$B$2591,2,FALSE)</f>
        <v>Tumeurs malignes du système nerveux, niveau 3</v>
      </c>
      <c r="C166" s="26">
        <v>4148</v>
      </c>
      <c r="D166" s="27">
        <v>30261745.598000001</v>
      </c>
      <c r="E166" s="26">
        <v>4341</v>
      </c>
      <c r="F166" s="27">
        <v>31533071.706</v>
      </c>
      <c r="G166" s="26">
        <v>4687</v>
      </c>
      <c r="H166" s="27">
        <v>34207084.755999997</v>
      </c>
      <c r="I166" s="28">
        <v>4.2010997100000003E-2</v>
      </c>
      <c r="J166" s="28">
        <v>4.6528447399999999E-2</v>
      </c>
      <c r="K166" s="28">
        <v>-4.3166050000000003E-3</v>
      </c>
      <c r="L166" s="28">
        <v>8.4800271799999993E-2</v>
      </c>
      <c r="M166" s="28">
        <v>7.9705137100000004E-2</v>
      </c>
      <c r="N166" s="28">
        <v>4.7190056999999999E-3</v>
      </c>
      <c r="O166" s="28">
        <v>4.7561445000000001E-3</v>
      </c>
      <c r="P166" s="28">
        <v>5.1372466E-3</v>
      </c>
      <c r="Q166" s="28">
        <v>4.2565810000000002E-4</v>
      </c>
      <c r="R166" s="28">
        <v>1.2623460999999999E-3</v>
      </c>
    </row>
    <row r="167" spans="1:18" ht="22.5" x14ac:dyDescent="0.2">
      <c r="A167" s="12" t="s">
        <v>180</v>
      </c>
      <c r="B167" s="10" t="str">
        <f>VLOOKUP(A167,[3]Feuil1!$A$4:$B$2591,2,FALSE)</f>
        <v>Tumeurs malignes du système nerveux, niveau 4</v>
      </c>
      <c r="C167" s="26">
        <v>1179</v>
      </c>
      <c r="D167" s="27">
        <v>11884775.939999999</v>
      </c>
      <c r="E167" s="26">
        <v>1193</v>
      </c>
      <c r="F167" s="27">
        <v>12055370.318</v>
      </c>
      <c r="G167" s="26">
        <v>1387</v>
      </c>
      <c r="H167" s="27">
        <v>13975686.218</v>
      </c>
      <c r="I167" s="28">
        <v>1.43540256E-2</v>
      </c>
      <c r="J167" s="28">
        <v>1.18744699E-2</v>
      </c>
      <c r="K167" s="28">
        <v>2.4504577999999999E-3</v>
      </c>
      <c r="L167" s="28">
        <v>0.15929132400000001</v>
      </c>
      <c r="M167" s="28">
        <v>0.16261525569999999</v>
      </c>
      <c r="N167" s="28">
        <v>-2.8590130000000001E-3</v>
      </c>
      <c r="O167" s="28">
        <v>2.6667399999999999E-3</v>
      </c>
      <c r="P167" s="28">
        <v>3.6892626000000002E-3</v>
      </c>
      <c r="Q167" s="28">
        <v>1.259628E-4</v>
      </c>
      <c r="R167" s="28">
        <v>5.1574559999999995E-4</v>
      </c>
    </row>
    <row r="168" spans="1:18" ht="22.5" x14ac:dyDescent="0.2">
      <c r="A168" s="12" t="s">
        <v>181</v>
      </c>
      <c r="B168" s="10" t="str">
        <f>VLOOKUP(A168,[3]Feuil1!$A$4:$B$2591,2,FALSE)</f>
        <v>Tumeurs malignes du système nerveux, très courte durée</v>
      </c>
      <c r="C168" s="26">
        <v>2227</v>
      </c>
      <c r="D168" s="27">
        <v>1382749.3422000001</v>
      </c>
      <c r="E168" s="26">
        <v>2002</v>
      </c>
      <c r="F168" s="27">
        <v>1243977.6162</v>
      </c>
      <c r="G168" s="26">
        <v>1954</v>
      </c>
      <c r="H168" s="27">
        <v>1215862.7456</v>
      </c>
      <c r="I168" s="28">
        <v>-0.100359278</v>
      </c>
      <c r="J168" s="28">
        <v>-0.10103278</v>
      </c>
      <c r="K168" s="28">
        <v>7.4919449999999996E-4</v>
      </c>
      <c r="L168" s="28">
        <v>-2.2600785000000002E-2</v>
      </c>
      <c r="M168" s="28">
        <v>-2.3976023999999999E-2</v>
      </c>
      <c r="N168" s="28">
        <v>1.4090217999999999E-3</v>
      </c>
      <c r="O168" s="28">
        <v>-6.5981199999999996E-4</v>
      </c>
      <c r="P168" s="28">
        <v>-5.4014000000000002E-5</v>
      </c>
      <c r="Q168" s="28">
        <v>1.7745590000000001E-4</v>
      </c>
      <c r="R168" s="28">
        <v>4.48691E-5</v>
      </c>
    </row>
    <row r="169" spans="1:18" ht="22.5" x14ac:dyDescent="0.2">
      <c r="A169" s="12" t="s">
        <v>182</v>
      </c>
      <c r="B169" s="10" t="str">
        <f>VLOOKUP(A169,[3]Feuil1!$A$4:$B$2591,2,FALSE)</f>
        <v>Autres tumeurs du système nerveux, niveau 1</v>
      </c>
      <c r="C169" s="26">
        <v>1474</v>
      </c>
      <c r="D169" s="27">
        <v>2967604.5917000002</v>
      </c>
      <c r="E169" s="26">
        <v>1310</v>
      </c>
      <c r="F169" s="27">
        <v>2624275.3925999999</v>
      </c>
      <c r="G169" s="26">
        <v>1264</v>
      </c>
      <c r="H169" s="27">
        <v>2526895.7266000002</v>
      </c>
      <c r="I169" s="28">
        <v>-0.115692367</v>
      </c>
      <c r="J169" s="28">
        <v>-0.111261872</v>
      </c>
      <c r="K169" s="28">
        <v>-4.9851519999999996E-3</v>
      </c>
      <c r="L169" s="28">
        <v>-3.7107258999999997E-2</v>
      </c>
      <c r="M169" s="28">
        <v>-3.5114503999999998E-2</v>
      </c>
      <c r="N169" s="28">
        <v>-2.065276E-3</v>
      </c>
      <c r="O169" s="28">
        <v>-6.3232000000000002E-4</v>
      </c>
      <c r="P169" s="28">
        <v>-1.87083E-4</v>
      </c>
      <c r="Q169" s="28">
        <v>1.147924E-4</v>
      </c>
      <c r="R169" s="28">
        <v>9.3250200000000004E-5</v>
      </c>
    </row>
    <row r="170" spans="1:18" ht="22.5" x14ac:dyDescent="0.2">
      <c r="A170" s="12" t="s">
        <v>183</v>
      </c>
      <c r="B170" s="10" t="str">
        <f>VLOOKUP(A170,[3]Feuil1!$A$4:$B$2591,2,FALSE)</f>
        <v>Autres tumeurs du système nerveux, niveau 2</v>
      </c>
      <c r="C170" s="26">
        <v>854</v>
      </c>
      <c r="D170" s="27">
        <v>3167466.1638000002</v>
      </c>
      <c r="E170" s="26">
        <v>935</v>
      </c>
      <c r="F170" s="27">
        <v>3467974.7919999999</v>
      </c>
      <c r="G170" s="26">
        <v>966</v>
      </c>
      <c r="H170" s="27">
        <v>3567793.1902000001</v>
      </c>
      <c r="I170" s="28">
        <v>9.4873508600000003E-2</v>
      </c>
      <c r="J170" s="28">
        <v>9.4847775199999998E-2</v>
      </c>
      <c r="K170" s="28">
        <v>2.3504100000000001E-5</v>
      </c>
      <c r="L170" s="28">
        <v>2.8782907699999999E-2</v>
      </c>
      <c r="M170" s="28">
        <v>3.3155080199999999E-2</v>
      </c>
      <c r="N170" s="28">
        <v>-4.2318649999999996E-3</v>
      </c>
      <c r="O170" s="28">
        <v>4.261286E-4</v>
      </c>
      <c r="P170" s="28">
        <v>1.917686E-4</v>
      </c>
      <c r="Q170" s="28">
        <v>8.7729E-5</v>
      </c>
      <c r="R170" s="28">
        <v>1.3166250000000001E-4</v>
      </c>
    </row>
    <row r="171" spans="1:18" ht="22.5" x14ac:dyDescent="0.2">
      <c r="A171" s="12" t="s">
        <v>184</v>
      </c>
      <c r="B171" s="10" t="str">
        <f>VLOOKUP(A171,[3]Feuil1!$A$4:$B$2591,2,FALSE)</f>
        <v>Autres tumeurs du système nerveux, niveau 3</v>
      </c>
      <c r="C171" s="26">
        <v>531</v>
      </c>
      <c r="D171" s="27">
        <v>2903067.8654</v>
      </c>
      <c r="E171" s="26">
        <v>557</v>
      </c>
      <c r="F171" s="27">
        <v>3050629.7387999999</v>
      </c>
      <c r="G171" s="26">
        <v>568</v>
      </c>
      <c r="H171" s="27">
        <v>3045068.0454000002</v>
      </c>
      <c r="I171" s="28">
        <v>5.0829632700000002E-2</v>
      </c>
      <c r="J171" s="28">
        <v>4.8964218499999997E-2</v>
      </c>
      <c r="K171" s="28">
        <v>1.7783393E-3</v>
      </c>
      <c r="L171" s="28">
        <v>-1.8231300000000001E-3</v>
      </c>
      <c r="M171" s="28">
        <v>1.9748653500000001E-2</v>
      </c>
      <c r="N171" s="28">
        <v>-2.1154019999999999E-2</v>
      </c>
      <c r="O171" s="28">
        <v>1.5120690000000001E-4</v>
      </c>
      <c r="P171" s="28">
        <v>-1.0685E-5</v>
      </c>
      <c r="Q171" s="28">
        <v>5.1583899999999999E-5</v>
      </c>
      <c r="R171" s="28">
        <v>1.1237229999999999E-4</v>
      </c>
    </row>
    <row r="172" spans="1:18" ht="22.5" x14ac:dyDescent="0.2">
      <c r="A172" s="12" t="s">
        <v>185</v>
      </c>
      <c r="B172" s="10" t="str">
        <f>VLOOKUP(A172,[3]Feuil1!$A$4:$B$2591,2,FALSE)</f>
        <v>Autres tumeurs du système nerveux, niveau 4</v>
      </c>
      <c r="C172" s="26">
        <v>286</v>
      </c>
      <c r="D172" s="27">
        <v>3142433.2422000002</v>
      </c>
      <c r="E172" s="26">
        <v>328</v>
      </c>
      <c r="F172" s="27">
        <v>3308737.4881000002</v>
      </c>
      <c r="G172" s="26">
        <v>369</v>
      </c>
      <c r="H172" s="27">
        <v>3667796.2105</v>
      </c>
      <c r="I172" s="28">
        <v>5.2922125299999997E-2</v>
      </c>
      <c r="J172" s="28">
        <v>0.14685314690000001</v>
      </c>
      <c r="K172" s="28">
        <v>-8.1903269000000001E-2</v>
      </c>
      <c r="L172" s="28">
        <v>0.10851834690000001</v>
      </c>
      <c r="M172" s="28">
        <v>0.125</v>
      </c>
      <c r="N172" s="28">
        <v>-1.4650358E-2</v>
      </c>
      <c r="O172" s="28">
        <v>5.635894E-4</v>
      </c>
      <c r="P172" s="28">
        <v>6.8981459999999995E-4</v>
      </c>
      <c r="Q172" s="28">
        <v>3.3511399999999999E-5</v>
      </c>
      <c r="R172" s="28">
        <v>1.353529E-4</v>
      </c>
    </row>
    <row r="173" spans="1:18" ht="22.5" x14ac:dyDescent="0.2">
      <c r="A173" s="12" t="s">
        <v>186</v>
      </c>
      <c r="B173" s="10" t="str">
        <f>VLOOKUP(A173,[3]Feuil1!$A$4:$B$2591,2,FALSE)</f>
        <v>Autres tumeurs du système nerveux, très courte durée</v>
      </c>
      <c r="C173" s="26">
        <v>1374</v>
      </c>
      <c r="D173" s="27">
        <v>1149233.7123</v>
      </c>
      <c r="E173" s="26">
        <v>1328</v>
      </c>
      <c r="F173" s="27">
        <v>1111465.2383999999</v>
      </c>
      <c r="G173" s="26">
        <v>1383</v>
      </c>
      <c r="H173" s="27">
        <v>1153370.3759999999</v>
      </c>
      <c r="I173" s="28">
        <v>-3.2864049999999999E-2</v>
      </c>
      <c r="J173" s="28">
        <v>-3.3478894000000002E-2</v>
      </c>
      <c r="K173" s="28">
        <v>6.361413E-4</v>
      </c>
      <c r="L173" s="28">
        <v>3.7702607499999999E-2</v>
      </c>
      <c r="M173" s="28">
        <v>4.1415662700000001E-2</v>
      </c>
      <c r="N173" s="28">
        <v>-3.5653920000000001E-3</v>
      </c>
      <c r="O173" s="28">
        <v>7.560345E-4</v>
      </c>
      <c r="P173" s="28">
        <v>8.05071E-5</v>
      </c>
      <c r="Q173" s="28">
        <v>1.2559950000000001E-4</v>
      </c>
      <c r="R173" s="28">
        <v>4.2562899999999999E-5</v>
      </c>
    </row>
    <row r="174" spans="1:18" x14ac:dyDescent="0.2">
      <c r="A174" s="12" t="s">
        <v>187</v>
      </c>
      <c r="B174" s="10" t="str">
        <f>VLOOKUP(A174,[3]Feuil1!$A$4:$B$2591,2,FALSE)</f>
        <v>Hydrocéphalies, niveau 1</v>
      </c>
      <c r="C174" s="26">
        <v>1434</v>
      </c>
      <c r="D174" s="27">
        <v>2076840.5473</v>
      </c>
      <c r="E174" s="26">
        <v>1444</v>
      </c>
      <c r="F174" s="27">
        <v>2041699.8755000001</v>
      </c>
      <c r="G174" s="26">
        <v>1348</v>
      </c>
      <c r="H174" s="27">
        <v>1928556.1103000001</v>
      </c>
      <c r="I174" s="28">
        <v>-1.6920254999999999E-2</v>
      </c>
      <c r="J174" s="28">
        <v>6.9735007000000003E-3</v>
      </c>
      <c r="K174" s="28">
        <v>-2.3728287000000001E-2</v>
      </c>
      <c r="L174" s="28">
        <v>-5.5416452999999997E-2</v>
      </c>
      <c r="M174" s="28">
        <v>-6.6481994000000003E-2</v>
      </c>
      <c r="N174" s="28">
        <v>1.18535919E-2</v>
      </c>
      <c r="O174" s="28">
        <v>-1.3196239999999999E-3</v>
      </c>
      <c r="P174" s="28">
        <v>-2.17369E-4</v>
      </c>
      <c r="Q174" s="28">
        <v>1.22421E-4</v>
      </c>
      <c r="R174" s="28">
        <v>7.1169599999999997E-5</v>
      </c>
    </row>
    <row r="175" spans="1:18" x14ac:dyDescent="0.2">
      <c r="A175" s="12" t="s">
        <v>188</v>
      </c>
      <c r="B175" s="10" t="str">
        <f>VLOOKUP(A175,[3]Feuil1!$A$4:$B$2591,2,FALSE)</f>
        <v>Hydrocéphalies, niveau 2</v>
      </c>
      <c r="C175" s="26">
        <v>629</v>
      </c>
      <c r="D175" s="27">
        <v>2418290.9262999999</v>
      </c>
      <c r="E175" s="26">
        <v>674</v>
      </c>
      <c r="F175" s="27">
        <v>2577799.5732999998</v>
      </c>
      <c r="G175" s="26">
        <v>673</v>
      </c>
      <c r="H175" s="27">
        <v>2572072.6159999999</v>
      </c>
      <c r="I175" s="28">
        <v>6.5959246400000004E-2</v>
      </c>
      <c r="J175" s="28">
        <v>7.1542130400000001E-2</v>
      </c>
      <c r="K175" s="28">
        <v>-5.2101400000000003E-3</v>
      </c>
      <c r="L175" s="28">
        <v>-2.2216459999999999E-3</v>
      </c>
      <c r="M175" s="28">
        <v>-1.48368E-3</v>
      </c>
      <c r="N175" s="28">
        <v>-7.3906299999999998E-4</v>
      </c>
      <c r="O175" s="28">
        <v>-1.3746E-5</v>
      </c>
      <c r="P175" s="28">
        <v>-1.1002000000000001E-5</v>
      </c>
      <c r="Q175" s="28">
        <v>6.1119700000000004E-5</v>
      </c>
      <c r="R175" s="28">
        <v>9.49174E-5</v>
      </c>
    </row>
    <row r="176" spans="1:18" x14ac:dyDescent="0.2">
      <c r="A176" s="12" t="s">
        <v>189</v>
      </c>
      <c r="B176" s="10" t="str">
        <f>VLOOKUP(A176,[3]Feuil1!$A$4:$B$2591,2,FALSE)</f>
        <v>Hydrocéphalies, niveau 3</v>
      </c>
      <c r="C176" s="26">
        <v>456</v>
      </c>
      <c r="D176" s="27">
        <v>2354502.4548999998</v>
      </c>
      <c r="E176" s="26">
        <v>545</v>
      </c>
      <c r="F176" s="27">
        <v>2841442.5888999999</v>
      </c>
      <c r="G176" s="26">
        <v>507</v>
      </c>
      <c r="H176" s="27">
        <v>2647442.0169000002</v>
      </c>
      <c r="I176" s="28">
        <v>0.20681232799999999</v>
      </c>
      <c r="J176" s="28">
        <v>0.1951754386</v>
      </c>
      <c r="K176" s="28">
        <v>9.7365533000000008E-3</v>
      </c>
      <c r="L176" s="28">
        <v>-6.8275379999999997E-2</v>
      </c>
      <c r="M176" s="28">
        <v>-6.9724771000000005E-2</v>
      </c>
      <c r="N176" s="28">
        <v>1.5580237E-3</v>
      </c>
      <c r="O176" s="28">
        <v>-5.22351E-4</v>
      </c>
      <c r="P176" s="28">
        <v>-3.7270899999999999E-4</v>
      </c>
      <c r="Q176" s="28">
        <v>4.6044100000000002E-5</v>
      </c>
      <c r="R176" s="28">
        <v>9.7698699999999993E-5</v>
      </c>
    </row>
    <row r="177" spans="1:18" x14ac:dyDescent="0.2">
      <c r="A177" s="12" t="s">
        <v>190</v>
      </c>
      <c r="B177" s="10" t="str">
        <f>VLOOKUP(A177,[3]Feuil1!$A$4:$B$2591,2,FALSE)</f>
        <v>Hydrocéphalies, niveau 4</v>
      </c>
      <c r="C177" s="26">
        <v>68</v>
      </c>
      <c r="D177" s="27">
        <v>570622.87300000002</v>
      </c>
      <c r="E177" s="26">
        <v>51</v>
      </c>
      <c r="F177" s="27">
        <v>459431.17709999997</v>
      </c>
      <c r="G177" s="26">
        <v>64</v>
      </c>
      <c r="H177" s="27">
        <v>574408.17520000006</v>
      </c>
      <c r="I177" s="28">
        <v>-0.194860215</v>
      </c>
      <c r="J177" s="28">
        <v>-0.25</v>
      </c>
      <c r="K177" s="28">
        <v>7.3519712900000006E-2</v>
      </c>
      <c r="L177" s="28">
        <v>0.25025945960000001</v>
      </c>
      <c r="M177" s="28">
        <v>0.25490196079999999</v>
      </c>
      <c r="N177" s="28">
        <v>-3.6994929999999999E-3</v>
      </c>
      <c r="O177" s="28">
        <v>1.786991E-4</v>
      </c>
      <c r="P177" s="28">
        <v>2.2089089999999999E-4</v>
      </c>
      <c r="Q177" s="28">
        <v>5.8122712999999999E-6</v>
      </c>
      <c r="R177" s="28">
        <v>2.1197400000000001E-5</v>
      </c>
    </row>
    <row r="178" spans="1:18" x14ac:dyDescent="0.2">
      <c r="A178" s="12" t="s">
        <v>191</v>
      </c>
      <c r="B178" s="10" t="str">
        <f>VLOOKUP(A178,[3]Feuil1!$A$4:$B$2591,2,FALSE)</f>
        <v>Hydrocéphalies, très courte durée</v>
      </c>
      <c r="C178" s="26">
        <v>841</v>
      </c>
      <c r="D178" s="27">
        <v>446526.01069999998</v>
      </c>
      <c r="E178" s="26">
        <v>907</v>
      </c>
      <c r="F178" s="27">
        <v>480277.02799999999</v>
      </c>
      <c r="G178" s="26">
        <v>910</v>
      </c>
      <c r="H178" s="27">
        <v>482676.34029999998</v>
      </c>
      <c r="I178" s="28">
        <v>7.5585781099999999E-2</v>
      </c>
      <c r="J178" s="28">
        <v>7.8478002399999996E-2</v>
      </c>
      <c r="K178" s="28">
        <v>-2.6817619999999999E-3</v>
      </c>
      <c r="L178" s="28">
        <v>4.9956840999999998E-3</v>
      </c>
      <c r="M178" s="28">
        <v>3.3076074999999999E-3</v>
      </c>
      <c r="N178" s="28">
        <v>1.6825115E-3</v>
      </c>
      <c r="O178" s="28">
        <v>4.1238200000000001E-5</v>
      </c>
      <c r="P178" s="28">
        <v>4.6094984999999997E-6</v>
      </c>
      <c r="Q178" s="28">
        <v>8.2643200000000002E-5</v>
      </c>
      <c r="R178" s="28">
        <v>1.7812199999999999E-5</v>
      </c>
    </row>
    <row r="179" spans="1:18" x14ac:dyDescent="0.2">
      <c r="A179" s="12" t="s">
        <v>192</v>
      </c>
      <c r="B179" s="10" t="str">
        <f>VLOOKUP(A179,[3]Feuil1!$A$4:$B$2591,2,FALSE)</f>
        <v>Anévrysmes cérébraux, niveau 1</v>
      </c>
      <c r="C179" s="26">
        <v>1324</v>
      </c>
      <c r="D179" s="27">
        <v>2898531.6576</v>
      </c>
      <c r="E179" s="26">
        <v>1437</v>
      </c>
      <c r="F179" s="27">
        <v>3157227.4865999999</v>
      </c>
      <c r="G179" s="26">
        <v>1444</v>
      </c>
      <c r="H179" s="27">
        <v>3171036.7796</v>
      </c>
      <c r="I179" s="28">
        <v>8.9250648099999996E-2</v>
      </c>
      <c r="J179" s="28">
        <v>8.5347432000000001E-2</v>
      </c>
      <c r="K179" s="28">
        <v>3.5962825999999999E-3</v>
      </c>
      <c r="L179" s="28">
        <v>4.373867E-3</v>
      </c>
      <c r="M179" s="28">
        <v>4.8712596000000004E-3</v>
      </c>
      <c r="N179" s="28">
        <v>-4.9498100000000002E-4</v>
      </c>
      <c r="O179" s="28">
        <v>9.6222600000000003E-5</v>
      </c>
      <c r="P179" s="28">
        <v>2.6530099999999999E-5</v>
      </c>
      <c r="Q179" s="28">
        <v>1.3113940000000001E-4</v>
      </c>
      <c r="R179" s="28">
        <v>1.17021E-4</v>
      </c>
    </row>
    <row r="180" spans="1:18" x14ac:dyDescent="0.2">
      <c r="A180" s="12" t="s">
        <v>193</v>
      </c>
      <c r="B180" s="10" t="str">
        <f>VLOOKUP(A180,[3]Feuil1!$A$4:$B$2591,2,FALSE)</f>
        <v>Anévrysmes cérébraux, niveau 2</v>
      </c>
      <c r="C180" s="26">
        <v>91</v>
      </c>
      <c r="D180" s="27">
        <v>570239.37820000004</v>
      </c>
      <c r="E180" s="26">
        <v>81</v>
      </c>
      <c r="F180" s="27">
        <v>517356.58199999999</v>
      </c>
      <c r="G180" s="26">
        <v>105</v>
      </c>
      <c r="H180" s="27">
        <v>635798.00230000005</v>
      </c>
      <c r="I180" s="28">
        <v>-9.2737889000000004E-2</v>
      </c>
      <c r="J180" s="28">
        <v>-0.10989011</v>
      </c>
      <c r="K180" s="28">
        <v>1.9269778899999999E-2</v>
      </c>
      <c r="L180" s="28">
        <v>0.22893575620000001</v>
      </c>
      <c r="M180" s="28">
        <v>0.29629629629999998</v>
      </c>
      <c r="N180" s="28">
        <v>-5.1963845000000002E-2</v>
      </c>
      <c r="O180" s="28">
        <v>3.2990599999999998E-4</v>
      </c>
      <c r="P180" s="28">
        <v>2.2754669999999999E-4</v>
      </c>
      <c r="Q180" s="28">
        <v>9.5357574999999998E-6</v>
      </c>
      <c r="R180" s="28">
        <v>2.3462899999999999E-5</v>
      </c>
    </row>
    <row r="181" spans="1:18" x14ac:dyDescent="0.2">
      <c r="A181" s="12" t="s">
        <v>194</v>
      </c>
      <c r="B181" s="10" t="str">
        <f>VLOOKUP(A181,[3]Feuil1!$A$4:$B$2591,2,FALSE)</f>
        <v>Anévrysmes cérébraux, niveau 3</v>
      </c>
      <c r="C181" s="26">
        <v>53</v>
      </c>
      <c r="D181" s="27">
        <v>470497.71629999997</v>
      </c>
      <c r="E181" s="26">
        <v>51</v>
      </c>
      <c r="F181" s="27">
        <v>454834.8762</v>
      </c>
      <c r="G181" s="26">
        <v>51</v>
      </c>
      <c r="H181" s="27">
        <v>450547.2831</v>
      </c>
      <c r="I181" s="28">
        <v>-3.3289938999999998E-2</v>
      </c>
      <c r="J181" s="28">
        <v>-3.7735849000000002E-2</v>
      </c>
      <c r="K181" s="28">
        <v>4.6202598999999997E-3</v>
      </c>
      <c r="L181" s="28">
        <v>-9.4267029999999998E-3</v>
      </c>
      <c r="M181" s="28">
        <v>0</v>
      </c>
      <c r="N181" s="28">
        <v>-9.4267029999999998E-3</v>
      </c>
      <c r="O181" s="28">
        <v>0</v>
      </c>
      <c r="P181" s="28">
        <v>-8.2372160000000001E-6</v>
      </c>
      <c r="Q181" s="28">
        <v>4.6316537000000002E-6</v>
      </c>
      <c r="R181" s="28">
        <v>1.6626600000000001E-5</v>
      </c>
    </row>
    <row r="182" spans="1:18" x14ac:dyDescent="0.2">
      <c r="A182" s="12" t="s">
        <v>195</v>
      </c>
      <c r="B182" s="10" t="str">
        <f>VLOOKUP(A182,[3]Feuil1!$A$4:$B$2591,2,FALSE)</f>
        <v>Anévrysmes cérébraux, niveau 4</v>
      </c>
      <c r="C182" s="26">
        <v>5</v>
      </c>
      <c r="D182" s="27">
        <v>73450.813800000004</v>
      </c>
      <c r="E182" s="26">
        <v>9</v>
      </c>
      <c r="F182" s="27">
        <v>131400.17379999999</v>
      </c>
      <c r="G182" s="26">
        <v>9</v>
      </c>
      <c r="H182" s="27">
        <v>141396.43840000001</v>
      </c>
      <c r="I182" s="28">
        <v>0.78895463509999997</v>
      </c>
      <c r="J182" s="28">
        <v>0.8</v>
      </c>
      <c r="K182" s="28">
        <v>-6.1363140000000004E-3</v>
      </c>
      <c r="L182" s="28">
        <v>7.6074972399999996E-2</v>
      </c>
      <c r="M182" s="28">
        <v>0</v>
      </c>
      <c r="N182" s="28">
        <v>7.6074972399999996E-2</v>
      </c>
      <c r="O182" s="28">
        <v>0</v>
      </c>
      <c r="P182" s="28">
        <v>1.9204599999999999E-5</v>
      </c>
      <c r="Q182" s="28">
        <v>8.1735065000000003E-7</v>
      </c>
      <c r="R182" s="28">
        <v>5.2179612999999996E-6</v>
      </c>
    </row>
    <row r="183" spans="1:18" ht="22.5" x14ac:dyDescent="0.2">
      <c r="A183" s="12" t="s">
        <v>196</v>
      </c>
      <c r="B183" s="10" t="str">
        <f>VLOOKUP(A183,[3]Feuil1!$A$4:$B$2591,2,FALSE)</f>
        <v>Accidents vasculaires intracérébraux non transitoires, niveau 1</v>
      </c>
      <c r="C183" s="26">
        <v>28803</v>
      </c>
      <c r="D183" s="27">
        <v>88790578.834000006</v>
      </c>
      <c r="E183" s="26">
        <v>29519</v>
      </c>
      <c r="F183" s="27">
        <v>90621433.269999996</v>
      </c>
      <c r="G183" s="26">
        <v>29670</v>
      </c>
      <c r="H183" s="27">
        <v>91081183.618000001</v>
      </c>
      <c r="I183" s="28">
        <v>2.0619917799999998E-2</v>
      </c>
      <c r="J183" s="28">
        <v>2.48585217E-2</v>
      </c>
      <c r="K183" s="28">
        <v>-4.1357939999999999E-3</v>
      </c>
      <c r="L183" s="28">
        <v>5.073307E-3</v>
      </c>
      <c r="M183" s="28">
        <v>5.1153494000000001E-3</v>
      </c>
      <c r="N183" s="28">
        <v>-4.1829000000000002E-5</v>
      </c>
      <c r="O183" s="28">
        <v>2.0756583999999999E-3</v>
      </c>
      <c r="P183" s="28">
        <v>8.8326080000000003E-4</v>
      </c>
      <c r="Q183" s="28">
        <v>2.6945326000000001E-3</v>
      </c>
      <c r="R183" s="28">
        <v>3.3611743999999999E-3</v>
      </c>
    </row>
    <row r="184" spans="1:18" ht="22.5" x14ac:dyDescent="0.2">
      <c r="A184" s="12" t="s">
        <v>197</v>
      </c>
      <c r="B184" s="10" t="str">
        <f>VLOOKUP(A184,[3]Feuil1!$A$4:$B$2591,2,FALSE)</f>
        <v>Accidents vasculaires intracérébraux non transitoires, niveau 2</v>
      </c>
      <c r="C184" s="26">
        <v>22358</v>
      </c>
      <c r="D184" s="27">
        <v>107707075.67</v>
      </c>
      <c r="E184" s="26">
        <v>23636</v>
      </c>
      <c r="F184" s="27">
        <v>113520963.09999999</v>
      </c>
      <c r="G184" s="26">
        <v>24798</v>
      </c>
      <c r="H184" s="27">
        <v>118973830.66</v>
      </c>
      <c r="I184" s="28">
        <v>5.3978695399999999E-2</v>
      </c>
      <c r="J184" s="28">
        <v>5.7160747800000002E-2</v>
      </c>
      <c r="K184" s="28">
        <v>-3.0099990000000002E-3</v>
      </c>
      <c r="L184" s="28">
        <v>4.8034014299999997E-2</v>
      </c>
      <c r="M184" s="28">
        <v>4.9162294799999999E-2</v>
      </c>
      <c r="N184" s="28">
        <v>-1.0754110000000001E-3</v>
      </c>
      <c r="O184" s="28">
        <v>1.59729477E-2</v>
      </c>
      <c r="P184" s="28">
        <v>1.04759121E-2</v>
      </c>
      <c r="Q184" s="28">
        <v>2.2520735E-3</v>
      </c>
      <c r="R184" s="28">
        <v>4.3904985000000002E-3</v>
      </c>
    </row>
    <row r="185" spans="1:18" ht="22.5" x14ac:dyDescent="0.2">
      <c r="A185" s="12" t="s">
        <v>198</v>
      </c>
      <c r="B185" s="10" t="str">
        <f>VLOOKUP(A185,[3]Feuil1!$A$4:$B$2591,2,FALSE)</f>
        <v>Accidents vasculaires intracérébraux non transitoires, niveau 3</v>
      </c>
      <c r="C185" s="26">
        <v>22931</v>
      </c>
      <c r="D185" s="27">
        <v>157052007.99000001</v>
      </c>
      <c r="E185" s="26">
        <v>25480</v>
      </c>
      <c r="F185" s="27">
        <v>174533838.55000001</v>
      </c>
      <c r="G185" s="26">
        <v>28125</v>
      </c>
      <c r="H185" s="27">
        <v>192097310.97</v>
      </c>
      <c r="I185" s="28">
        <v>0.11131236579999999</v>
      </c>
      <c r="J185" s="28">
        <v>0.1111595657</v>
      </c>
      <c r="K185" s="28">
        <v>1.3751409999999999E-4</v>
      </c>
      <c r="L185" s="28">
        <v>0.1006307577</v>
      </c>
      <c r="M185" s="28">
        <v>0.1038069074</v>
      </c>
      <c r="N185" s="28">
        <v>-2.8774500000000001E-3</v>
      </c>
      <c r="O185" s="28">
        <v>3.6358387899999997E-2</v>
      </c>
      <c r="P185" s="28">
        <v>3.3742501699999997E-2</v>
      </c>
      <c r="Q185" s="28">
        <v>2.5542208000000001E-3</v>
      </c>
      <c r="R185" s="28">
        <v>7.0889786999999999E-3</v>
      </c>
    </row>
    <row r="186" spans="1:18" ht="22.5" x14ac:dyDescent="0.2">
      <c r="A186" s="12" t="s">
        <v>199</v>
      </c>
      <c r="B186" s="10" t="str">
        <f>VLOOKUP(A186,[3]Feuil1!$A$4:$B$2591,2,FALSE)</f>
        <v>Accidents vasculaires intracérébraux non transitoires, niveau 4</v>
      </c>
      <c r="C186" s="26">
        <v>7217</v>
      </c>
      <c r="D186" s="27">
        <v>73597506.106999993</v>
      </c>
      <c r="E186" s="26">
        <v>8054</v>
      </c>
      <c r="F186" s="27">
        <v>80415915.643999994</v>
      </c>
      <c r="G186" s="26">
        <v>8591</v>
      </c>
      <c r="H186" s="27">
        <v>86222179.753000006</v>
      </c>
      <c r="I186" s="28">
        <v>9.2644573100000002E-2</v>
      </c>
      <c r="J186" s="28">
        <v>0.1159761674</v>
      </c>
      <c r="K186" s="28">
        <v>-2.0906892999999999E-2</v>
      </c>
      <c r="L186" s="28">
        <v>7.22029223E-2</v>
      </c>
      <c r="M186" s="28">
        <v>6.6674944099999994E-2</v>
      </c>
      <c r="N186" s="28">
        <v>5.1824393000000002E-3</v>
      </c>
      <c r="O186" s="28">
        <v>7.3816461999999996E-3</v>
      </c>
      <c r="P186" s="28">
        <v>1.11548486E-2</v>
      </c>
      <c r="Q186" s="28">
        <v>7.8020659999999996E-4</v>
      </c>
      <c r="R186" s="28">
        <v>3.1818622999999998E-3</v>
      </c>
    </row>
    <row r="187" spans="1:18" ht="33.75" x14ac:dyDescent="0.2">
      <c r="A187" s="12" t="s">
        <v>200</v>
      </c>
      <c r="B187" s="10" t="str">
        <f>VLOOKUP(A187,[3]Feuil1!$A$4:$B$2591,2,FALSE)</f>
        <v>Transferts et autres séjours courts pour accidents vasculaires intracérébraux non transitoires</v>
      </c>
      <c r="C187" s="26">
        <v>6795</v>
      </c>
      <c r="D187" s="27">
        <v>4666743.5760000004</v>
      </c>
      <c r="E187" s="26">
        <v>7204</v>
      </c>
      <c r="F187" s="27">
        <v>4955620.4280000003</v>
      </c>
      <c r="G187" s="26">
        <v>7656</v>
      </c>
      <c r="H187" s="27">
        <v>5261953.3559999997</v>
      </c>
      <c r="I187" s="28">
        <v>6.1901162400000001E-2</v>
      </c>
      <c r="J187" s="28">
        <v>6.0191317100000002E-2</v>
      </c>
      <c r="K187" s="28">
        <v>1.6127705000000001E-3</v>
      </c>
      <c r="L187" s="28">
        <v>6.1815252500000001E-2</v>
      </c>
      <c r="M187" s="28">
        <v>6.2742920600000002E-2</v>
      </c>
      <c r="N187" s="28">
        <v>-8.7290000000000002E-4</v>
      </c>
      <c r="O187" s="28">
        <v>6.2132291999999999E-3</v>
      </c>
      <c r="P187" s="28">
        <v>5.8851909999999995E-4</v>
      </c>
      <c r="Q187" s="28">
        <v>6.9529300000000004E-4</v>
      </c>
      <c r="R187" s="28">
        <v>1.9418220000000001E-4</v>
      </c>
    </row>
    <row r="188" spans="1:18" ht="22.5" x14ac:dyDescent="0.2">
      <c r="A188" s="12" t="s">
        <v>201</v>
      </c>
      <c r="B188" s="10" t="str">
        <f>VLOOKUP(A188,[3]Feuil1!$A$4:$B$2591,2,FALSE)</f>
        <v>Autres accidents vasculaires cérébraux non transitoires, niveau 1</v>
      </c>
      <c r="C188" s="26">
        <v>4439</v>
      </c>
      <c r="D188" s="27">
        <v>13665271.68</v>
      </c>
      <c r="E188" s="26">
        <v>3622</v>
      </c>
      <c r="F188" s="27">
        <v>11006314.005999999</v>
      </c>
      <c r="G188" s="26">
        <v>3207</v>
      </c>
      <c r="H188" s="27">
        <v>9689578.6601999998</v>
      </c>
      <c r="I188" s="28">
        <v>-0.19457774</v>
      </c>
      <c r="J188" s="28">
        <v>-0.184050462</v>
      </c>
      <c r="K188" s="28">
        <v>-1.2901872999999999E-2</v>
      </c>
      <c r="L188" s="28">
        <v>-0.119634543</v>
      </c>
      <c r="M188" s="28">
        <v>-0.114577581</v>
      </c>
      <c r="N188" s="28">
        <v>-5.7113550000000004E-3</v>
      </c>
      <c r="O188" s="28">
        <v>-5.7046240000000002E-3</v>
      </c>
      <c r="P188" s="28">
        <v>-2.529679E-3</v>
      </c>
      <c r="Q188" s="28">
        <v>2.9124929999999998E-4</v>
      </c>
      <c r="R188" s="28">
        <v>3.5757509999999998E-4</v>
      </c>
    </row>
    <row r="189" spans="1:18" ht="22.5" x14ac:dyDescent="0.2">
      <c r="A189" s="12" t="s">
        <v>202</v>
      </c>
      <c r="B189" s="10" t="str">
        <f>VLOOKUP(A189,[3]Feuil1!$A$4:$B$2591,2,FALSE)</f>
        <v>Autres accidents vasculaires cérébraux non transitoires, niveau 2</v>
      </c>
      <c r="C189" s="26">
        <v>3652</v>
      </c>
      <c r="D189" s="27">
        <v>17400107.886</v>
      </c>
      <c r="E189" s="26">
        <v>3189</v>
      </c>
      <c r="F189" s="27">
        <v>15163497.289999999</v>
      </c>
      <c r="G189" s="26">
        <v>3012</v>
      </c>
      <c r="H189" s="27">
        <v>14296577.017000001</v>
      </c>
      <c r="I189" s="28">
        <v>-0.12854004199999999</v>
      </c>
      <c r="J189" s="28">
        <v>-0.126779847</v>
      </c>
      <c r="K189" s="28">
        <v>-2.015752E-3</v>
      </c>
      <c r="L189" s="28">
        <v>-5.7171526E-2</v>
      </c>
      <c r="M189" s="28">
        <v>-5.5503293000000002E-2</v>
      </c>
      <c r="N189" s="28">
        <v>-1.766267E-3</v>
      </c>
      <c r="O189" s="28">
        <v>-2.4330570000000002E-3</v>
      </c>
      <c r="P189" s="28">
        <v>-1.6655050000000001E-3</v>
      </c>
      <c r="Q189" s="28">
        <v>2.7354000000000001E-4</v>
      </c>
      <c r="R189" s="28">
        <v>5.2758739999999996E-4</v>
      </c>
    </row>
    <row r="190" spans="1:18" ht="22.5" x14ac:dyDescent="0.2">
      <c r="A190" s="12" t="s">
        <v>203</v>
      </c>
      <c r="B190" s="10" t="str">
        <f>VLOOKUP(A190,[3]Feuil1!$A$4:$B$2591,2,FALSE)</f>
        <v>Autres accidents vasculaires cérébraux non transitoires, niveau 3</v>
      </c>
      <c r="C190" s="26">
        <v>2381</v>
      </c>
      <c r="D190" s="27">
        <v>17074941.612</v>
      </c>
      <c r="E190" s="26">
        <v>2458</v>
      </c>
      <c r="F190" s="27">
        <v>17590726.284000002</v>
      </c>
      <c r="G190" s="26">
        <v>2217</v>
      </c>
      <c r="H190" s="27">
        <v>15903835.060000001</v>
      </c>
      <c r="I190" s="28">
        <v>3.02071119E-2</v>
      </c>
      <c r="J190" s="28">
        <v>3.2339353199999997E-2</v>
      </c>
      <c r="K190" s="28">
        <v>-2.0654459999999999E-3</v>
      </c>
      <c r="L190" s="28">
        <v>-9.5896622000000001E-2</v>
      </c>
      <c r="M190" s="28">
        <v>-9.8047193000000005E-2</v>
      </c>
      <c r="N190" s="28">
        <v>2.3843498999999999E-3</v>
      </c>
      <c r="O190" s="28">
        <v>-3.3128060000000002E-3</v>
      </c>
      <c r="P190" s="28">
        <v>-3.2408129999999999E-3</v>
      </c>
      <c r="Q190" s="28">
        <v>2.0134069999999999E-4</v>
      </c>
      <c r="R190" s="28">
        <v>5.8690019999999997E-4</v>
      </c>
    </row>
    <row r="191" spans="1:18" ht="22.5" x14ac:dyDescent="0.2">
      <c r="A191" s="12" t="s">
        <v>204</v>
      </c>
      <c r="B191" s="10" t="str">
        <f>VLOOKUP(A191,[3]Feuil1!$A$4:$B$2591,2,FALSE)</f>
        <v>Autres accidents vasculaires cérébraux non transitoires, niveau 4</v>
      </c>
      <c r="C191" s="26">
        <v>830</v>
      </c>
      <c r="D191" s="27">
        <v>8149423.9353</v>
      </c>
      <c r="E191" s="26">
        <v>841</v>
      </c>
      <c r="F191" s="27">
        <v>8461142.0669</v>
      </c>
      <c r="G191" s="26">
        <v>789</v>
      </c>
      <c r="H191" s="27">
        <v>7609495.1256999997</v>
      </c>
      <c r="I191" s="28">
        <v>3.8250327100000002E-2</v>
      </c>
      <c r="J191" s="28">
        <v>1.3253012E-2</v>
      </c>
      <c r="K191" s="28">
        <v>2.46703585E-2</v>
      </c>
      <c r="L191" s="28">
        <v>-0.10065389900000001</v>
      </c>
      <c r="M191" s="28">
        <v>-6.1831153E-2</v>
      </c>
      <c r="N191" s="28">
        <v>-4.1381406000000003E-2</v>
      </c>
      <c r="O191" s="28">
        <v>-7.1479599999999996E-4</v>
      </c>
      <c r="P191" s="28">
        <v>-1.6361629999999999E-3</v>
      </c>
      <c r="Q191" s="28">
        <v>7.1654400000000003E-5</v>
      </c>
      <c r="R191" s="28">
        <v>2.808137E-4</v>
      </c>
    </row>
    <row r="192" spans="1:18" ht="33.75" x14ac:dyDescent="0.2">
      <c r="A192" s="12" t="s">
        <v>205</v>
      </c>
      <c r="B192" s="10" t="str">
        <f>VLOOKUP(A192,[3]Feuil1!$A$4:$B$2591,2,FALSE)</f>
        <v>Transferts et autres séjours courts pour autres accidents vasculaires cérébraux non transitoires</v>
      </c>
      <c r="C192" s="26">
        <v>4151</v>
      </c>
      <c r="D192" s="27">
        <v>3251132.2138</v>
      </c>
      <c r="E192" s="26">
        <v>4422</v>
      </c>
      <c r="F192" s="27">
        <v>3462549.7489999998</v>
      </c>
      <c r="G192" s="26">
        <v>4469</v>
      </c>
      <c r="H192" s="27">
        <v>3498433.0704999999</v>
      </c>
      <c r="I192" s="28">
        <v>6.5028895000000003E-2</v>
      </c>
      <c r="J192" s="28">
        <v>6.5285473400000002E-2</v>
      </c>
      <c r="K192" s="28">
        <v>-2.4085400000000001E-4</v>
      </c>
      <c r="L192" s="28">
        <v>1.0363265300000001E-2</v>
      </c>
      <c r="M192" s="28">
        <v>1.06286748E-2</v>
      </c>
      <c r="N192" s="28">
        <v>-2.62618E-4</v>
      </c>
      <c r="O192" s="28">
        <v>6.4606590000000001E-4</v>
      </c>
      <c r="P192" s="28">
        <v>6.8938100000000003E-5</v>
      </c>
      <c r="Q192" s="28">
        <v>4.0586000000000002E-4</v>
      </c>
      <c r="R192" s="28">
        <v>1.2910290000000001E-4</v>
      </c>
    </row>
    <row r="193" spans="1:18" ht="22.5" x14ac:dyDescent="0.2">
      <c r="A193" s="12" t="s">
        <v>206</v>
      </c>
      <c r="B193" s="10" t="str">
        <f>VLOOKUP(A193,[3]Feuil1!$A$4:$B$2591,2,FALSE)</f>
        <v>Explorations et surveillance pour affections du système nerveux</v>
      </c>
      <c r="C193" s="26">
        <v>39420</v>
      </c>
      <c r="D193" s="27">
        <v>30608254.350000001</v>
      </c>
      <c r="E193" s="26">
        <v>45711</v>
      </c>
      <c r="F193" s="27">
        <v>35491019.850000001</v>
      </c>
      <c r="G193" s="26">
        <v>53265</v>
      </c>
      <c r="H193" s="27">
        <v>41346620.549999997</v>
      </c>
      <c r="I193" s="28">
        <v>0.1595244683</v>
      </c>
      <c r="J193" s="28">
        <v>0.1595890411</v>
      </c>
      <c r="K193" s="28">
        <v>-5.5686000000000002E-5</v>
      </c>
      <c r="L193" s="28">
        <v>0.16498823430000001</v>
      </c>
      <c r="M193" s="28">
        <v>0.16525562769999999</v>
      </c>
      <c r="N193" s="28">
        <v>-2.2947199999999999E-4</v>
      </c>
      <c r="O193" s="28">
        <v>0.1038379062</v>
      </c>
      <c r="P193" s="28">
        <v>1.1249632900000001E-2</v>
      </c>
      <c r="Q193" s="28">
        <v>4.8373536000000002E-3</v>
      </c>
      <c r="R193" s="28">
        <v>1.5258168E-3</v>
      </c>
    </row>
    <row r="194" spans="1:18" x14ac:dyDescent="0.2">
      <c r="A194" s="12" t="s">
        <v>207</v>
      </c>
      <c r="B194" s="10" t="str">
        <f>VLOOKUP(A194,[3]Feuil1!$A$4:$B$2591,2,FALSE)</f>
        <v>Troubles du sommeil, niveau 1</v>
      </c>
      <c r="C194" s="26">
        <v>1576</v>
      </c>
      <c r="D194" s="27">
        <v>1113952.95</v>
      </c>
      <c r="E194" s="26">
        <v>1246</v>
      </c>
      <c r="F194" s="27">
        <v>881619.10649999999</v>
      </c>
      <c r="G194" s="26">
        <v>774</v>
      </c>
      <c r="H194" s="27">
        <v>544701.66299999994</v>
      </c>
      <c r="I194" s="28">
        <v>-0.20856701699999999</v>
      </c>
      <c r="J194" s="28">
        <v>-0.20939086300000001</v>
      </c>
      <c r="K194" s="28">
        <v>1.0420398999999999E-3</v>
      </c>
      <c r="L194" s="28">
        <v>-0.38215760199999999</v>
      </c>
      <c r="M194" s="28">
        <v>-0.37881219900000002</v>
      </c>
      <c r="N194" s="28">
        <v>-5.3854929999999999E-3</v>
      </c>
      <c r="O194" s="28">
        <v>-6.4881510000000002E-3</v>
      </c>
      <c r="P194" s="28">
        <v>-6.4727700000000003E-4</v>
      </c>
      <c r="Q194" s="28">
        <v>7.0292199999999998E-5</v>
      </c>
      <c r="R194" s="28">
        <v>2.01012E-5</v>
      </c>
    </row>
    <row r="195" spans="1:18" x14ac:dyDescent="0.2">
      <c r="A195" s="12" t="s">
        <v>208</v>
      </c>
      <c r="B195" s="10" t="str">
        <f>VLOOKUP(A195,[3]Feuil1!$A$4:$B$2591,2,FALSE)</f>
        <v>Troubles du sommeil, niveau 2</v>
      </c>
      <c r="C195" s="26">
        <v>84</v>
      </c>
      <c r="D195" s="27">
        <v>169191.9172</v>
      </c>
      <c r="E195" s="26">
        <v>91</v>
      </c>
      <c r="F195" s="27">
        <v>182991.8596</v>
      </c>
      <c r="G195" s="26">
        <v>69</v>
      </c>
      <c r="H195" s="27">
        <v>151427.11619999999</v>
      </c>
      <c r="I195" s="28">
        <v>8.1563839599999993E-2</v>
      </c>
      <c r="J195" s="28">
        <v>8.3333333300000006E-2</v>
      </c>
      <c r="K195" s="28">
        <v>-1.6333789999999999E-3</v>
      </c>
      <c r="L195" s="28">
        <v>-0.17249260999999999</v>
      </c>
      <c r="M195" s="28">
        <v>-0.24175824200000001</v>
      </c>
      <c r="N195" s="28">
        <v>9.1350326499999995E-2</v>
      </c>
      <c r="O195" s="28">
        <v>-3.0241399999999998E-4</v>
      </c>
      <c r="P195" s="28">
        <v>-6.0640999999999998E-5</v>
      </c>
      <c r="Q195" s="28">
        <v>6.2663550000000001E-6</v>
      </c>
      <c r="R195" s="28">
        <v>5.5881239999999997E-6</v>
      </c>
    </row>
    <row r="196" spans="1:18" x14ac:dyDescent="0.2">
      <c r="A196" s="12" t="s">
        <v>209</v>
      </c>
      <c r="B196" s="10" t="str">
        <f>VLOOKUP(A196,[3]Feuil1!$A$4:$B$2591,2,FALSE)</f>
        <v>Troubles du sommeil, niveau 3</v>
      </c>
      <c r="C196" s="26">
        <v>54</v>
      </c>
      <c r="D196" s="27">
        <v>156446.95699999999</v>
      </c>
      <c r="E196" s="26">
        <v>51</v>
      </c>
      <c r="F196" s="27">
        <v>150815.58050000001</v>
      </c>
      <c r="G196" s="26">
        <v>70</v>
      </c>
      <c r="H196" s="27">
        <v>205287.90150000001</v>
      </c>
      <c r="I196" s="28">
        <v>-3.5995435999999999E-2</v>
      </c>
      <c r="J196" s="28">
        <v>-5.5555555999999999E-2</v>
      </c>
      <c r="K196" s="28">
        <v>2.0710714299999999E-2</v>
      </c>
      <c r="L196" s="28">
        <v>0.36118497049999998</v>
      </c>
      <c r="M196" s="28">
        <v>0.37254901959999998</v>
      </c>
      <c r="N196" s="28">
        <v>-8.2795209999999998E-3</v>
      </c>
      <c r="O196" s="28">
        <v>2.6117559999999998E-4</v>
      </c>
      <c r="P196" s="28">
        <v>1.046509E-4</v>
      </c>
      <c r="Q196" s="28">
        <v>6.3571717000000001E-6</v>
      </c>
      <c r="R196" s="28">
        <v>7.5757518E-6</v>
      </c>
    </row>
    <row r="197" spans="1:18" x14ac:dyDescent="0.2">
      <c r="A197" s="12" t="s">
        <v>210</v>
      </c>
      <c r="B197" s="10" t="str">
        <f>VLOOKUP(A197,[3]Feuil1!$A$4:$B$2591,2,FALSE)</f>
        <v>Troubles du sommeil, niveau 4</v>
      </c>
      <c r="C197" s="26">
        <v>25</v>
      </c>
      <c r="D197" s="27">
        <v>122021.2638</v>
      </c>
      <c r="E197" s="26">
        <v>25</v>
      </c>
      <c r="F197" s="27">
        <v>122361.02069999999</v>
      </c>
      <c r="G197" s="26">
        <v>45</v>
      </c>
      <c r="H197" s="27">
        <v>221133.2052</v>
      </c>
      <c r="I197" s="28">
        <v>2.7844073000000001E-3</v>
      </c>
      <c r="J197" s="28">
        <v>0</v>
      </c>
      <c r="K197" s="28">
        <v>2.7844073000000001E-3</v>
      </c>
      <c r="L197" s="28">
        <v>0.80721935739999995</v>
      </c>
      <c r="M197" s="28">
        <v>0.8</v>
      </c>
      <c r="N197" s="28">
        <v>4.0107540999999997E-3</v>
      </c>
      <c r="O197" s="28">
        <v>2.7492160000000001E-4</v>
      </c>
      <c r="P197" s="28">
        <v>1.8975860000000001E-4</v>
      </c>
      <c r="Q197" s="28">
        <v>4.0867532000000001E-6</v>
      </c>
      <c r="R197" s="28">
        <v>8.1604920000000007E-6</v>
      </c>
    </row>
    <row r="198" spans="1:18" ht="22.5" x14ac:dyDescent="0.2">
      <c r="A198" s="12" t="s">
        <v>211</v>
      </c>
      <c r="B198" s="10" t="str">
        <f>VLOOKUP(A198,[3]Feuil1!$A$4:$B$2591,2,FALSE)</f>
        <v>Anomalies de la démarche d'origine neurologique, très courte durée</v>
      </c>
      <c r="C198" s="26">
        <v>10139</v>
      </c>
      <c r="D198" s="27">
        <v>5987262.3744999999</v>
      </c>
      <c r="E198" s="26">
        <v>11399</v>
      </c>
      <c r="F198" s="27">
        <v>6719755.6398999998</v>
      </c>
      <c r="G198" s="26">
        <v>11452</v>
      </c>
      <c r="H198" s="27">
        <v>6769313.3185000001</v>
      </c>
      <c r="I198" s="28">
        <v>0.1223419352</v>
      </c>
      <c r="J198" s="28">
        <v>0.12427261069999999</v>
      </c>
      <c r="K198" s="28">
        <v>-1.7172660000000001E-3</v>
      </c>
      <c r="L198" s="28">
        <v>7.3749226999999997E-3</v>
      </c>
      <c r="M198" s="28">
        <v>4.6495306999999996E-3</v>
      </c>
      <c r="N198" s="28">
        <v>2.7127789000000002E-3</v>
      </c>
      <c r="O198" s="28">
        <v>7.2854240000000002E-4</v>
      </c>
      <c r="P198" s="28">
        <v>9.5209000000000003E-5</v>
      </c>
      <c r="Q198" s="28">
        <v>1.0400333E-3</v>
      </c>
      <c r="R198" s="28">
        <v>2.4980839999999999E-4</v>
      </c>
    </row>
    <row r="199" spans="1:18" ht="22.5" x14ac:dyDescent="0.2">
      <c r="A199" s="12" t="s">
        <v>212</v>
      </c>
      <c r="B199" s="10" t="str">
        <f>VLOOKUP(A199,[3]Feuil1!$A$4:$B$2591,2,FALSE)</f>
        <v>Anomalies de la démarche d'origine neurologique</v>
      </c>
      <c r="C199" s="26">
        <v>27107</v>
      </c>
      <c r="D199" s="27">
        <v>97280588.398000002</v>
      </c>
      <c r="E199" s="26">
        <v>27711</v>
      </c>
      <c r="F199" s="27">
        <v>99080305.186000004</v>
      </c>
      <c r="G199" s="26">
        <v>28421</v>
      </c>
      <c r="H199" s="27">
        <v>101827308.81</v>
      </c>
      <c r="I199" s="28">
        <v>1.8500266299999998E-2</v>
      </c>
      <c r="J199" s="28">
        <v>2.2282067400000001E-2</v>
      </c>
      <c r="K199" s="28">
        <v>-3.6993709999999999E-3</v>
      </c>
      <c r="L199" s="28">
        <v>2.7725021799999999E-2</v>
      </c>
      <c r="M199" s="28">
        <v>2.5621594300000002E-2</v>
      </c>
      <c r="N199" s="28">
        <v>2.0508807E-3</v>
      </c>
      <c r="O199" s="28">
        <v>9.7597185000000003E-3</v>
      </c>
      <c r="P199" s="28">
        <v>5.2774743000000004E-3</v>
      </c>
      <c r="Q199" s="28">
        <v>2.5811024999999998E-3</v>
      </c>
      <c r="R199" s="28">
        <v>3.7577393000000001E-3</v>
      </c>
    </row>
    <row r="200" spans="1:18" ht="22.5" x14ac:dyDescent="0.2">
      <c r="A200" s="12" t="s">
        <v>213</v>
      </c>
      <c r="B200" s="10" t="str">
        <f>VLOOKUP(A200,[3]Feuil1!$A$4:$B$2591,2,FALSE)</f>
        <v>Symptômes et autres recours aux soins de la CMD 01, très courte durée</v>
      </c>
      <c r="C200" s="26">
        <v>6461</v>
      </c>
      <c r="D200" s="27">
        <v>3650246.4843000001</v>
      </c>
      <c r="E200" s="26">
        <v>6633</v>
      </c>
      <c r="F200" s="27">
        <v>3733126.1046000002</v>
      </c>
      <c r="G200" s="26">
        <v>7753</v>
      </c>
      <c r="H200" s="27">
        <v>4359677.625</v>
      </c>
      <c r="I200" s="28">
        <v>2.2705211999999999E-2</v>
      </c>
      <c r="J200" s="28">
        <v>2.6621266099999999E-2</v>
      </c>
      <c r="K200" s="28">
        <v>-3.814507E-3</v>
      </c>
      <c r="L200" s="28">
        <v>0.16783561629999999</v>
      </c>
      <c r="M200" s="28">
        <v>0.16885270620000001</v>
      </c>
      <c r="N200" s="28">
        <v>-8.7016100000000005E-4</v>
      </c>
      <c r="O200" s="28">
        <v>1.53956123E-2</v>
      </c>
      <c r="P200" s="28">
        <v>1.2037149999999999E-3</v>
      </c>
      <c r="Q200" s="28">
        <v>7.0410220000000003E-4</v>
      </c>
      <c r="R200" s="28">
        <v>1.6088539999999999E-4</v>
      </c>
    </row>
    <row r="201" spans="1:18" ht="22.5" x14ac:dyDescent="0.2">
      <c r="A201" s="12" t="s">
        <v>214</v>
      </c>
      <c r="B201" s="10" t="str">
        <f>VLOOKUP(A201,[3]Feuil1!$A$4:$B$2591,2,FALSE)</f>
        <v>Symptômes et autres recours aux soins de la CMD 01</v>
      </c>
      <c r="C201" s="26">
        <v>5929</v>
      </c>
      <c r="D201" s="27">
        <v>14606094.195</v>
      </c>
      <c r="E201" s="26">
        <v>6529</v>
      </c>
      <c r="F201" s="27">
        <v>15603283.699999999</v>
      </c>
      <c r="G201" s="26">
        <v>7047</v>
      </c>
      <c r="H201" s="27">
        <v>17002435.868999999</v>
      </c>
      <c r="I201" s="28">
        <v>6.8272153500000002E-2</v>
      </c>
      <c r="J201" s="28">
        <v>0.1011975038</v>
      </c>
      <c r="K201" s="28">
        <v>-2.9899586999999998E-2</v>
      </c>
      <c r="L201" s="28">
        <v>8.9670366500000001E-2</v>
      </c>
      <c r="M201" s="28">
        <v>7.9338336699999998E-2</v>
      </c>
      <c r="N201" s="28">
        <v>9.5725589999999996E-3</v>
      </c>
      <c r="O201" s="28">
        <v>7.1204707000000001E-3</v>
      </c>
      <c r="P201" s="28">
        <v>2.6880160000000001E-3</v>
      </c>
      <c r="Q201" s="28">
        <v>6.3998560000000002E-4</v>
      </c>
      <c r="R201" s="28">
        <v>6.2744190000000005E-4</v>
      </c>
    </row>
    <row r="202" spans="1:18" ht="33.75" x14ac:dyDescent="0.2">
      <c r="A202" s="12" t="s">
        <v>215</v>
      </c>
      <c r="B202" s="10" t="str">
        <f>VLOOKUP(A202,[3]Feuil1!$A$4:$B$2591,2,FALSE)</f>
        <v>Accidents vasculaires cérébraux non transitoires avec décès : séjours de moins de 2 jours</v>
      </c>
      <c r="C202" s="26">
        <v>3994</v>
      </c>
      <c r="D202" s="27">
        <v>2779945.3997999998</v>
      </c>
      <c r="E202" s="26">
        <v>3908</v>
      </c>
      <c r="F202" s="27">
        <v>2717061.5474999999</v>
      </c>
      <c r="G202" s="26">
        <v>3853</v>
      </c>
      <c r="H202" s="27">
        <v>2683248.0057000001</v>
      </c>
      <c r="I202" s="28">
        <v>-2.2620535000000001E-2</v>
      </c>
      <c r="J202" s="28">
        <v>-2.1532297999999998E-2</v>
      </c>
      <c r="K202" s="28">
        <v>-1.112184E-3</v>
      </c>
      <c r="L202" s="28">
        <v>-1.2444894E-2</v>
      </c>
      <c r="M202" s="28">
        <v>-1.4073695000000001E-2</v>
      </c>
      <c r="N202" s="28">
        <v>1.6520519E-3</v>
      </c>
      <c r="O202" s="28">
        <v>-7.5603499999999995E-4</v>
      </c>
      <c r="P202" s="28">
        <v>-6.4962000000000006E-5</v>
      </c>
      <c r="Q202" s="28">
        <v>3.4991690000000001E-4</v>
      </c>
      <c r="R202" s="28">
        <v>9.9020100000000004E-5</v>
      </c>
    </row>
    <row r="203" spans="1:18" ht="22.5" x14ac:dyDescent="0.2">
      <c r="A203" s="12" t="s">
        <v>216</v>
      </c>
      <c r="B203" s="10" t="str">
        <f>VLOOKUP(A203,[3]Feuil1!$A$4:$B$2591,2,FALSE)</f>
        <v>Autres affections de la CMD 01 avec décès : séjours de moins de 2 jours</v>
      </c>
      <c r="C203" s="26">
        <v>3117</v>
      </c>
      <c r="D203" s="27">
        <v>2059041.8</v>
      </c>
      <c r="E203" s="26">
        <v>3092</v>
      </c>
      <c r="F203" s="27">
        <v>2041608.1464</v>
      </c>
      <c r="G203" s="26">
        <v>3018</v>
      </c>
      <c r="H203" s="27">
        <v>1992808.2061999999</v>
      </c>
      <c r="I203" s="28">
        <v>-8.4668769999999994E-3</v>
      </c>
      <c r="J203" s="28">
        <v>-8.0205329999999998E-3</v>
      </c>
      <c r="K203" s="28">
        <v>-4.4995300000000001E-4</v>
      </c>
      <c r="L203" s="28">
        <v>-2.3902697000000001E-2</v>
      </c>
      <c r="M203" s="28">
        <v>-2.3932729999999999E-2</v>
      </c>
      <c r="N203" s="28">
        <v>3.0769399999999997E-5</v>
      </c>
      <c r="O203" s="28">
        <v>-1.0172099999999999E-3</v>
      </c>
      <c r="P203" s="28">
        <v>-9.3752999999999995E-5</v>
      </c>
      <c r="Q203" s="28">
        <v>2.740849E-4</v>
      </c>
      <c r="R203" s="28">
        <v>7.3540699999999999E-5</v>
      </c>
    </row>
    <row r="204" spans="1:18" ht="33.75" x14ac:dyDescent="0.2">
      <c r="A204" s="12" t="s">
        <v>2319</v>
      </c>
      <c r="B204" s="10" t="str">
        <f>VLOOKUP(A204,[3]Feuil1!$A$4:$B$2591,2,FALSE)</f>
        <v>Autres affections neurologiques concernant majoritairement la petite enfance, niveau 1</v>
      </c>
      <c r="C204" s="26">
        <v>391</v>
      </c>
      <c r="D204" s="27">
        <v>478986.56599999999</v>
      </c>
      <c r="E204" s="26">
        <v>418</v>
      </c>
      <c r="F204" s="27">
        <v>498087.52179999999</v>
      </c>
      <c r="G204" s="26">
        <v>393</v>
      </c>
      <c r="H204" s="27">
        <v>468972.91769999999</v>
      </c>
      <c r="I204" s="28">
        <v>3.9877852900000003E-2</v>
      </c>
      <c r="J204" s="28">
        <v>6.9053708399999997E-2</v>
      </c>
      <c r="K204" s="28">
        <v>-2.7291290999999999E-2</v>
      </c>
      <c r="L204" s="28">
        <v>-5.8452787999999999E-2</v>
      </c>
      <c r="M204" s="28">
        <v>-5.9808611999999997E-2</v>
      </c>
      <c r="N204" s="28">
        <v>1.4420733E-3</v>
      </c>
      <c r="O204" s="28">
        <v>-3.4365200000000001E-4</v>
      </c>
      <c r="P204" s="28">
        <v>-5.5933999999999997E-5</v>
      </c>
      <c r="Q204" s="28">
        <v>3.5691000000000001E-5</v>
      </c>
      <c r="R204" s="28">
        <v>1.7306500000000001E-5</v>
      </c>
    </row>
    <row r="205" spans="1:18" ht="33.75" x14ac:dyDescent="0.2">
      <c r="A205" s="12" t="s">
        <v>2320</v>
      </c>
      <c r="B205" s="10" t="str">
        <f>VLOOKUP(A205,[3]Feuil1!$A$4:$B$2591,2,FALSE)</f>
        <v>Autres affections neurologiques concernant majoritairement la petite enfance, niveau 2</v>
      </c>
      <c r="C205" s="26">
        <v>49</v>
      </c>
      <c r="D205" s="27">
        <v>132088.0275</v>
      </c>
      <c r="E205" s="26">
        <v>68</v>
      </c>
      <c r="F205" s="27">
        <v>183470.6961</v>
      </c>
      <c r="G205" s="26">
        <v>60</v>
      </c>
      <c r="H205" s="27">
        <v>169780.158</v>
      </c>
      <c r="I205" s="28">
        <v>0.38900322440000001</v>
      </c>
      <c r="J205" s="28">
        <v>0.38775510200000002</v>
      </c>
      <c r="K205" s="28">
        <v>8.993823E-4</v>
      </c>
      <c r="L205" s="28">
        <v>-7.4619752999999997E-2</v>
      </c>
      <c r="M205" s="28">
        <v>-0.117647059</v>
      </c>
      <c r="N205" s="28">
        <v>4.87642795E-2</v>
      </c>
      <c r="O205" s="28">
        <v>-1.09969E-4</v>
      </c>
      <c r="P205" s="28">
        <v>-2.6302E-5</v>
      </c>
      <c r="Q205" s="28">
        <v>5.4490042999999998E-6</v>
      </c>
      <c r="R205" s="28">
        <v>6.2654073999999999E-6</v>
      </c>
    </row>
    <row r="206" spans="1:18" ht="33.75" x14ac:dyDescent="0.2">
      <c r="A206" s="12" t="s">
        <v>2321</v>
      </c>
      <c r="B206" s="10" t="str">
        <f>VLOOKUP(A206,[3]Feuil1!$A$4:$B$2591,2,FALSE)</f>
        <v>Autres affections neurologiques concernant majoritairement la petite enfance, niveau 3</v>
      </c>
      <c r="C206" s="26">
        <v>40</v>
      </c>
      <c r="D206" s="27">
        <v>154258.5055</v>
      </c>
      <c r="E206" s="26">
        <v>31</v>
      </c>
      <c r="F206" s="27">
        <v>109991.09540000001</v>
      </c>
      <c r="G206" s="26">
        <v>41</v>
      </c>
      <c r="H206" s="27">
        <v>145507.52179999999</v>
      </c>
      <c r="I206" s="28">
        <v>-0.286969007</v>
      </c>
      <c r="J206" s="28">
        <v>-0.22500000000000001</v>
      </c>
      <c r="K206" s="28">
        <v>-7.9960008999999999E-2</v>
      </c>
      <c r="L206" s="28">
        <v>0.32290274289999998</v>
      </c>
      <c r="M206" s="28">
        <v>0.32258064520000002</v>
      </c>
      <c r="N206" s="28">
        <v>2.4353729999999999E-4</v>
      </c>
      <c r="O206" s="28">
        <v>1.374608E-4</v>
      </c>
      <c r="P206" s="28">
        <v>6.8233300000000003E-5</v>
      </c>
      <c r="Q206" s="28">
        <v>3.7234862999999999E-6</v>
      </c>
      <c r="R206" s="28">
        <v>5.3696729E-6</v>
      </c>
    </row>
    <row r="207" spans="1:18" ht="33.75" x14ac:dyDescent="0.2">
      <c r="A207" s="12" t="s">
        <v>2322</v>
      </c>
      <c r="B207" s="10" t="str">
        <f>VLOOKUP(A207,[3]Feuil1!$A$4:$B$2591,2,FALSE)</f>
        <v>Autres affections neurologiques concernant majoritairement la petite enfance, niveau 4</v>
      </c>
      <c r="C207" s="26">
        <v>32</v>
      </c>
      <c r="D207" s="27">
        <v>172806.30600000001</v>
      </c>
      <c r="E207" s="26">
        <v>28</v>
      </c>
      <c r="F207" s="27">
        <v>164550.20490000001</v>
      </c>
      <c r="G207" s="26">
        <v>23</v>
      </c>
      <c r="H207" s="27">
        <v>119274.50199999999</v>
      </c>
      <c r="I207" s="28">
        <v>-4.7776618999999999E-2</v>
      </c>
      <c r="J207" s="28">
        <v>-0.125</v>
      </c>
      <c r="K207" s="28">
        <v>8.8255292200000002E-2</v>
      </c>
      <c r="L207" s="28">
        <v>-0.27514826199999998</v>
      </c>
      <c r="M207" s="28">
        <v>-0.178571429</v>
      </c>
      <c r="N207" s="28">
        <v>-0.11757179700000001</v>
      </c>
      <c r="O207" s="28">
        <v>-6.8730000000000001E-5</v>
      </c>
      <c r="P207" s="28">
        <v>-8.6983000000000004E-5</v>
      </c>
      <c r="Q207" s="28">
        <v>2.088785E-6</v>
      </c>
      <c r="R207" s="28">
        <v>4.4015941999999996E-6</v>
      </c>
    </row>
    <row r="208" spans="1:18" ht="22.5" x14ac:dyDescent="0.2">
      <c r="A208" s="12" t="s">
        <v>2323</v>
      </c>
      <c r="B208" s="10" t="str">
        <f>VLOOKUP(A208,[3]Feuil1!$A$4:$B$2591,2,FALSE)</f>
        <v>Troubles de la régulation thermique du nouveau-né et du nourrisson, niveau 1</v>
      </c>
      <c r="C208" s="26">
        <v>705</v>
      </c>
      <c r="D208" s="27">
        <v>915617.88020000001</v>
      </c>
      <c r="E208" s="26">
        <v>836</v>
      </c>
      <c r="F208" s="27">
        <v>1070687.8570000001</v>
      </c>
      <c r="G208" s="26">
        <v>755</v>
      </c>
      <c r="H208" s="27">
        <v>956674.13300000003</v>
      </c>
      <c r="I208" s="28">
        <v>0.1693610186</v>
      </c>
      <c r="J208" s="28">
        <v>0.18581560280000001</v>
      </c>
      <c r="K208" s="28">
        <v>-1.3876174999999999E-2</v>
      </c>
      <c r="L208" s="28">
        <v>-0.10648642699999999</v>
      </c>
      <c r="M208" s="28">
        <v>-9.6889952000000001E-2</v>
      </c>
      <c r="N208" s="28">
        <v>-1.062603E-2</v>
      </c>
      <c r="O208" s="28">
        <v>-1.113433E-3</v>
      </c>
      <c r="P208" s="28">
        <v>-2.1903999999999999E-4</v>
      </c>
      <c r="Q208" s="28">
        <v>6.8566599999999995E-5</v>
      </c>
      <c r="R208" s="28">
        <v>3.53042E-5</v>
      </c>
    </row>
    <row r="209" spans="1:18" ht="22.5" x14ac:dyDescent="0.2">
      <c r="A209" s="12" t="s">
        <v>2324</v>
      </c>
      <c r="B209" s="10" t="str">
        <f>VLOOKUP(A209,[3]Feuil1!$A$4:$B$2591,2,FALSE)</f>
        <v>Troubles de la régulation thermique du nouveau-né et du nourrisson, niveau 2</v>
      </c>
      <c r="C209" s="26">
        <v>69</v>
      </c>
      <c r="D209" s="27">
        <v>152963.4246</v>
      </c>
      <c r="E209" s="26">
        <v>117</v>
      </c>
      <c r="F209" s="27">
        <v>265414.96289999998</v>
      </c>
      <c r="G209" s="26">
        <v>113</v>
      </c>
      <c r="H209" s="27">
        <v>251060.1667</v>
      </c>
      <c r="I209" s="28">
        <v>0.73515311650000004</v>
      </c>
      <c r="J209" s="28">
        <v>0.6956521739</v>
      </c>
      <c r="K209" s="28">
        <v>2.3295427699999999E-2</v>
      </c>
      <c r="L209" s="28">
        <v>-5.4084352000000002E-2</v>
      </c>
      <c r="M209" s="28">
        <v>-3.4188033999999999E-2</v>
      </c>
      <c r="N209" s="28">
        <v>-2.0600612000000001E-2</v>
      </c>
      <c r="O209" s="28">
        <v>-5.4984000000000001E-5</v>
      </c>
      <c r="P209" s="28">
        <v>-2.7577999999999999E-5</v>
      </c>
      <c r="Q209" s="28">
        <v>1.02623E-5</v>
      </c>
      <c r="R209" s="28">
        <v>9.2648885000000002E-6</v>
      </c>
    </row>
    <row r="210" spans="1:18" ht="22.5" x14ac:dyDescent="0.2">
      <c r="A210" s="12" t="s">
        <v>2325</v>
      </c>
      <c r="B210" s="10" t="str">
        <f>VLOOKUP(A210,[3]Feuil1!$A$4:$B$2591,2,FALSE)</f>
        <v>Troubles de la régulation thermique du nouveau-né et du nourrisson, niveau 3</v>
      </c>
      <c r="C210" s="26">
        <v>21</v>
      </c>
      <c r="D210" s="27">
        <v>74230.275999999998</v>
      </c>
      <c r="E210" s="26">
        <v>19</v>
      </c>
      <c r="F210" s="27">
        <v>64468.394999999997</v>
      </c>
      <c r="G210" s="26">
        <v>26</v>
      </c>
      <c r="H210" s="27">
        <v>92388.040999999997</v>
      </c>
      <c r="I210" s="28">
        <v>-0.131508079</v>
      </c>
      <c r="J210" s="28">
        <v>-9.5238094999999995E-2</v>
      </c>
      <c r="K210" s="28">
        <v>-4.0087877000000001E-2</v>
      </c>
      <c r="L210" s="28">
        <v>0.43307493540000003</v>
      </c>
      <c r="M210" s="28">
        <v>0.36842105260000002</v>
      </c>
      <c r="N210" s="28">
        <v>4.7247068199999999E-2</v>
      </c>
      <c r="O210" s="28">
        <v>9.6222600000000003E-5</v>
      </c>
      <c r="P210" s="28">
        <v>5.3638499999999998E-5</v>
      </c>
      <c r="Q210" s="28">
        <v>2.3612352000000002E-6</v>
      </c>
      <c r="R210" s="28">
        <v>3.4094014999999999E-6</v>
      </c>
    </row>
    <row r="211" spans="1:18" ht="22.5" x14ac:dyDescent="0.2">
      <c r="A211" s="12" t="s">
        <v>2326</v>
      </c>
      <c r="B211" s="10" t="str">
        <f>VLOOKUP(A211,[3]Feuil1!$A$4:$B$2591,2,FALSE)</f>
        <v>Troubles de la régulation thermique du nouveau-né et du nourrisson, niveau 4</v>
      </c>
      <c r="C211" s="26">
        <v>4</v>
      </c>
      <c r="D211" s="27">
        <v>17325.396000000001</v>
      </c>
      <c r="E211" s="26">
        <v>10</v>
      </c>
      <c r="F211" s="27">
        <v>41147.815499999997</v>
      </c>
      <c r="G211" s="26">
        <v>3</v>
      </c>
      <c r="H211" s="27">
        <v>12088.4013</v>
      </c>
      <c r="I211" s="28">
        <v>1.375</v>
      </c>
      <c r="J211" s="28">
        <v>1.5</v>
      </c>
      <c r="K211" s="28">
        <v>-0.05</v>
      </c>
      <c r="L211" s="28">
        <v>-0.70622009600000002</v>
      </c>
      <c r="M211" s="28">
        <v>-0.7</v>
      </c>
      <c r="N211" s="28">
        <v>-2.0733652000000002E-2</v>
      </c>
      <c r="O211" s="28">
        <v>-9.6223000000000004E-5</v>
      </c>
      <c r="P211" s="28">
        <v>-5.5828000000000001E-5</v>
      </c>
      <c r="Q211" s="28">
        <v>2.7245021999999999E-7</v>
      </c>
      <c r="R211" s="28">
        <v>4.4609899999999998E-7</v>
      </c>
    </row>
    <row r="212" spans="1:18" x14ac:dyDescent="0.2">
      <c r="A212" s="12" t="s">
        <v>217</v>
      </c>
      <c r="B212" s="10" t="str">
        <f>VLOOKUP(A212,[3]Feuil1!$A$4:$B$2591,2,FALSE)</f>
        <v>Interventions sur la rétine, niveau 1</v>
      </c>
      <c r="C212" s="26">
        <v>16922</v>
      </c>
      <c r="D212" s="27">
        <v>45590020.751999997</v>
      </c>
      <c r="E212" s="26">
        <v>16405</v>
      </c>
      <c r="F212" s="27">
        <v>44107341.758000001</v>
      </c>
      <c r="G212" s="26">
        <v>15601</v>
      </c>
      <c r="H212" s="27">
        <v>41950893.891999997</v>
      </c>
      <c r="I212" s="28">
        <v>-3.2522006999999999E-2</v>
      </c>
      <c r="J212" s="28">
        <v>-3.0551944000000001E-2</v>
      </c>
      <c r="K212" s="28">
        <v>-2.032149E-3</v>
      </c>
      <c r="L212" s="28">
        <v>-4.8890904999999998E-2</v>
      </c>
      <c r="M212" s="28">
        <v>-4.9009447999999997E-2</v>
      </c>
      <c r="N212" s="28">
        <v>1.2465220000000001E-4</v>
      </c>
      <c r="O212" s="28">
        <v>-1.105185E-2</v>
      </c>
      <c r="P212" s="28">
        <v>-4.1429129999999998E-3</v>
      </c>
      <c r="Q212" s="28">
        <v>1.4168319E-3</v>
      </c>
      <c r="R212" s="28">
        <v>1.5481163999999999E-3</v>
      </c>
    </row>
    <row r="213" spans="1:18" x14ac:dyDescent="0.2">
      <c r="A213" s="12" t="s">
        <v>218</v>
      </c>
      <c r="B213" s="10" t="str">
        <f>VLOOKUP(A213,[3]Feuil1!$A$4:$B$2591,2,FALSE)</f>
        <v>Interventions sur la rétine, niveau 2</v>
      </c>
      <c r="C213" s="26">
        <v>547</v>
      </c>
      <c r="D213" s="27">
        <v>2600048.5441999999</v>
      </c>
      <c r="E213" s="26">
        <v>515</v>
      </c>
      <c r="F213" s="27">
        <v>2458360.0518999998</v>
      </c>
      <c r="G213" s="26">
        <v>456</v>
      </c>
      <c r="H213" s="27">
        <v>2147954.9487999999</v>
      </c>
      <c r="I213" s="28">
        <v>-5.4494556999999999E-2</v>
      </c>
      <c r="J213" s="28">
        <v>-5.8500914000000001E-2</v>
      </c>
      <c r="K213" s="28">
        <v>4.2552963000000001E-3</v>
      </c>
      <c r="L213" s="28">
        <v>-0.12626511000000001</v>
      </c>
      <c r="M213" s="28">
        <v>-0.114563107</v>
      </c>
      <c r="N213" s="28">
        <v>-1.3216079E-2</v>
      </c>
      <c r="O213" s="28">
        <v>-8.1101899999999995E-4</v>
      </c>
      <c r="P213" s="28">
        <v>-5.9634200000000003E-4</v>
      </c>
      <c r="Q213" s="28">
        <v>4.1412399999999997E-5</v>
      </c>
      <c r="R213" s="28">
        <v>7.9266100000000003E-5</v>
      </c>
    </row>
    <row r="214" spans="1:18" x14ac:dyDescent="0.2">
      <c r="A214" s="12" t="s">
        <v>219</v>
      </c>
      <c r="B214" s="10" t="str">
        <f>VLOOKUP(A214,[3]Feuil1!$A$4:$B$2591,2,FALSE)</f>
        <v>Interventions sur la rétine, niveau 3</v>
      </c>
      <c r="C214" s="26">
        <v>60</v>
      </c>
      <c r="D214" s="27">
        <v>629687.70030000003</v>
      </c>
      <c r="E214" s="26">
        <v>56</v>
      </c>
      <c r="F214" s="27">
        <v>582417.54399999999</v>
      </c>
      <c r="G214" s="26">
        <v>48</v>
      </c>
      <c r="H214" s="27">
        <v>505923.97220000002</v>
      </c>
      <c r="I214" s="28">
        <v>-7.5069206999999999E-2</v>
      </c>
      <c r="J214" s="28">
        <v>-6.6666666999999999E-2</v>
      </c>
      <c r="K214" s="28">
        <v>-9.0027219999999995E-3</v>
      </c>
      <c r="L214" s="28">
        <v>-0.131338028</v>
      </c>
      <c r="M214" s="28">
        <v>-0.14285714299999999</v>
      </c>
      <c r="N214" s="28">
        <v>1.3438967099999999E-2</v>
      </c>
      <c r="O214" s="28">
        <v>-1.09969E-4</v>
      </c>
      <c r="P214" s="28">
        <v>-1.4695800000000001E-4</v>
      </c>
      <c r="Q214" s="28">
        <v>4.3592035000000001E-6</v>
      </c>
      <c r="R214" s="28">
        <v>1.8670099999999999E-5</v>
      </c>
    </row>
    <row r="215" spans="1:18" x14ac:dyDescent="0.2">
      <c r="A215" s="12" t="s">
        <v>220</v>
      </c>
      <c r="B215" s="10" t="str">
        <f>VLOOKUP(A215,[3]Feuil1!$A$4:$B$2591,2,FALSE)</f>
        <v>Interventions sur la rétine, niveau 4</v>
      </c>
      <c r="C215" s="26">
        <v>15</v>
      </c>
      <c r="D215" s="27">
        <v>203345.34</v>
      </c>
      <c r="E215" s="26">
        <v>17</v>
      </c>
      <c r="F215" s="27">
        <v>232490.61</v>
      </c>
      <c r="G215" s="26">
        <v>7</v>
      </c>
      <c r="H215" s="27">
        <v>94017</v>
      </c>
      <c r="I215" s="28">
        <v>0.14332892999999999</v>
      </c>
      <c r="J215" s="28">
        <v>0.1333333333</v>
      </c>
      <c r="K215" s="28">
        <v>8.8196440999999993E-3</v>
      </c>
      <c r="L215" s="28">
        <v>-0.59560947399999997</v>
      </c>
      <c r="M215" s="28">
        <v>-0.58823529399999996</v>
      </c>
      <c r="N215" s="28">
        <v>-1.7908723000000001E-2</v>
      </c>
      <c r="O215" s="28">
        <v>-1.3746099999999999E-4</v>
      </c>
      <c r="P215" s="28">
        <v>-2.6603199999999998E-4</v>
      </c>
      <c r="Q215" s="28">
        <v>6.3571717000000004E-7</v>
      </c>
      <c r="R215" s="28">
        <v>3.4695150000000002E-6</v>
      </c>
    </row>
    <row r="216" spans="1:18" x14ac:dyDescent="0.2">
      <c r="A216" s="12" t="s">
        <v>221</v>
      </c>
      <c r="B216" s="10" t="str">
        <f>VLOOKUP(A216,[3]Feuil1!$A$4:$B$2591,2,FALSE)</f>
        <v>Interventions sur la rétine, en ambulatoire</v>
      </c>
      <c r="C216" s="26">
        <v>1710</v>
      </c>
      <c r="D216" s="27">
        <v>4609014.0228000004</v>
      </c>
      <c r="E216" s="26">
        <v>2646</v>
      </c>
      <c r="F216" s="27">
        <v>7103600.2488000002</v>
      </c>
      <c r="G216" s="26">
        <v>3726</v>
      </c>
      <c r="H216" s="27">
        <v>9988970.6928000003</v>
      </c>
      <c r="I216" s="28">
        <v>0.54124075419999995</v>
      </c>
      <c r="J216" s="28">
        <v>0.54736842109999995</v>
      </c>
      <c r="K216" s="28">
        <v>-3.9600570000000003E-3</v>
      </c>
      <c r="L216" s="28">
        <v>0.40618423660000003</v>
      </c>
      <c r="M216" s="28">
        <v>0.40816326530000002</v>
      </c>
      <c r="N216" s="28">
        <v>-1.4053970000000001E-3</v>
      </c>
      <c r="O216" s="28">
        <v>1.4845769E-2</v>
      </c>
      <c r="P216" s="28">
        <v>5.5433011999999997E-3</v>
      </c>
      <c r="Q216" s="28">
        <v>3.383832E-4</v>
      </c>
      <c r="R216" s="28">
        <v>3.6862359999999999E-4</v>
      </c>
    </row>
    <row r="217" spans="1:18" x14ac:dyDescent="0.2">
      <c r="A217" s="12" t="s">
        <v>222</v>
      </c>
      <c r="B217" s="10" t="str">
        <f>VLOOKUP(A217,[3]Feuil1!$A$4:$B$2591,2,FALSE)</f>
        <v>Interventions sur l'orbite, niveau 1</v>
      </c>
      <c r="C217" s="26">
        <v>3170</v>
      </c>
      <c r="D217" s="27">
        <v>7861665.1551999999</v>
      </c>
      <c r="E217" s="26">
        <v>3150</v>
      </c>
      <c r="F217" s="27">
        <v>7773994.2016000003</v>
      </c>
      <c r="G217" s="26">
        <v>3150</v>
      </c>
      <c r="H217" s="27">
        <v>7733670.2609999999</v>
      </c>
      <c r="I217" s="28">
        <v>-1.1151703000000001E-2</v>
      </c>
      <c r="J217" s="28">
        <v>-6.3091479999999997E-3</v>
      </c>
      <c r="K217" s="28">
        <v>-4.873301E-3</v>
      </c>
      <c r="L217" s="28">
        <v>-5.1870299999999996E-3</v>
      </c>
      <c r="M217" s="28">
        <v>0</v>
      </c>
      <c r="N217" s="28">
        <v>-5.1870299999999996E-3</v>
      </c>
      <c r="O217" s="28">
        <v>0</v>
      </c>
      <c r="P217" s="28">
        <v>-7.7469E-5</v>
      </c>
      <c r="Q217" s="28">
        <v>2.8607269999999998E-4</v>
      </c>
      <c r="R217" s="28">
        <v>2.8539610000000002E-4</v>
      </c>
    </row>
    <row r="218" spans="1:18" x14ac:dyDescent="0.2">
      <c r="A218" s="12" t="s">
        <v>223</v>
      </c>
      <c r="B218" s="10" t="str">
        <f>VLOOKUP(A218,[3]Feuil1!$A$4:$B$2591,2,FALSE)</f>
        <v>Interventions sur l'orbite, niveau 2</v>
      </c>
      <c r="C218" s="26">
        <v>345</v>
      </c>
      <c r="D218" s="27">
        <v>1783521.5242999999</v>
      </c>
      <c r="E218" s="26">
        <v>343</v>
      </c>
      <c r="F218" s="27">
        <v>1817802.6991999999</v>
      </c>
      <c r="G218" s="26">
        <v>344</v>
      </c>
      <c r="H218" s="27">
        <v>1810024.6392999999</v>
      </c>
      <c r="I218" s="28">
        <v>1.92210604E-2</v>
      </c>
      <c r="J218" s="28">
        <v>-5.7971009999999998E-3</v>
      </c>
      <c r="K218" s="28">
        <v>2.5164040299999999E-2</v>
      </c>
      <c r="L218" s="28">
        <v>-4.278825E-3</v>
      </c>
      <c r="M218" s="28">
        <v>2.9154519000000002E-3</v>
      </c>
      <c r="N218" s="28">
        <v>-7.1733630000000003E-3</v>
      </c>
      <c r="O218" s="28">
        <v>1.37461E-5</v>
      </c>
      <c r="P218" s="28">
        <v>-1.4943000000000001E-5</v>
      </c>
      <c r="Q218" s="28">
        <v>3.1241000000000001E-5</v>
      </c>
      <c r="R218" s="28">
        <v>6.6795400000000001E-5</v>
      </c>
    </row>
    <row r="219" spans="1:18" x14ac:dyDescent="0.2">
      <c r="A219" s="12" t="s">
        <v>224</v>
      </c>
      <c r="B219" s="10" t="str">
        <f>VLOOKUP(A219,[3]Feuil1!$A$4:$B$2591,2,FALSE)</f>
        <v>Interventions sur l'orbite, niveau 3</v>
      </c>
      <c r="C219" s="26">
        <v>93</v>
      </c>
      <c r="D219" s="27">
        <v>1214843.8402</v>
      </c>
      <c r="E219" s="26">
        <v>99</v>
      </c>
      <c r="F219" s="27">
        <v>1184673.9291999999</v>
      </c>
      <c r="G219" s="26">
        <v>101</v>
      </c>
      <c r="H219" s="27">
        <v>1261210.0811999999</v>
      </c>
      <c r="I219" s="28">
        <v>-2.4834393999999999E-2</v>
      </c>
      <c r="J219" s="28">
        <v>6.4516129000000005E-2</v>
      </c>
      <c r="K219" s="28">
        <v>-8.3935339999999997E-2</v>
      </c>
      <c r="L219" s="28">
        <v>6.4605247199999993E-2</v>
      </c>
      <c r="M219" s="28">
        <v>2.02020202E-2</v>
      </c>
      <c r="N219" s="28">
        <v>4.3523955099999997E-2</v>
      </c>
      <c r="O219" s="28">
        <v>2.7492200000000001E-5</v>
      </c>
      <c r="P219" s="28">
        <v>1.4703930000000001E-4</v>
      </c>
      <c r="Q219" s="28">
        <v>9.1724905999999996E-6</v>
      </c>
      <c r="R219" s="28">
        <v>4.6542499999999997E-5</v>
      </c>
    </row>
    <row r="220" spans="1:18" x14ac:dyDescent="0.2">
      <c r="A220" s="12" t="s">
        <v>225</v>
      </c>
      <c r="B220" s="10" t="str">
        <f>VLOOKUP(A220,[3]Feuil1!$A$4:$B$2591,2,FALSE)</f>
        <v>Interventions sur l'orbite, niveau 4</v>
      </c>
      <c r="C220" s="26">
        <v>30</v>
      </c>
      <c r="D220" s="27">
        <v>456941.1042</v>
      </c>
      <c r="E220" s="26">
        <v>34</v>
      </c>
      <c r="F220" s="27">
        <v>515135.033</v>
      </c>
      <c r="G220" s="26">
        <v>37</v>
      </c>
      <c r="H220" s="27">
        <v>558038.21010000003</v>
      </c>
      <c r="I220" s="28">
        <v>0.12735542559999999</v>
      </c>
      <c r="J220" s="28">
        <v>0.1333333333</v>
      </c>
      <c r="K220" s="28">
        <v>-5.2746240000000003E-3</v>
      </c>
      <c r="L220" s="28">
        <v>8.32853026E-2</v>
      </c>
      <c r="M220" s="28">
        <v>8.82352941E-2</v>
      </c>
      <c r="N220" s="28">
        <v>-4.548641E-3</v>
      </c>
      <c r="O220" s="28">
        <v>4.1238200000000001E-5</v>
      </c>
      <c r="P220" s="28">
        <v>8.2424500000000003E-5</v>
      </c>
      <c r="Q220" s="28">
        <v>3.3602193000000002E-6</v>
      </c>
      <c r="R220" s="28">
        <v>2.0593300000000002E-5</v>
      </c>
    </row>
    <row r="221" spans="1:18" x14ac:dyDescent="0.2">
      <c r="A221" s="12" t="s">
        <v>226</v>
      </c>
      <c r="B221" s="10" t="str">
        <f>VLOOKUP(A221,[3]Feuil1!$A$4:$B$2591,2,FALSE)</f>
        <v>Interventions sur l'orbite, en ambulatoire</v>
      </c>
      <c r="C221" s="26">
        <v>474</v>
      </c>
      <c r="D221" s="27">
        <v>727093.18220000004</v>
      </c>
      <c r="E221" s="26">
        <v>571</v>
      </c>
      <c r="F221" s="27">
        <v>875748.47180000006</v>
      </c>
      <c r="G221" s="26">
        <v>489</v>
      </c>
      <c r="H221" s="27">
        <v>749713.31920000003</v>
      </c>
      <c r="I221" s="28">
        <v>0.20445149709999999</v>
      </c>
      <c r="J221" s="28">
        <v>0.20464135019999999</v>
      </c>
      <c r="K221" s="28">
        <v>-1.57601E-4</v>
      </c>
      <c r="L221" s="28">
        <v>-0.14391706800000001</v>
      </c>
      <c r="M221" s="28">
        <v>-0.143607706</v>
      </c>
      <c r="N221" s="28">
        <v>-3.6123900000000002E-4</v>
      </c>
      <c r="O221" s="28">
        <v>-1.1271790000000001E-3</v>
      </c>
      <c r="P221" s="28">
        <v>-2.42136E-4</v>
      </c>
      <c r="Q221" s="28">
        <v>4.4409400000000002E-5</v>
      </c>
      <c r="R221" s="28">
        <v>2.7666700000000001E-5</v>
      </c>
    </row>
    <row r="222" spans="1:18" ht="22.5" x14ac:dyDescent="0.2">
      <c r="A222" s="12" t="s">
        <v>227</v>
      </c>
      <c r="B222" s="10" t="str">
        <f>VLOOKUP(A222,[3]Feuil1!$A$4:$B$2591,2,FALSE)</f>
        <v>Interventions sur le cristallin avec ou sans vitrectomie, niveau 1</v>
      </c>
      <c r="C222" s="26">
        <v>30434</v>
      </c>
      <c r="D222" s="27">
        <v>43060113.263999999</v>
      </c>
      <c r="E222" s="26">
        <v>28410</v>
      </c>
      <c r="F222" s="27">
        <v>40156982.406000003</v>
      </c>
      <c r="G222" s="26">
        <v>25877</v>
      </c>
      <c r="H222" s="27">
        <v>36652976.601999998</v>
      </c>
      <c r="I222" s="28">
        <v>-6.7420418999999995E-2</v>
      </c>
      <c r="J222" s="28">
        <v>-6.6504567000000001E-2</v>
      </c>
      <c r="K222" s="28">
        <v>-9.8109900000000003E-4</v>
      </c>
      <c r="L222" s="28">
        <v>-8.7257696999999995E-2</v>
      </c>
      <c r="M222" s="28">
        <v>-8.9158746999999997E-2</v>
      </c>
      <c r="N222" s="28">
        <v>2.0871363E-3</v>
      </c>
      <c r="O222" s="28">
        <v>-3.4818826999999997E-2</v>
      </c>
      <c r="P222" s="28">
        <v>-6.7318079999999997E-3</v>
      </c>
      <c r="Q222" s="28">
        <v>2.3500647E-3</v>
      </c>
      <c r="R222" s="28">
        <v>1.352607E-3</v>
      </c>
    </row>
    <row r="223" spans="1:18" ht="22.5" x14ac:dyDescent="0.2">
      <c r="A223" s="12" t="s">
        <v>228</v>
      </c>
      <c r="B223" s="10" t="str">
        <f>VLOOKUP(A223,[3]Feuil1!$A$4:$B$2591,2,FALSE)</f>
        <v>Interventions sur le cristallin avec ou sans vitrectomie, niveau 2</v>
      </c>
      <c r="C223" s="26">
        <v>367</v>
      </c>
      <c r="D223" s="27">
        <v>1436086.8691</v>
      </c>
      <c r="E223" s="26">
        <v>373</v>
      </c>
      <c r="F223" s="27">
        <v>1415559.8866000001</v>
      </c>
      <c r="G223" s="26">
        <v>322</v>
      </c>
      <c r="H223" s="27">
        <v>1244607.0626000001</v>
      </c>
      <c r="I223" s="28">
        <v>-1.4293691000000001E-2</v>
      </c>
      <c r="J223" s="28">
        <v>1.6348773800000001E-2</v>
      </c>
      <c r="K223" s="28">
        <v>-3.0149557E-2</v>
      </c>
      <c r="L223" s="28">
        <v>-0.12076693199999999</v>
      </c>
      <c r="M223" s="28">
        <v>-0.13672922300000001</v>
      </c>
      <c r="N223" s="28">
        <v>1.8490479899999999E-2</v>
      </c>
      <c r="O223" s="28">
        <v>-7.0105000000000005E-4</v>
      </c>
      <c r="P223" s="28">
        <v>-3.2843E-4</v>
      </c>
      <c r="Q223" s="28">
        <v>2.9243000000000001E-5</v>
      </c>
      <c r="R223" s="28">
        <v>4.5929800000000002E-5</v>
      </c>
    </row>
    <row r="224" spans="1:18" ht="22.5" x14ac:dyDescent="0.2">
      <c r="A224" s="12" t="s">
        <v>229</v>
      </c>
      <c r="B224" s="10" t="str">
        <f>VLOOKUP(A224,[3]Feuil1!$A$4:$B$2591,2,FALSE)</f>
        <v>Interventions sur le cristallin avec ou sans vitrectomie, niveau 3</v>
      </c>
      <c r="C224" s="26">
        <v>72</v>
      </c>
      <c r="D224" s="27">
        <v>637161.55249999999</v>
      </c>
      <c r="E224" s="26">
        <v>81</v>
      </c>
      <c r="F224" s="27">
        <v>680037.97259999998</v>
      </c>
      <c r="G224" s="26">
        <v>70</v>
      </c>
      <c r="H224" s="27">
        <v>601079.64119999995</v>
      </c>
      <c r="I224" s="28">
        <v>6.7292855200000001E-2</v>
      </c>
      <c r="J224" s="28">
        <v>0.125</v>
      </c>
      <c r="K224" s="28">
        <v>-5.1295239999999999E-2</v>
      </c>
      <c r="L224" s="28">
        <v>-0.116108709</v>
      </c>
      <c r="M224" s="28">
        <v>-0.13580246900000001</v>
      </c>
      <c r="N224" s="28">
        <v>2.27884933E-2</v>
      </c>
      <c r="O224" s="28">
        <v>-1.5120699999999999E-4</v>
      </c>
      <c r="P224" s="28">
        <v>-1.51693E-4</v>
      </c>
      <c r="Q224" s="28">
        <v>6.3571717000000001E-6</v>
      </c>
      <c r="R224" s="28">
        <v>2.2181700000000001E-5</v>
      </c>
    </row>
    <row r="225" spans="1:18" ht="22.5" x14ac:dyDescent="0.2">
      <c r="A225" s="12" t="s">
        <v>230</v>
      </c>
      <c r="B225" s="10" t="str">
        <f>VLOOKUP(A225,[3]Feuil1!$A$4:$B$2591,2,FALSE)</f>
        <v>Interventions sur le cristallin avec ou sans vitrectomie, niveau 4</v>
      </c>
      <c r="C225" s="26">
        <v>15</v>
      </c>
      <c r="D225" s="27">
        <v>162966.3952</v>
      </c>
      <c r="E225" s="26">
        <v>14</v>
      </c>
      <c r="F225" s="27">
        <v>152834.3222</v>
      </c>
      <c r="G225" s="26">
        <v>13</v>
      </c>
      <c r="H225" s="27">
        <v>140142.56760000001</v>
      </c>
      <c r="I225" s="28">
        <v>-6.2172775E-2</v>
      </c>
      <c r="J225" s="28">
        <v>-6.6666666999999999E-2</v>
      </c>
      <c r="K225" s="28">
        <v>4.8148840999999998E-3</v>
      </c>
      <c r="L225" s="28">
        <v>-8.3042567999999997E-2</v>
      </c>
      <c r="M225" s="28">
        <v>-7.1428570999999996E-2</v>
      </c>
      <c r="N225" s="28">
        <v>-1.2507381E-2</v>
      </c>
      <c r="O225" s="28">
        <v>-1.3746E-5</v>
      </c>
      <c r="P225" s="28">
        <v>-2.4383E-5</v>
      </c>
      <c r="Q225" s="28">
        <v>1.1806176000000001E-6</v>
      </c>
      <c r="R225" s="28">
        <v>5.1716897000000003E-6</v>
      </c>
    </row>
    <row r="226" spans="1:18" ht="22.5" x14ac:dyDescent="0.2">
      <c r="A226" s="12" t="s">
        <v>231</v>
      </c>
      <c r="B226" s="10" t="str">
        <f>VLOOKUP(A226,[3]Feuil1!$A$4:$B$2591,2,FALSE)</f>
        <v>Interventions sur le cristallin avec ou sans vitrectomie, en ambulatoire</v>
      </c>
      <c r="C226" s="26">
        <v>136421</v>
      </c>
      <c r="D226" s="27">
        <v>192294794.30000001</v>
      </c>
      <c r="E226" s="26">
        <v>148906</v>
      </c>
      <c r="F226" s="27">
        <v>209849111.66</v>
      </c>
      <c r="G226" s="26">
        <v>161860</v>
      </c>
      <c r="H226" s="27">
        <v>228056540.38999999</v>
      </c>
      <c r="I226" s="28">
        <v>9.1288572999999998E-2</v>
      </c>
      <c r="J226" s="28">
        <v>9.1518167999999997E-2</v>
      </c>
      <c r="K226" s="28">
        <v>-2.1034499999999999E-4</v>
      </c>
      <c r="L226" s="28">
        <v>8.6764383099999995E-2</v>
      </c>
      <c r="M226" s="28">
        <v>8.6994479700000002E-2</v>
      </c>
      <c r="N226" s="28">
        <v>-2.1168099999999999E-4</v>
      </c>
      <c r="O226" s="28">
        <v>0.178066751</v>
      </c>
      <c r="P226" s="28">
        <v>3.4979654300000003E-2</v>
      </c>
      <c r="Q226" s="28">
        <v>1.4699597300000001E-2</v>
      </c>
      <c r="R226" s="28">
        <v>8.4159843000000002E-3</v>
      </c>
    </row>
    <row r="227" spans="1:18" x14ac:dyDescent="0.2">
      <c r="A227" s="12" t="s">
        <v>232</v>
      </c>
      <c r="B227" s="10" t="str">
        <f>VLOOKUP(A227,[3]Feuil1!$A$4:$B$2591,2,FALSE)</f>
        <v>Interventions primaires sur l'iris, niveau 1</v>
      </c>
      <c r="C227" s="26">
        <v>642</v>
      </c>
      <c r="D227" s="27">
        <v>833721.25540000002</v>
      </c>
      <c r="E227" s="26">
        <v>609</v>
      </c>
      <c r="F227" s="27">
        <v>784717.44180000003</v>
      </c>
      <c r="G227" s="26">
        <v>535</v>
      </c>
      <c r="H227" s="27">
        <v>686995.59979999997</v>
      </c>
      <c r="I227" s="28">
        <v>-5.8777215000000001E-2</v>
      </c>
      <c r="J227" s="28">
        <v>-5.1401869000000003E-2</v>
      </c>
      <c r="K227" s="28">
        <v>-7.7749949999999998E-3</v>
      </c>
      <c r="L227" s="28">
        <v>-0.124531248</v>
      </c>
      <c r="M227" s="28">
        <v>-0.121510673</v>
      </c>
      <c r="N227" s="28">
        <v>-3.4383730000000002E-3</v>
      </c>
      <c r="O227" s="28">
        <v>-1.0172099999999999E-3</v>
      </c>
      <c r="P227" s="28">
        <v>-1.87741E-4</v>
      </c>
      <c r="Q227" s="28">
        <v>4.8587000000000001E-5</v>
      </c>
      <c r="R227" s="28">
        <v>2.5352200000000001E-5</v>
      </c>
    </row>
    <row r="228" spans="1:18" x14ac:dyDescent="0.2">
      <c r="A228" s="12" t="s">
        <v>233</v>
      </c>
      <c r="B228" s="10" t="str">
        <f>VLOOKUP(A228,[3]Feuil1!$A$4:$B$2591,2,FALSE)</f>
        <v>Interventions primaires sur l'iris, niveau 2</v>
      </c>
      <c r="C228" s="26">
        <v>29</v>
      </c>
      <c r="D228" s="27">
        <v>131553.52840000001</v>
      </c>
      <c r="E228" s="26">
        <v>38</v>
      </c>
      <c r="F228" s="27">
        <v>171918.56570000001</v>
      </c>
      <c r="G228" s="26">
        <v>26</v>
      </c>
      <c r="H228" s="27">
        <v>130520.48609999999</v>
      </c>
      <c r="I228" s="28">
        <v>0.30683355890000003</v>
      </c>
      <c r="J228" s="28">
        <v>0.31034482759999998</v>
      </c>
      <c r="K228" s="28">
        <v>-2.6796519999999998E-3</v>
      </c>
      <c r="L228" s="28">
        <v>-0.24080051799999999</v>
      </c>
      <c r="M228" s="28">
        <v>-0.31578947400000001</v>
      </c>
      <c r="N228" s="28">
        <v>0.10959924359999999</v>
      </c>
      <c r="O228" s="28">
        <v>-1.6495299999999999E-4</v>
      </c>
      <c r="P228" s="28">
        <v>-7.9532999999999999E-5</v>
      </c>
      <c r="Q228" s="28">
        <v>2.3612352000000002E-6</v>
      </c>
      <c r="R228" s="28">
        <v>4.8166053999999999E-6</v>
      </c>
    </row>
    <row r="229" spans="1:18" x14ac:dyDescent="0.2">
      <c r="A229" s="12" t="s">
        <v>234</v>
      </c>
      <c r="B229" s="10" t="str">
        <f>VLOOKUP(A229,[3]Feuil1!$A$4:$B$2591,2,FALSE)</f>
        <v>Interventions primaires sur l'iris, niveau 3</v>
      </c>
      <c r="C229" s="26">
        <v>9</v>
      </c>
      <c r="D229" s="27">
        <v>89323.083299999998</v>
      </c>
      <c r="E229" s="26">
        <v>7</v>
      </c>
      <c r="F229" s="27">
        <v>70316.0766</v>
      </c>
      <c r="G229" s="26">
        <v>13</v>
      </c>
      <c r="H229" s="27">
        <v>128715.84329999999</v>
      </c>
      <c r="I229" s="28">
        <v>-0.21278941600000001</v>
      </c>
      <c r="J229" s="28">
        <v>-0.222222222</v>
      </c>
      <c r="K229" s="28">
        <v>1.2127894199999999E-2</v>
      </c>
      <c r="L229" s="28">
        <v>0.83053221290000001</v>
      </c>
      <c r="M229" s="28">
        <v>0.85714285710000004</v>
      </c>
      <c r="N229" s="28">
        <v>-1.4328808E-2</v>
      </c>
      <c r="O229" s="28">
        <v>8.2476499999999995E-5</v>
      </c>
      <c r="P229" s="28">
        <v>1.1219619999999999E-4</v>
      </c>
      <c r="Q229" s="28">
        <v>1.1806176000000001E-6</v>
      </c>
      <c r="R229" s="28">
        <v>4.7500086000000001E-6</v>
      </c>
    </row>
    <row r="230" spans="1:18" x14ac:dyDescent="0.2">
      <c r="A230" s="12" t="s">
        <v>235</v>
      </c>
      <c r="B230" s="10" t="str">
        <f>VLOOKUP(A230,[3]Feuil1!$A$4:$B$2591,2,FALSE)</f>
        <v>Interventions primaires sur l'iris, niveau 4</v>
      </c>
      <c r="C230" s="26">
        <v>1</v>
      </c>
      <c r="D230" s="27">
        <v>12847.86</v>
      </c>
      <c r="E230" s="26">
        <v>1</v>
      </c>
      <c r="F230" s="27">
        <v>12847.86</v>
      </c>
      <c r="G230" s="26">
        <v>1</v>
      </c>
      <c r="H230" s="27">
        <v>12847.86</v>
      </c>
      <c r="I230" s="28">
        <v>0</v>
      </c>
      <c r="J230" s="28">
        <v>0</v>
      </c>
      <c r="K230" s="28">
        <v>0</v>
      </c>
      <c r="L230" s="28">
        <v>0</v>
      </c>
      <c r="M230" s="28">
        <v>0</v>
      </c>
      <c r="N230" s="28">
        <v>0</v>
      </c>
      <c r="O230" s="28">
        <v>0</v>
      </c>
      <c r="P230" s="28">
        <v>0</v>
      </c>
      <c r="Q230" s="28">
        <v>9.0816739000000005E-8</v>
      </c>
      <c r="R230" s="28">
        <v>4.7412534999999999E-7</v>
      </c>
    </row>
    <row r="231" spans="1:18" ht="22.5" x14ac:dyDescent="0.2">
      <c r="A231" s="12" t="s">
        <v>236</v>
      </c>
      <c r="B231" s="10" t="str">
        <f>VLOOKUP(A231,[3]Feuil1!$A$4:$B$2591,2,FALSE)</f>
        <v>Interventions primaires sur l'iris, en ambulatoire</v>
      </c>
      <c r="C231" s="26">
        <v>270</v>
      </c>
      <c r="D231" s="27">
        <v>341153.4828</v>
      </c>
      <c r="E231" s="26">
        <v>313</v>
      </c>
      <c r="F231" s="27">
        <v>395705.26740000001</v>
      </c>
      <c r="G231" s="26">
        <v>421</v>
      </c>
      <c r="H231" s="27">
        <v>532421.01540000003</v>
      </c>
      <c r="I231" s="28">
        <v>0.15990393580000001</v>
      </c>
      <c r="J231" s="28">
        <v>0.15925925930000001</v>
      </c>
      <c r="K231" s="28">
        <v>5.5611069999999998E-4</v>
      </c>
      <c r="L231" s="28">
        <v>0.34549893380000002</v>
      </c>
      <c r="M231" s="28">
        <v>0.3450479233</v>
      </c>
      <c r="N231" s="28">
        <v>3.3531190000000001E-4</v>
      </c>
      <c r="O231" s="28">
        <v>1.4845768999999999E-3</v>
      </c>
      <c r="P231" s="28">
        <v>2.626549E-4</v>
      </c>
      <c r="Q231" s="28">
        <v>3.82338E-5</v>
      </c>
      <c r="R231" s="28">
        <v>1.9647999999999999E-5</v>
      </c>
    </row>
    <row r="232" spans="1:18" ht="22.5" x14ac:dyDescent="0.2">
      <c r="A232" s="12" t="s">
        <v>237</v>
      </c>
      <c r="B232" s="10" t="str">
        <f>VLOOKUP(A232,[3]Feuil1!$A$4:$B$2591,2,FALSE)</f>
        <v>Autres interventions extraoculaires, âge inférieur à 18 ans, niveau 1</v>
      </c>
      <c r="C232" s="26">
        <v>1076</v>
      </c>
      <c r="D232" s="27">
        <v>1800418.162</v>
      </c>
      <c r="E232" s="26">
        <v>1009</v>
      </c>
      <c r="F232" s="27">
        <v>1690747.9047999999</v>
      </c>
      <c r="G232" s="26">
        <v>939</v>
      </c>
      <c r="H232" s="27">
        <v>1593352.1838</v>
      </c>
      <c r="I232" s="28">
        <v>-6.0913769999999999E-2</v>
      </c>
      <c r="J232" s="28">
        <v>-6.2267657999999997E-2</v>
      </c>
      <c r="K232" s="28">
        <v>1.4437897E-3</v>
      </c>
      <c r="L232" s="28">
        <v>-5.7605111000000001E-2</v>
      </c>
      <c r="M232" s="28">
        <v>-6.9375618999999999E-2</v>
      </c>
      <c r="N232" s="28">
        <v>1.2647968900000001E-2</v>
      </c>
      <c r="O232" s="28">
        <v>-9.6222600000000005E-4</v>
      </c>
      <c r="P232" s="28">
        <v>-1.87114E-4</v>
      </c>
      <c r="Q232" s="28">
        <v>8.5276899999999997E-5</v>
      </c>
      <c r="R232" s="28">
        <v>5.8799599999999999E-5</v>
      </c>
    </row>
    <row r="233" spans="1:18" ht="22.5" x14ac:dyDescent="0.2">
      <c r="A233" s="12" t="s">
        <v>238</v>
      </c>
      <c r="B233" s="10" t="str">
        <f>VLOOKUP(A233,[3]Feuil1!$A$4:$B$2591,2,FALSE)</f>
        <v>Autres interventions extraoculaires, âge inférieur à 18 ans, niveau 2</v>
      </c>
      <c r="C233" s="26">
        <v>15</v>
      </c>
      <c r="D233" s="27">
        <v>57291.844499999999</v>
      </c>
      <c r="E233" s="26">
        <v>19</v>
      </c>
      <c r="F233" s="27">
        <v>73051.736999999994</v>
      </c>
      <c r="G233" s="26">
        <v>21</v>
      </c>
      <c r="H233" s="27">
        <v>81617.702099999995</v>
      </c>
      <c r="I233" s="28">
        <v>0.27508090610000002</v>
      </c>
      <c r="J233" s="28">
        <v>0.2666666667</v>
      </c>
      <c r="K233" s="28">
        <v>6.6428206E-3</v>
      </c>
      <c r="L233" s="28">
        <v>0.1172588832</v>
      </c>
      <c r="M233" s="28">
        <v>0.1052631579</v>
      </c>
      <c r="N233" s="28">
        <v>1.08532753E-2</v>
      </c>
      <c r="O233" s="28">
        <v>2.7492200000000001E-5</v>
      </c>
      <c r="P233" s="28">
        <v>1.6456700000000001E-5</v>
      </c>
      <c r="Q233" s="28">
        <v>1.9071515E-6</v>
      </c>
      <c r="R233" s="28">
        <v>3.011943E-6</v>
      </c>
    </row>
    <row r="234" spans="1:18" ht="22.5" x14ac:dyDescent="0.2">
      <c r="A234" s="12" t="s">
        <v>239</v>
      </c>
      <c r="B234" s="10" t="str">
        <f>VLOOKUP(A234,[3]Feuil1!$A$4:$B$2591,2,FALSE)</f>
        <v>Autres interventions extraoculaires, âge inférieur à 18 ans, niveau 3</v>
      </c>
      <c r="C234" s="26">
        <v>8</v>
      </c>
      <c r="D234" s="27">
        <v>69093.256999999998</v>
      </c>
      <c r="E234" s="26">
        <v>5</v>
      </c>
      <c r="F234" s="27">
        <v>43326.887999999999</v>
      </c>
      <c r="G234" s="26">
        <v>8</v>
      </c>
      <c r="H234" s="27">
        <v>70652.368499999997</v>
      </c>
      <c r="I234" s="28">
        <v>-0.37292161499999998</v>
      </c>
      <c r="J234" s="28">
        <v>-0.375</v>
      </c>
      <c r="K234" s="28">
        <v>3.3254157000000002E-3</v>
      </c>
      <c r="L234" s="28">
        <v>0.63068181820000002</v>
      </c>
      <c r="M234" s="28">
        <v>0.6</v>
      </c>
      <c r="N234" s="28">
        <v>1.9176136399999998E-2</v>
      </c>
      <c r="O234" s="28">
        <v>4.1238200000000001E-5</v>
      </c>
      <c r="P234" s="28">
        <v>5.2497000000000002E-5</v>
      </c>
      <c r="Q234" s="28">
        <v>7.2653391000000003E-7</v>
      </c>
      <c r="R234" s="28">
        <v>2.6072886000000002E-6</v>
      </c>
    </row>
    <row r="235" spans="1:18" ht="22.5" x14ac:dyDescent="0.2">
      <c r="A235" s="12" t="s">
        <v>240</v>
      </c>
      <c r="B235" s="10" t="str">
        <f>VLOOKUP(A235,[3]Feuil1!$A$4:$B$2591,2,FALSE)</f>
        <v>Autres interventions extraoculaires, âge inférieur à 18 ans, niveau 4</v>
      </c>
      <c r="C235" s="26">
        <v>13</v>
      </c>
      <c r="D235" s="27">
        <v>148696.2003</v>
      </c>
      <c r="E235" s="26">
        <v>9</v>
      </c>
      <c r="F235" s="27">
        <v>102877.6447</v>
      </c>
      <c r="G235" s="26">
        <v>5</v>
      </c>
      <c r="H235" s="27">
        <v>57808.457999999999</v>
      </c>
      <c r="I235" s="28">
        <v>-0.308135349</v>
      </c>
      <c r="J235" s="28">
        <v>-0.30769230800000003</v>
      </c>
      <c r="K235" s="28">
        <v>-6.3994900000000001E-4</v>
      </c>
      <c r="L235" s="28">
        <v>-0.438085328</v>
      </c>
      <c r="M235" s="28">
        <v>-0.44444444399999999</v>
      </c>
      <c r="N235" s="28">
        <v>1.1446410000000001E-2</v>
      </c>
      <c r="O235" s="28">
        <v>-5.4984000000000001E-5</v>
      </c>
      <c r="P235" s="28">
        <v>-8.6586000000000001E-5</v>
      </c>
      <c r="Q235" s="28">
        <v>4.5408368999999999E-7</v>
      </c>
      <c r="R235" s="28">
        <v>2.133309E-6</v>
      </c>
    </row>
    <row r="236" spans="1:18" ht="22.5" x14ac:dyDescent="0.2">
      <c r="A236" s="12" t="s">
        <v>241</v>
      </c>
      <c r="B236" s="10" t="str">
        <f>VLOOKUP(A236,[3]Feuil1!$A$4:$B$2591,2,FALSE)</f>
        <v>Autres interventions extraoculaires, âge inférieur à 18 ans, en ambulatoire</v>
      </c>
      <c r="C236" s="26">
        <v>3275</v>
      </c>
      <c r="D236" s="27">
        <v>3913781.2294000001</v>
      </c>
      <c r="E236" s="26">
        <v>3217</v>
      </c>
      <c r="F236" s="27">
        <v>3840149.5271999999</v>
      </c>
      <c r="G236" s="26">
        <v>3345</v>
      </c>
      <c r="H236" s="27">
        <v>3996379.0244</v>
      </c>
      <c r="I236" s="28">
        <v>-1.8813443999999999E-2</v>
      </c>
      <c r="J236" s="28">
        <v>-1.7709923999999998E-2</v>
      </c>
      <c r="K236" s="28">
        <v>-1.123415E-3</v>
      </c>
      <c r="L236" s="28">
        <v>4.0683180700000002E-2</v>
      </c>
      <c r="M236" s="28">
        <v>3.9788622900000001E-2</v>
      </c>
      <c r="N236" s="28">
        <v>8.603266E-4</v>
      </c>
      <c r="O236" s="28">
        <v>1.7594984999999999E-3</v>
      </c>
      <c r="P236" s="28">
        <v>3.0014419999999998E-4</v>
      </c>
      <c r="Q236" s="28">
        <v>3.03782E-4</v>
      </c>
      <c r="R236" s="28">
        <v>1.474786E-4</v>
      </c>
    </row>
    <row r="237" spans="1:18" ht="22.5" x14ac:dyDescent="0.2">
      <c r="A237" s="12" t="s">
        <v>242</v>
      </c>
      <c r="B237" s="10" t="str">
        <f>VLOOKUP(A237,[3]Feuil1!$A$4:$B$2591,2,FALSE)</f>
        <v>Autres interventions extraoculaires, âge supérieur à 17 ans, niveau 1</v>
      </c>
      <c r="C237" s="26">
        <v>7436</v>
      </c>
      <c r="D237" s="27">
        <v>11954671.926000001</v>
      </c>
      <c r="E237" s="26">
        <v>7150</v>
      </c>
      <c r="F237" s="27">
        <v>11446950.411</v>
      </c>
      <c r="G237" s="26">
        <v>6230</v>
      </c>
      <c r="H237" s="27">
        <v>9930963.0261000004</v>
      </c>
      <c r="I237" s="28">
        <v>-4.2470552000000002E-2</v>
      </c>
      <c r="J237" s="28">
        <v>-3.8461538000000003E-2</v>
      </c>
      <c r="K237" s="28">
        <v>-4.169374E-3</v>
      </c>
      <c r="L237" s="28">
        <v>-0.13243591800000001</v>
      </c>
      <c r="M237" s="28">
        <v>-0.128671329</v>
      </c>
      <c r="N237" s="28">
        <v>-4.3205159999999999E-3</v>
      </c>
      <c r="O237" s="28">
        <v>-1.2646396000000001E-2</v>
      </c>
      <c r="P237" s="28">
        <v>-2.9124770000000001E-3</v>
      </c>
      <c r="Q237" s="28">
        <v>5.6578830000000001E-4</v>
      </c>
      <c r="R237" s="28">
        <v>3.6648289999999999E-4</v>
      </c>
    </row>
    <row r="238" spans="1:18" ht="22.5" x14ac:dyDescent="0.2">
      <c r="A238" s="12" t="s">
        <v>243</v>
      </c>
      <c r="B238" s="10" t="str">
        <f>VLOOKUP(A238,[3]Feuil1!$A$4:$B$2591,2,FALSE)</f>
        <v>Autres interventions extraoculaires, âge supérieur à 17 ans, niveau 2</v>
      </c>
      <c r="C238" s="26">
        <v>359</v>
      </c>
      <c r="D238" s="27">
        <v>1488183.7526</v>
      </c>
      <c r="E238" s="26">
        <v>392</v>
      </c>
      <c r="F238" s="27">
        <v>1657321.5808000001</v>
      </c>
      <c r="G238" s="26">
        <v>376</v>
      </c>
      <c r="H238" s="27">
        <v>1542961.0344</v>
      </c>
      <c r="I238" s="28">
        <v>0.1136538602</v>
      </c>
      <c r="J238" s="28">
        <v>9.1922005599999995E-2</v>
      </c>
      <c r="K238" s="28">
        <v>1.9902387300000001E-2</v>
      </c>
      <c r="L238" s="28">
        <v>-6.9003232999999997E-2</v>
      </c>
      <c r="M238" s="28">
        <v>-4.0816326999999999E-2</v>
      </c>
      <c r="N238" s="28">
        <v>-2.9386348999999999E-2</v>
      </c>
      <c r="O238" s="28">
        <v>-2.1993699999999999E-4</v>
      </c>
      <c r="P238" s="28">
        <v>-2.19707E-4</v>
      </c>
      <c r="Q238" s="28">
        <v>3.4147099999999997E-5</v>
      </c>
      <c r="R238" s="28">
        <v>5.694E-5</v>
      </c>
    </row>
    <row r="239" spans="1:18" ht="22.5" x14ac:dyDescent="0.2">
      <c r="A239" s="12" t="s">
        <v>244</v>
      </c>
      <c r="B239" s="10" t="str">
        <f>VLOOKUP(A239,[3]Feuil1!$A$4:$B$2591,2,FALSE)</f>
        <v>Autres interventions extraoculaires, âge supérieur à 17 ans, niveau 3</v>
      </c>
      <c r="C239" s="26">
        <v>199</v>
      </c>
      <c r="D239" s="27">
        <v>1920166.7705000001</v>
      </c>
      <c r="E239" s="26">
        <v>175</v>
      </c>
      <c r="F239" s="27">
        <v>1744271.3393999999</v>
      </c>
      <c r="G239" s="26">
        <v>204</v>
      </c>
      <c r="H239" s="27">
        <v>2022816.3273</v>
      </c>
      <c r="I239" s="28">
        <v>-9.1604247E-2</v>
      </c>
      <c r="J239" s="28">
        <v>-0.12060301499999999</v>
      </c>
      <c r="K239" s="28">
        <v>3.2975742000000002E-2</v>
      </c>
      <c r="L239" s="28">
        <v>0.1596913173</v>
      </c>
      <c r="M239" s="28">
        <v>0.16571428569999999</v>
      </c>
      <c r="N239" s="28">
        <v>-5.1667620000000001E-3</v>
      </c>
      <c r="O239" s="28">
        <v>3.9863639999999998E-4</v>
      </c>
      <c r="P239" s="28">
        <v>5.3513360000000002E-4</v>
      </c>
      <c r="Q239" s="28">
        <v>1.85266E-5</v>
      </c>
      <c r="R239" s="28">
        <v>7.4648100000000001E-5</v>
      </c>
    </row>
    <row r="240" spans="1:18" ht="22.5" x14ac:dyDescent="0.2">
      <c r="A240" s="12" t="s">
        <v>245</v>
      </c>
      <c r="B240" s="10" t="str">
        <f>VLOOKUP(A240,[3]Feuil1!$A$4:$B$2591,2,FALSE)</f>
        <v>Autres interventions extraoculaires, âge supérieur à 17 ans, niveau 4</v>
      </c>
      <c r="C240" s="26">
        <v>86</v>
      </c>
      <c r="D240" s="27">
        <v>1111248.4158000001</v>
      </c>
      <c r="E240" s="26">
        <v>71</v>
      </c>
      <c r="F240" s="27">
        <v>992098.50120000006</v>
      </c>
      <c r="G240" s="26">
        <v>81</v>
      </c>
      <c r="H240" s="27">
        <v>1104160.6856</v>
      </c>
      <c r="I240" s="28">
        <v>-0.107221673</v>
      </c>
      <c r="J240" s="28">
        <v>-0.174418605</v>
      </c>
      <c r="K240" s="28">
        <v>8.1393466100000006E-2</v>
      </c>
      <c r="L240" s="28">
        <v>0.1129546958</v>
      </c>
      <c r="M240" s="28">
        <v>0.14084507039999999</v>
      </c>
      <c r="N240" s="28">
        <v>-2.4447119E-2</v>
      </c>
      <c r="O240" s="28">
        <v>1.374608E-4</v>
      </c>
      <c r="P240" s="28">
        <v>2.152911E-4</v>
      </c>
      <c r="Q240" s="28">
        <v>7.3561557999999997E-6</v>
      </c>
      <c r="R240" s="28">
        <v>4.0746900000000001E-5</v>
      </c>
    </row>
    <row r="241" spans="1:18" ht="22.5" x14ac:dyDescent="0.2">
      <c r="A241" s="12" t="s">
        <v>246</v>
      </c>
      <c r="B241" s="10" t="str">
        <f>VLOOKUP(A241,[3]Feuil1!$A$4:$B$2591,2,FALSE)</f>
        <v>Autres interventions extraoculaires, âge supérieur à 17 ans, en ambulatoire</v>
      </c>
      <c r="C241" s="26">
        <v>15364</v>
      </c>
      <c r="D241" s="27">
        <v>18209598.809</v>
      </c>
      <c r="E241" s="26">
        <v>16282</v>
      </c>
      <c r="F241" s="27">
        <v>19298876.407000002</v>
      </c>
      <c r="G241" s="26">
        <v>17031</v>
      </c>
      <c r="H241" s="27">
        <v>20204429.916999999</v>
      </c>
      <c r="I241" s="28">
        <v>5.9818868599999998E-2</v>
      </c>
      <c r="J241" s="28">
        <v>5.9750065099999999E-2</v>
      </c>
      <c r="K241" s="28">
        <v>6.4924299999999998E-5</v>
      </c>
      <c r="L241" s="28">
        <v>4.6922602700000003E-2</v>
      </c>
      <c r="M241" s="28">
        <v>4.6001719699999999E-2</v>
      </c>
      <c r="N241" s="28">
        <v>8.8038380000000005E-4</v>
      </c>
      <c r="O241" s="28">
        <v>1.0295815700000001E-2</v>
      </c>
      <c r="P241" s="28">
        <v>1.7397266E-3</v>
      </c>
      <c r="Q241" s="28">
        <v>1.5466999E-3</v>
      </c>
      <c r="R241" s="28">
        <v>7.4560529999999998E-4</v>
      </c>
    </row>
    <row r="242" spans="1:18" x14ac:dyDescent="0.2">
      <c r="A242" s="12" t="s">
        <v>247</v>
      </c>
      <c r="B242" s="10" t="str">
        <f>VLOOKUP(A242,[3]Feuil1!$A$4:$B$2591,2,FALSE)</f>
        <v>Allogreffes de cornée, niveau 1</v>
      </c>
      <c r="C242" s="26">
        <v>3370</v>
      </c>
      <c r="D242" s="27">
        <v>12572303.217</v>
      </c>
      <c r="E242" s="26">
        <v>3518</v>
      </c>
      <c r="F242" s="27">
        <v>13159248.780999999</v>
      </c>
      <c r="G242" s="26">
        <v>3593</v>
      </c>
      <c r="H242" s="27">
        <v>13426588.637</v>
      </c>
      <c r="I242" s="28">
        <v>4.66856036E-2</v>
      </c>
      <c r="J242" s="28">
        <v>4.39169139E-2</v>
      </c>
      <c r="K242" s="28">
        <v>2.6522127E-3</v>
      </c>
      <c r="L242" s="28">
        <v>2.0315738400000002E-2</v>
      </c>
      <c r="M242" s="28">
        <v>2.1318931199999998E-2</v>
      </c>
      <c r="N242" s="28">
        <v>-9.8225200000000008E-4</v>
      </c>
      <c r="O242" s="28">
        <v>1.0309562E-3</v>
      </c>
      <c r="P242" s="28">
        <v>5.1360659999999999E-4</v>
      </c>
      <c r="Q242" s="28">
        <v>3.2630449999999998E-4</v>
      </c>
      <c r="R242" s="28">
        <v>4.9548219999999996E-4</v>
      </c>
    </row>
    <row r="243" spans="1:18" x14ac:dyDescent="0.2">
      <c r="A243" s="12" t="s">
        <v>248</v>
      </c>
      <c r="B243" s="10" t="str">
        <f>VLOOKUP(A243,[3]Feuil1!$A$4:$B$2591,2,FALSE)</f>
        <v>Allogreffes de cornée, niveau 2</v>
      </c>
      <c r="C243" s="26">
        <v>293</v>
      </c>
      <c r="D243" s="27">
        <v>1441272.4813000001</v>
      </c>
      <c r="E243" s="26">
        <v>311</v>
      </c>
      <c r="F243" s="27">
        <v>1537825.6477999999</v>
      </c>
      <c r="G243" s="26">
        <v>385</v>
      </c>
      <c r="H243" s="27">
        <v>1854796.4080999999</v>
      </c>
      <c r="I243" s="28">
        <v>6.6991611800000003E-2</v>
      </c>
      <c r="J243" s="28">
        <v>6.1433447099999997E-2</v>
      </c>
      <c r="K243" s="28">
        <v>5.2364702000000001E-3</v>
      </c>
      <c r="L243" s="28">
        <v>0.20611618800000001</v>
      </c>
      <c r="M243" s="28">
        <v>0.23794212219999999</v>
      </c>
      <c r="N243" s="28">
        <v>-2.5708742E-2</v>
      </c>
      <c r="O243" s="28">
        <v>1.0172101E-3</v>
      </c>
      <c r="P243" s="28">
        <v>6.0895630000000001E-4</v>
      </c>
      <c r="Q243" s="28">
        <v>3.49644E-5</v>
      </c>
      <c r="R243" s="28">
        <v>6.8447699999999999E-5</v>
      </c>
    </row>
    <row r="244" spans="1:18" x14ac:dyDescent="0.2">
      <c r="A244" s="12" t="s">
        <v>249</v>
      </c>
      <c r="B244" s="10" t="str">
        <f>VLOOKUP(A244,[3]Feuil1!$A$4:$B$2591,2,FALSE)</f>
        <v>Allogreffes de cornée, niveau 3</v>
      </c>
      <c r="C244" s="26">
        <v>87</v>
      </c>
      <c r="D244" s="27">
        <v>619895.60069999995</v>
      </c>
      <c r="E244" s="26">
        <v>77</v>
      </c>
      <c r="F244" s="27">
        <v>541408.73400000005</v>
      </c>
      <c r="G244" s="26">
        <v>87</v>
      </c>
      <c r="H244" s="27">
        <v>623845.67599999998</v>
      </c>
      <c r="I244" s="28">
        <v>-0.12661304000000001</v>
      </c>
      <c r="J244" s="28">
        <v>-0.114942529</v>
      </c>
      <c r="K244" s="28">
        <v>-1.3186162E-2</v>
      </c>
      <c r="L244" s="28">
        <v>0.15226378300000001</v>
      </c>
      <c r="M244" s="28">
        <v>0.12987012989999999</v>
      </c>
      <c r="N244" s="28">
        <v>1.9819670000000001E-2</v>
      </c>
      <c r="O244" s="28">
        <v>1.374608E-4</v>
      </c>
      <c r="P244" s="28">
        <v>1.5837579999999999E-4</v>
      </c>
      <c r="Q244" s="28">
        <v>7.9010563000000008E-6</v>
      </c>
      <c r="R244" s="28">
        <v>2.30218E-5</v>
      </c>
    </row>
    <row r="245" spans="1:18" x14ac:dyDescent="0.2">
      <c r="A245" s="12" t="s">
        <v>250</v>
      </c>
      <c r="B245" s="10" t="str">
        <f>VLOOKUP(A245,[3]Feuil1!$A$4:$B$2591,2,FALSE)</f>
        <v>Allogreffes de cornée, niveau 4</v>
      </c>
      <c r="C245" s="26">
        <v>31</v>
      </c>
      <c r="D245" s="27">
        <v>363905.10379999998</v>
      </c>
      <c r="E245" s="26">
        <v>33</v>
      </c>
      <c r="F245" s="27">
        <v>388537.94839999999</v>
      </c>
      <c r="G245" s="26">
        <v>41</v>
      </c>
      <c r="H245" s="27">
        <v>479845.46049999999</v>
      </c>
      <c r="I245" s="28">
        <v>6.7690297100000005E-2</v>
      </c>
      <c r="J245" s="28">
        <v>6.4516129000000005E-2</v>
      </c>
      <c r="K245" s="28">
        <v>2.9817943E-3</v>
      </c>
      <c r="L245" s="28">
        <v>0.2350028163</v>
      </c>
      <c r="M245" s="28">
        <v>0.24242424239999999</v>
      </c>
      <c r="N245" s="28">
        <v>-5.9733429999999999E-3</v>
      </c>
      <c r="O245" s="28">
        <v>1.099687E-4</v>
      </c>
      <c r="P245" s="28">
        <v>1.754177E-4</v>
      </c>
      <c r="Q245" s="28">
        <v>3.7234862999999999E-6</v>
      </c>
      <c r="R245" s="28">
        <v>1.77078E-5</v>
      </c>
    </row>
    <row r="246" spans="1:18" x14ac:dyDescent="0.2">
      <c r="A246" s="12" t="s">
        <v>251</v>
      </c>
      <c r="B246" s="10" t="str">
        <f>VLOOKUP(A246,[3]Feuil1!$A$4:$B$2591,2,FALSE)</f>
        <v>Allogreffes de cornée, en ambulatoire</v>
      </c>
      <c r="C246" s="26">
        <v>1249</v>
      </c>
      <c r="D246" s="27">
        <v>3856955.7873</v>
      </c>
      <c r="E246" s="26">
        <v>1430</v>
      </c>
      <c r="F246" s="27">
        <v>4416480.4824000001</v>
      </c>
      <c r="G246" s="26">
        <v>1555</v>
      </c>
      <c r="H246" s="27">
        <v>4672052.4499000004</v>
      </c>
      <c r="I246" s="28">
        <v>0.14506899379999999</v>
      </c>
      <c r="J246" s="28">
        <v>0.1449159327</v>
      </c>
      <c r="K246" s="28">
        <v>1.336876E-4</v>
      </c>
      <c r="L246" s="28">
        <v>5.7867790500000002E-2</v>
      </c>
      <c r="M246" s="28">
        <v>8.7412587400000005E-2</v>
      </c>
      <c r="N246" s="28">
        <v>-2.7169813000000001E-2</v>
      </c>
      <c r="O246" s="28">
        <v>1.7182603E-3</v>
      </c>
      <c r="P246" s="28">
        <v>4.909984E-4</v>
      </c>
      <c r="Q246" s="28">
        <v>1.4122000000000001E-4</v>
      </c>
      <c r="R246" s="28">
        <v>1.72413E-4</v>
      </c>
    </row>
    <row r="247" spans="1:18" ht="22.5" x14ac:dyDescent="0.2">
      <c r="A247" s="12" t="s">
        <v>252</v>
      </c>
      <c r="B247" s="10" t="str">
        <f>VLOOKUP(A247,[3]Feuil1!$A$4:$B$2591,2,FALSE)</f>
        <v>Autres interventions intraoculaires pour affections sévères, niveau 1</v>
      </c>
      <c r="C247" s="26">
        <v>2056</v>
      </c>
      <c r="D247" s="27">
        <v>4820455.2928999998</v>
      </c>
      <c r="E247" s="26">
        <v>1880</v>
      </c>
      <c r="F247" s="27">
        <v>4394909.1155000003</v>
      </c>
      <c r="G247" s="26">
        <v>1645</v>
      </c>
      <c r="H247" s="27">
        <v>3777534.7662</v>
      </c>
      <c r="I247" s="28">
        <v>-8.8279250000000004E-2</v>
      </c>
      <c r="J247" s="28">
        <v>-8.5603112999999995E-2</v>
      </c>
      <c r="K247" s="28">
        <v>-2.9266689999999998E-3</v>
      </c>
      <c r="L247" s="28">
        <v>-0.14047488399999999</v>
      </c>
      <c r="M247" s="28">
        <v>-0.125</v>
      </c>
      <c r="N247" s="28">
        <v>-1.7685581999999998E-2</v>
      </c>
      <c r="O247" s="28">
        <v>-3.2303290000000001E-3</v>
      </c>
      <c r="P247" s="28">
        <v>-1.186084E-3</v>
      </c>
      <c r="Q247" s="28">
        <v>1.4939350000000001E-4</v>
      </c>
      <c r="R247" s="28">
        <v>1.3940259999999999E-4</v>
      </c>
    </row>
    <row r="248" spans="1:18" ht="22.5" x14ac:dyDescent="0.2">
      <c r="A248" s="12" t="s">
        <v>253</v>
      </c>
      <c r="B248" s="10" t="str">
        <f>VLOOKUP(A248,[3]Feuil1!$A$4:$B$2591,2,FALSE)</f>
        <v>Autres interventions intraoculaires pour affections sévères, niveau 2</v>
      </c>
      <c r="C248" s="26">
        <v>462</v>
      </c>
      <c r="D248" s="27">
        <v>2367190.1409999998</v>
      </c>
      <c r="E248" s="26">
        <v>459</v>
      </c>
      <c r="F248" s="27">
        <v>2370137.0819999999</v>
      </c>
      <c r="G248" s="26">
        <v>367</v>
      </c>
      <c r="H248" s="27">
        <v>1889463.5362</v>
      </c>
      <c r="I248" s="28">
        <v>1.244911E-3</v>
      </c>
      <c r="J248" s="28">
        <v>-6.4935059999999996E-3</v>
      </c>
      <c r="K248" s="28">
        <v>7.7889954000000001E-3</v>
      </c>
      <c r="L248" s="28">
        <v>-0.20280411200000001</v>
      </c>
      <c r="M248" s="28">
        <v>-0.20043573000000001</v>
      </c>
      <c r="N248" s="28">
        <v>-2.962091E-3</v>
      </c>
      <c r="O248" s="28">
        <v>-1.26464E-3</v>
      </c>
      <c r="P248" s="28">
        <v>-9.2345800000000005E-4</v>
      </c>
      <c r="Q248" s="28">
        <v>3.33297E-5</v>
      </c>
      <c r="R248" s="28">
        <v>6.9727000000000005E-5</v>
      </c>
    </row>
    <row r="249" spans="1:18" ht="22.5" x14ac:dyDescent="0.2">
      <c r="A249" s="12" t="s">
        <v>254</v>
      </c>
      <c r="B249" s="10" t="str">
        <f>VLOOKUP(A249,[3]Feuil1!$A$4:$B$2591,2,FALSE)</f>
        <v>Autres interventions intraoculaires pour affections sévères, niveau 3</v>
      </c>
      <c r="C249" s="26">
        <v>97</v>
      </c>
      <c r="D249" s="27">
        <v>1317291.3515999999</v>
      </c>
      <c r="E249" s="26">
        <v>96</v>
      </c>
      <c r="F249" s="27">
        <v>1310426.9387999999</v>
      </c>
      <c r="G249" s="26">
        <v>91</v>
      </c>
      <c r="H249" s="27">
        <v>1240843.2512000001</v>
      </c>
      <c r="I249" s="28">
        <v>-5.2110059999999998E-3</v>
      </c>
      <c r="J249" s="28">
        <v>-1.0309278E-2</v>
      </c>
      <c r="K249" s="28">
        <v>5.1513796000000004E-3</v>
      </c>
      <c r="L249" s="28">
        <v>-5.3100013000000001E-2</v>
      </c>
      <c r="M249" s="28">
        <v>-5.2083333000000002E-2</v>
      </c>
      <c r="N249" s="28">
        <v>-1.072541E-3</v>
      </c>
      <c r="O249" s="28">
        <v>-6.8730000000000001E-5</v>
      </c>
      <c r="P249" s="28">
        <v>-1.3368200000000001E-4</v>
      </c>
      <c r="Q249" s="28">
        <v>8.2643231999999993E-6</v>
      </c>
      <c r="R249" s="28">
        <v>4.5790900000000002E-5</v>
      </c>
    </row>
    <row r="250" spans="1:18" ht="22.5" x14ac:dyDescent="0.2">
      <c r="A250" s="12" t="s">
        <v>255</v>
      </c>
      <c r="B250" s="10" t="str">
        <f>VLOOKUP(A250,[3]Feuil1!$A$4:$B$2591,2,FALSE)</f>
        <v>Autres interventions intraoculaires pour affections sévères, niveau 4</v>
      </c>
      <c r="C250" s="26">
        <v>44</v>
      </c>
      <c r="D250" s="27">
        <v>779073.87600000005</v>
      </c>
      <c r="E250" s="26">
        <v>37</v>
      </c>
      <c r="F250" s="27">
        <v>655239.60250000004</v>
      </c>
      <c r="G250" s="26">
        <v>38</v>
      </c>
      <c r="H250" s="27">
        <v>664686.04500000004</v>
      </c>
      <c r="I250" s="28">
        <v>-0.15895061699999999</v>
      </c>
      <c r="J250" s="28">
        <v>-0.159090909</v>
      </c>
      <c r="K250" s="28">
        <v>1.668335E-4</v>
      </c>
      <c r="L250" s="28">
        <v>1.44167759E-2</v>
      </c>
      <c r="M250" s="28">
        <v>2.7027026999999999E-2</v>
      </c>
      <c r="N250" s="28">
        <v>-1.2278402000000001E-2</v>
      </c>
      <c r="O250" s="28">
        <v>1.37461E-5</v>
      </c>
      <c r="P250" s="28">
        <v>1.81483E-5</v>
      </c>
      <c r="Q250" s="28">
        <v>3.4510361000000002E-6</v>
      </c>
      <c r="R250" s="28">
        <v>2.4528900000000002E-5</v>
      </c>
    </row>
    <row r="251" spans="1:18" ht="22.5" x14ac:dyDescent="0.2">
      <c r="A251" s="12" t="s">
        <v>256</v>
      </c>
      <c r="B251" s="10" t="str">
        <f>VLOOKUP(A251,[3]Feuil1!$A$4:$B$2591,2,FALSE)</f>
        <v>Autres interventions intraoculaires pour affections sévères, en ambulatoire</v>
      </c>
      <c r="C251" s="26">
        <v>414</v>
      </c>
      <c r="D251" s="27">
        <v>292449.88500000001</v>
      </c>
      <c r="E251" s="26">
        <v>465</v>
      </c>
      <c r="F251" s="27">
        <v>327613.2132</v>
      </c>
      <c r="G251" s="26">
        <v>478</v>
      </c>
      <c r="H251" s="27">
        <v>336211.62119999999</v>
      </c>
      <c r="I251" s="28">
        <v>0.12023710730000001</v>
      </c>
      <c r="J251" s="28">
        <v>0.1231884058</v>
      </c>
      <c r="K251" s="28">
        <v>-2.627608E-3</v>
      </c>
      <c r="L251" s="28">
        <v>2.6245608100000001E-2</v>
      </c>
      <c r="M251" s="28">
        <v>2.7956989200000001E-2</v>
      </c>
      <c r="N251" s="28">
        <v>-1.664837E-3</v>
      </c>
      <c r="O251" s="28">
        <v>1.786991E-4</v>
      </c>
      <c r="P251" s="28">
        <v>1.6518999999999999E-5</v>
      </c>
      <c r="Q251" s="28">
        <v>4.34104E-5</v>
      </c>
      <c r="R251" s="28">
        <v>1.24072E-5</v>
      </c>
    </row>
    <row r="252" spans="1:18" ht="22.5" x14ac:dyDescent="0.2">
      <c r="A252" s="12" t="s">
        <v>257</v>
      </c>
      <c r="B252" s="10" t="str">
        <f>VLOOKUP(A252,[3]Feuil1!$A$4:$B$2591,2,FALSE)</f>
        <v>Autres interventions intraoculaires en dehors des affections sévères, niveau 1</v>
      </c>
      <c r="C252" s="26">
        <v>4883</v>
      </c>
      <c r="D252" s="27">
        <v>6164115.2797999997</v>
      </c>
      <c r="E252" s="26">
        <v>4679</v>
      </c>
      <c r="F252" s="27">
        <v>5868715.1903999997</v>
      </c>
      <c r="G252" s="26">
        <v>4282</v>
      </c>
      <c r="H252" s="27">
        <v>5405071.0533999996</v>
      </c>
      <c r="I252" s="28">
        <v>-4.7922544999999997E-2</v>
      </c>
      <c r="J252" s="28">
        <v>-4.1777596E-2</v>
      </c>
      <c r="K252" s="28">
        <v>-6.4128630000000004E-3</v>
      </c>
      <c r="L252" s="28">
        <v>-7.9002664E-2</v>
      </c>
      <c r="M252" s="28">
        <v>-8.4847190000000003E-2</v>
      </c>
      <c r="N252" s="28">
        <v>6.3863925999999996E-3</v>
      </c>
      <c r="O252" s="28">
        <v>-5.4571949999999998E-3</v>
      </c>
      <c r="P252" s="28">
        <v>-8.9074100000000002E-4</v>
      </c>
      <c r="Q252" s="28">
        <v>3.8887729999999998E-4</v>
      </c>
      <c r="R252" s="28">
        <v>1.9946370000000001E-4</v>
      </c>
    </row>
    <row r="253" spans="1:18" ht="22.5" x14ac:dyDescent="0.2">
      <c r="A253" s="12" t="s">
        <v>258</v>
      </c>
      <c r="B253" s="10" t="str">
        <f>VLOOKUP(A253,[3]Feuil1!$A$4:$B$2591,2,FALSE)</f>
        <v>Autres interventions intraoculaires en dehors des affections sévères, niveau 2</v>
      </c>
      <c r="C253" s="26">
        <v>246</v>
      </c>
      <c r="D253" s="27">
        <v>1102066.1185000001</v>
      </c>
      <c r="E253" s="26">
        <v>214</v>
      </c>
      <c r="F253" s="27">
        <v>976720.37139999995</v>
      </c>
      <c r="G253" s="26">
        <v>237</v>
      </c>
      <c r="H253" s="27">
        <v>1095452.9643999999</v>
      </c>
      <c r="I253" s="28">
        <v>-0.11373704799999999</v>
      </c>
      <c r="J253" s="28">
        <v>-0.13008130100000001</v>
      </c>
      <c r="K253" s="28">
        <v>1.8788253099999999E-2</v>
      </c>
      <c r="L253" s="28">
        <v>0.1215625234</v>
      </c>
      <c r="M253" s="28">
        <v>0.1074766355</v>
      </c>
      <c r="N253" s="28">
        <v>1.2718903E-2</v>
      </c>
      <c r="O253" s="28">
        <v>3.1615989999999997E-4</v>
      </c>
      <c r="P253" s="28">
        <v>2.2810610000000001E-4</v>
      </c>
      <c r="Q253" s="28">
        <v>2.1523599999999998E-5</v>
      </c>
      <c r="R253" s="28">
        <v>4.0425600000000001E-5</v>
      </c>
    </row>
    <row r="254" spans="1:18" ht="22.5" x14ac:dyDescent="0.2">
      <c r="A254" s="12" t="s">
        <v>259</v>
      </c>
      <c r="B254" s="10" t="str">
        <f>VLOOKUP(A254,[3]Feuil1!$A$4:$B$2591,2,FALSE)</f>
        <v>Autres interventions intraoculaires en dehors des affections sévères, niveau 3</v>
      </c>
      <c r="C254" s="26">
        <v>43</v>
      </c>
      <c r="D254" s="27">
        <v>454398.71799999999</v>
      </c>
      <c r="E254" s="26">
        <v>45</v>
      </c>
      <c r="F254" s="27">
        <v>474987.03519999998</v>
      </c>
      <c r="G254" s="26">
        <v>43</v>
      </c>
      <c r="H254" s="27">
        <v>452215.10859999998</v>
      </c>
      <c r="I254" s="28">
        <v>4.53089245E-2</v>
      </c>
      <c r="J254" s="28">
        <v>4.6511627899999998E-2</v>
      </c>
      <c r="K254" s="28">
        <v>-1.1492500000000001E-3</v>
      </c>
      <c r="L254" s="28">
        <v>-4.7942207000000001E-2</v>
      </c>
      <c r="M254" s="28">
        <v>-4.4444444E-2</v>
      </c>
      <c r="N254" s="28">
        <v>-3.6604490000000001E-3</v>
      </c>
      <c r="O254" s="28">
        <v>-2.7492E-5</v>
      </c>
      <c r="P254" s="28">
        <v>-4.3748999999999997E-5</v>
      </c>
      <c r="Q254" s="28">
        <v>3.9051197999999999E-6</v>
      </c>
      <c r="R254" s="28">
        <v>1.66881E-5</v>
      </c>
    </row>
    <row r="255" spans="1:18" ht="22.5" x14ac:dyDescent="0.2">
      <c r="A255" s="12" t="s">
        <v>260</v>
      </c>
      <c r="B255" s="10" t="str">
        <f>VLOOKUP(A255,[3]Feuil1!$A$4:$B$2591,2,FALSE)</f>
        <v>Autres interventions intraoculaires en dehors des affections sévères, niveau 4</v>
      </c>
      <c r="C255" s="26">
        <v>8</v>
      </c>
      <c r="D255" s="27">
        <v>108522.4</v>
      </c>
      <c r="E255" s="26">
        <v>10</v>
      </c>
      <c r="F255" s="27">
        <v>139451.28400000001</v>
      </c>
      <c r="G255" s="26">
        <v>10</v>
      </c>
      <c r="H255" s="27">
        <v>141079.12</v>
      </c>
      <c r="I255" s="28">
        <v>0.28499999999999998</v>
      </c>
      <c r="J255" s="28">
        <v>0.25</v>
      </c>
      <c r="K255" s="28">
        <v>2.8000000000000001E-2</v>
      </c>
      <c r="L255" s="28">
        <v>1.16731518E-2</v>
      </c>
      <c r="M255" s="28">
        <v>0</v>
      </c>
      <c r="N255" s="28">
        <v>1.16731518E-2</v>
      </c>
      <c r="O255" s="28">
        <v>0</v>
      </c>
      <c r="P255" s="28">
        <v>3.1273575999999998E-6</v>
      </c>
      <c r="Q255" s="28">
        <v>9.0816739000000002E-7</v>
      </c>
      <c r="R255" s="28">
        <v>5.2062513000000004E-6</v>
      </c>
    </row>
    <row r="256" spans="1:18" ht="33.75" x14ac:dyDescent="0.2">
      <c r="A256" s="12" t="s">
        <v>261</v>
      </c>
      <c r="B256" s="10" t="str">
        <f>VLOOKUP(A256,[3]Feuil1!$A$4:$B$2591,2,FALSE)</f>
        <v>Autres interventions intraoculaires en dehors des affections sévères, en ambulatoire</v>
      </c>
      <c r="C256" s="26">
        <v>7210</v>
      </c>
      <c r="D256" s="27">
        <v>8802708.7721999995</v>
      </c>
      <c r="E256" s="26">
        <v>5837</v>
      </c>
      <c r="F256" s="27">
        <v>7023876.9425999997</v>
      </c>
      <c r="G256" s="26">
        <v>5757</v>
      </c>
      <c r="H256" s="27">
        <v>6983993.4024</v>
      </c>
      <c r="I256" s="28">
        <v>-0.20207777800000001</v>
      </c>
      <c r="J256" s="28">
        <v>-0.19042995800000001</v>
      </c>
      <c r="K256" s="28">
        <v>-1.4387661E-2</v>
      </c>
      <c r="L256" s="28">
        <v>-5.67828E-3</v>
      </c>
      <c r="M256" s="28">
        <v>-1.3705670999999999E-2</v>
      </c>
      <c r="N256" s="28">
        <v>8.1389402999999996E-3</v>
      </c>
      <c r="O256" s="28">
        <v>-1.099687E-3</v>
      </c>
      <c r="P256" s="28">
        <v>-7.6623000000000001E-5</v>
      </c>
      <c r="Q256" s="28">
        <v>5.2283199999999998E-4</v>
      </c>
      <c r="R256" s="28">
        <v>2.5773069999999998E-4</v>
      </c>
    </row>
    <row r="257" spans="1:18" ht="22.5" x14ac:dyDescent="0.2">
      <c r="A257" s="12" t="s">
        <v>262</v>
      </c>
      <c r="B257" s="10" t="str">
        <f>VLOOKUP(A257,[3]Feuil1!$A$4:$B$2591,2,FALSE)</f>
        <v>Interventions sur le cristallin avec trabéculectomie, niveau 1</v>
      </c>
      <c r="C257" s="26">
        <v>1125</v>
      </c>
      <c r="D257" s="27">
        <v>2321405.2524000001</v>
      </c>
      <c r="E257" s="26">
        <v>1057</v>
      </c>
      <c r="F257" s="27">
        <v>2180856.9389999998</v>
      </c>
      <c r="G257" s="26">
        <v>816</v>
      </c>
      <c r="H257" s="27">
        <v>1649451.2171</v>
      </c>
      <c r="I257" s="28">
        <v>-6.0544497000000003E-2</v>
      </c>
      <c r="J257" s="28">
        <v>-6.0444444E-2</v>
      </c>
      <c r="K257" s="28">
        <v>-1.06489E-4</v>
      </c>
      <c r="L257" s="28">
        <v>-0.243668309</v>
      </c>
      <c r="M257" s="28">
        <v>-0.22800378399999999</v>
      </c>
      <c r="N257" s="28">
        <v>-2.0290934E-2</v>
      </c>
      <c r="O257" s="28">
        <v>-3.3128060000000002E-3</v>
      </c>
      <c r="P257" s="28">
        <v>-1.020923E-3</v>
      </c>
      <c r="Q257" s="28">
        <v>7.4106500000000006E-5</v>
      </c>
      <c r="R257" s="28">
        <v>6.0869799999999998E-5</v>
      </c>
    </row>
    <row r="258" spans="1:18" ht="22.5" x14ac:dyDescent="0.2">
      <c r="A258" s="12" t="s">
        <v>263</v>
      </c>
      <c r="B258" s="10" t="str">
        <f>VLOOKUP(A258,[3]Feuil1!$A$4:$B$2591,2,FALSE)</f>
        <v>Interventions sur le cristallin avec trabéculectomie, niveau 2</v>
      </c>
      <c r="C258" s="26">
        <v>24</v>
      </c>
      <c r="D258" s="27">
        <v>101171.352</v>
      </c>
      <c r="E258" s="26">
        <v>18</v>
      </c>
      <c r="F258" s="27">
        <v>75837.719100000002</v>
      </c>
      <c r="G258" s="26">
        <v>18</v>
      </c>
      <c r="H258" s="27">
        <v>74573.0772</v>
      </c>
      <c r="I258" s="28">
        <v>-0.25040322599999998</v>
      </c>
      <c r="J258" s="28">
        <v>-0.25</v>
      </c>
      <c r="K258" s="28">
        <v>-5.3763400000000005E-4</v>
      </c>
      <c r="L258" s="28">
        <v>-1.6675631999999999E-2</v>
      </c>
      <c r="M258" s="28">
        <v>0</v>
      </c>
      <c r="N258" s="28">
        <v>-1.6675631999999999E-2</v>
      </c>
      <c r="O258" s="28">
        <v>0</v>
      </c>
      <c r="P258" s="28">
        <v>-2.4295979999999999E-6</v>
      </c>
      <c r="Q258" s="28">
        <v>1.6347013000000001E-6</v>
      </c>
      <c r="R258" s="28">
        <v>2.7519748000000001E-6</v>
      </c>
    </row>
    <row r="259" spans="1:18" ht="22.5" x14ac:dyDescent="0.2">
      <c r="A259" s="12" t="s">
        <v>264</v>
      </c>
      <c r="B259" s="10" t="str">
        <f>VLOOKUP(A259,[3]Feuil1!$A$4:$B$2591,2,FALSE)</f>
        <v>Interventions sur le cristallin avec trabéculectomie, niveau 3</v>
      </c>
      <c r="C259" s="26">
        <v>2</v>
      </c>
      <c r="D259" s="27">
        <v>18054.919999999998</v>
      </c>
      <c r="E259" s="26">
        <v>6</v>
      </c>
      <c r="F259" s="27">
        <v>54796.682200000003</v>
      </c>
      <c r="G259" s="26">
        <v>3</v>
      </c>
      <c r="H259" s="27">
        <v>27082.38</v>
      </c>
      <c r="I259" s="28">
        <v>2.0350000000000001</v>
      </c>
      <c r="J259" s="28">
        <v>2</v>
      </c>
      <c r="K259" s="28">
        <v>1.16666667E-2</v>
      </c>
      <c r="L259" s="28">
        <v>-0.50576606300000004</v>
      </c>
      <c r="M259" s="28">
        <v>-0.5</v>
      </c>
      <c r="N259" s="28">
        <v>-1.1532125000000001E-2</v>
      </c>
      <c r="O259" s="28">
        <v>-4.1238000000000001E-5</v>
      </c>
      <c r="P259" s="28">
        <v>-5.3244E-5</v>
      </c>
      <c r="Q259" s="28">
        <v>2.7245021999999999E-7</v>
      </c>
      <c r="R259" s="28">
        <v>9.9942270999999992E-7</v>
      </c>
    </row>
    <row r="260" spans="1:18" ht="22.5" x14ac:dyDescent="0.2">
      <c r="A260" s="12" t="s">
        <v>265</v>
      </c>
      <c r="B260" s="10" t="str">
        <f>VLOOKUP(A260,[3]Feuil1!$A$4:$B$2591,2,FALSE)</f>
        <v>Interventions sur le cristallin avec trabéculectomie, niveau 4</v>
      </c>
      <c r="C260" s="26">
        <v>1</v>
      </c>
      <c r="D260" s="27">
        <v>11777.14</v>
      </c>
      <c r="E260" s="26" t="s">
        <v>3391</v>
      </c>
      <c r="F260" s="27" t="s">
        <v>3391</v>
      </c>
      <c r="G260" s="26" t="s">
        <v>3391</v>
      </c>
      <c r="H260" s="27" t="s">
        <v>3391</v>
      </c>
      <c r="I260" s="28" t="s">
        <v>3391</v>
      </c>
      <c r="J260" s="28" t="s">
        <v>3391</v>
      </c>
      <c r="K260" s="28" t="s">
        <v>3391</v>
      </c>
      <c r="L260" s="28" t="s">
        <v>3391</v>
      </c>
      <c r="M260" s="28" t="s">
        <v>3391</v>
      </c>
      <c r="N260" s="28" t="s">
        <v>3391</v>
      </c>
      <c r="O260" s="28" t="s">
        <v>3391</v>
      </c>
      <c r="P260" s="28" t="s">
        <v>3391</v>
      </c>
      <c r="Q260" s="28" t="s">
        <v>3391</v>
      </c>
      <c r="R260" s="28" t="s">
        <v>3392</v>
      </c>
    </row>
    <row r="261" spans="1:18" ht="22.5" x14ac:dyDescent="0.2">
      <c r="A261" s="12" t="s">
        <v>266</v>
      </c>
      <c r="B261" s="10" t="str">
        <f>VLOOKUP(A261,[3]Feuil1!$A$4:$B$2591,2,FALSE)</f>
        <v>Interventions sur le cristallin avec trabéculectomie, en ambulatoire</v>
      </c>
      <c r="C261" s="26">
        <v>801</v>
      </c>
      <c r="D261" s="27">
        <v>1589892.0829</v>
      </c>
      <c r="E261" s="26">
        <v>873</v>
      </c>
      <c r="F261" s="27">
        <v>1734698.3566000001</v>
      </c>
      <c r="G261" s="26">
        <v>1142</v>
      </c>
      <c r="H261" s="27">
        <v>2279147.5221000002</v>
      </c>
      <c r="I261" s="28">
        <v>9.1079309900000002E-2</v>
      </c>
      <c r="J261" s="28">
        <v>8.9887640399999996E-2</v>
      </c>
      <c r="K261" s="28">
        <v>1.0933874000000001E-3</v>
      </c>
      <c r="L261" s="28">
        <v>0.31385812029999999</v>
      </c>
      <c r="M261" s="28">
        <v>0.30813287509999998</v>
      </c>
      <c r="N261" s="28">
        <v>4.3766541000000003E-3</v>
      </c>
      <c r="O261" s="28">
        <v>3.6976962E-3</v>
      </c>
      <c r="P261" s="28">
        <v>1.045982E-3</v>
      </c>
      <c r="Q261" s="28">
        <v>1.0371269999999999E-4</v>
      </c>
      <c r="R261" s="28">
        <v>8.4107499999999994E-5</v>
      </c>
    </row>
    <row r="262" spans="1:18" ht="33.75" x14ac:dyDescent="0.2">
      <c r="A262" s="12" t="s">
        <v>2462</v>
      </c>
      <c r="B262" s="10" t="str">
        <f>VLOOKUP(A262,[3]Feuil1!$A$4:$B$2591,2,FALSE)</f>
        <v>Interventions sur les muscles oculomoteurs, âge inférieur à 18 ans, niveau 1</v>
      </c>
      <c r="C262" s="26">
        <v>1636</v>
      </c>
      <c r="D262" s="27">
        <v>2292718.4619999998</v>
      </c>
      <c r="E262" s="26">
        <v>1312</v>
      </c>
      <c r="F262" s="27">
        <v>1839724.6551000001</v>
      </c>
      <c r="G262" s="26">
        <v>1133</v>
      </c>
      <c r="H262" s="27">
        <v>1586859.85</v>
      </c>
      <c r="I262" s="28">
        <v>-0.19757934299999999</v>
      </c>
      <c r="J262" s="28">
        <v>-0.19804400999999999</v>
      </c>
      <c r="K262" s="28">
        <v>5.7941709999999997E-4</v>
      </c>
      <c r="L262" s="28">
        <v>-0.13744709299999999</v>
      </c>
      <c r="M262" s="28">
        <v>-0.13643292700000001</v>
      </c>
      <c r="N262" s="28">
        <v>-1.1743910000000001E-3</v>
      </c>
      <c r="O262" s="28">
        <v>-2.4605489999999998E-3</v>
      </c>
      <c r="P262" s="28">
        <v>-4.8579800000000001E-4</v>
      </c>
      <c r="Q262" s="28">
        <v>1.028954E-4</v>
      </c>
      <c r="R262" s="28">
        <v>5.8560000000000002E-5</v>
      </c>
    </row>
    <row r="263" spans="1:18" ht="33.75" x14ac:dyDescent="0.2">
      <c r="A263" s="12" t="s">
        <v>2463</v>
      </c>
      <c r="B263" s="10" t="str">
        <f>VLOOKUP(A263,[3]Feuil1!$A$4:$B$2591,2,FALSE)</f>
        <v>Interventions sur les muscles oculomoteurs, âge inférieur à 18 ans, niveau 2</v>
      </c>
      <c r="C263" s="26" t="s">
        <v>3391</v>
      </c>
      <c r="D263" s="27" t="s">
        <v>3391</v>
      </c>
      <c r="E263" s="26">
        <v>1</v>
      </c>
      <c r="F263" s="27">
        <v>3687.7</v>
      </c>
      <c r="G263" s="26">
        <v>3</v>
      </c>
      <c r="H263" s="27">
        <v>11579.378000000001</v>
      </c>
      <c r="I263" s="28" t="s">
        <v>3391</v>
      </c>
      <c r="J263" s="28" t="s">
        <v>3391</v>
      </c>
      <c r="K263" s="28" t="s">
        <v>3391</v>
      </c>
      <c r="L263" s="28">
        <v>2.14</v>
      </c>
      <c r="M263" s="28">
        <v>2</v>
      </c>
      <c r="N263" s="28">
        <v>4.6666666699999998E-2</v>
      </c>
      <c r="O263" s="28">
        <v>2.7492200000000001E-5</v>
      </c>
      <c r="P263" s="28">
        <v>1.51613E-5</v>
      </c>
      <c r="Q263" s="28">
        <v>2.7245021999999999E-7</v>
      </c>
      <c r="R263" s="28">
        <v>4.2731449000000001E-7</v>
      </c>
    </row>
    <row r="264" spans="1:18" ht="33.75" x14ac:dyDescent="0.2">
      <c r="A264" s="12" t="s">
        <v>2464</v>
      </c>
      <c r="B264" s="10" t="str">
        <f>VLOOKUP(A264,[3]Feuil1!$A$4:$B$2591,2,FALSE)</f>
        <v>Interventions sur les muscles oculomoteurs, âge inférieur à 18 ans, en ambulatoire</v>
      </c>
      <c r="C264" s="26">
        <v>1513</v>
      </c>
      <c r="D264" s="27">
        <v>2125864.9679999999</v>
      </c>
      <c r="E264" s="26">
        <v>1678</v>
      </c>
      <c r="F264" s="27">
        <v>2361006.2239999999</v>
      </c>
      <c r="G264" s="26">
        <v>1833</v>
      </c>
      <c r="H264" s="27">
        <v>2578958.8319999999</v>
      </c>
      <c r="I264" s="28">
        <v>0.1106096857</v>
      </c>
      <c r="J264" s="28">
        <v>0.1090548579</v>
      </c>
      <c r="K264" s="28">
        <v>1.4019395E-3</v>
      </c>
      <c r="L264" s="28">
        <v>9.2313440699999999E-2</v>
      </c>
      <c r="M264" s="28">
        <v>9.2371871300000005E-2</v>
      </c>
      <c r="N264" s="28">
        <v>-5.3489999999999998E-5</v>
      </c>
      <c r="O264" s="28">
        <v>2.1306428000000001E-3</v>
      </c>
      <c r="P264" s="28">
        <v>4.1872509999999998E-4</v>
      </c>
      <c r="Q264" s="28">
        <v>1.6646710000000001E-4</v>
      </c>
      <c r="R264" s="28">
        <v>9.5171499999999995E-5</v>
      </c>
    </row>
    <row r="265" spans="1:18" x14ac:dyDescent="0.2">
      <c r="A265" s="12" t="s">
        <v>267</v>
      </c>
      <c r="B265" s="10" t="str">
        <f>VLOOKUP(A265,[3]Feuil1!$A$4:$B$2591,2,FALSE)</f>
        <v>Hyphéma, niveau 1</v>
      </c>
      <c r="C265" s="26">
        <v>1432</v>
      </c>
      <c r="D265" s="27">
        <v>1448469.1568</v>
      </c>
      <c r="E265" s="26">
        <v>1442</v>
      </c>
      <c r="F265" s="27">
        <v>1449937.3469</v>
      </c>
      <c r="G265" s="26">
        <v>1442</v>
      </c>
      <c r="H265" s="27">
        <v>1440342.3428</v>
      </c>
      <c r="I265" s="28">
        <v>1.013615E-3</v>
      </c>
      <c r="J265" s="28">
        <v>6.9832402E-3</v>
      </c>
      <c r="K265" s="28">
        <v>-5.9282270000000003E-3</v>
      </c>
      <c r="L265" s="28">
        <v>-6.6175299999999999E-3</v>
      </c>
      <c r="M265" s="28">
        <v>0</v>
      </c>
      <c r="N265" s="28">
        <v>-6.6175299999999999E-3</v>
      </c>
      <c r="O265" s="28">
        <v>0</v>
      </c>
      <c r="P265" s="28">
        <v>-1.8434E-5</v>
      </c>
      <c r="Q265" s="28">
        <v>1.3095770000000001E-4</v>
      </c>
      <c r="R265" s="28">
        <v>5.3152999999999997E-5</v>
      </c>
    </row>
    <row r="266" spans="1:18" x14ac:dyDescent="0.2">
      <c r="A266" s="12" t="s">
        <v>268</v>
      </c>
      <c r="B266" s="10" t="str">
        <f>VLOOKUP(A266,[3]Feuil1!$A$4:$B$2591,2,FALSE)</f>
        <v>Hyphéma, niveau 2</v>
      </c>
      <c r="C266" s="26">
        <v>124</v>
      </c>
      <c r="D266" s="27">
        <v>347140.98180000001</v>
      </c>
      <c r="E266" s="26">
        <v>143</v>
      </c>
      <c r="F266" s="27">
        <v>405010.33850000001</v>
      </c>
      <c r="G266" s="26">
        <v>136</v>
      </c>
      <c r="H266" s="27">
        <v>376697.13829999999</v>
      </c>
      <c r="I266" s="28">
        <v>0.16670275109999999</v>
      </c>
      <c r="J266" s="28">
        <v>0.15322580650000001</v>
      </c>
      <c r="K266" s="28">
        <v>1.16863017E-2</v>
      </c>
      <c r="L266" s="28">
        <v>-6.9907352000000006E-2</v>
      </c>
      <c r="M266" s="28">
        <v>-4.8951049000000003E-2</v>
      </c>
      <c r="N266" s="28">
        <v>-2.2034936000000001E-2</v>
      </c>
      <c r="O266" s="28">
        <v>-9.6223000000000004E-5</v>
      </c>
      <c r="P266" s="28">
        <v>-5.4394999999999997E-5</v>
      </c>
      <c r="Q266" s="28">
        <v>1.2351099999999999E-5</v>
      </c>
      <c r="R266" s="28">
        <v>1.39013E-5</v>
      </c>
    </row>
    <row r="267" spans="1:18" x14ac:dyDescent="0.2">
      <c r="A267" s="12" t="s">
        <v>269</v>
      </c>
      <c r="B267" s="10" t="str">
        <f>VLOOKUP(A267,[3]Feuil1!$A$4:$B$2591,2,FALSE)</f>
        <v>Hyphéma, niveau 3</v>
      </c>
      <c r="C267" s="26">
        <v>182</v>
      </c>
      <c r="D267" s="27">
        <v>950560.38809999998</v>
      </c>
      <c r="E267" s="26">
        <v>269</v>
      </c>
      <c r="F267" s="27">
        <v>1394385.2054999999</v>
      </c>
      <c r="G267" s="26">
        <v>270</v>
      </c>
      <c r="H267" s="27">
        <v>1412155.8269</v>
      </c>
      <c r="I267" s="28">
        <v>0.4669085972</v>
      </c>
      <c r="J267" s="28">
        <v>0.47802197800000001</v>
      </c>
      <c r="K267" s="28">
        <v>-7.51909E-3</v>
      </c>
      <c r="L267" s="28">
        <v>1.27444133E-2</v>
      </c>
      <c r="M267" s="28">
        <v>3.7174720999999999E-3</v>
      </c>
      <c r="N267" s="28">
        <v>8.9935081000000004E-3</v>
      </c>
      <c r="O267" s="28">
        <v>1.37461E-5</v>
      </c>
      <c r="P267" s="28">
        <v>3.4140500000000003E-5</v>
      </c>
      <c r="Q267" s="28">
        <v>2.45205E-5</v>
      </c>
      <c r="R267" s="28">
        <v>5.21129E-5</v>
      </c>
    </row>
    <row r="268" spans="1:18" x14ac:dyDescent="0.2">
      <c r="A268" s="12" t="s">
        <v>270</v>
      </c>
      <c r="B268" s="10" t="str">
        <f>VLOOKUP(A268,[3]Feuil1!$A$4:$B$2591,2,FALSE)</f>
        <v>Hyphéma, niveau 4</v>
      </c>
      <c r="C268" s="26">
        <v>6</v>
      </c>
      <c r="D268" s="27">
        <v>42578.198400000001</v>
      </c>
      <c r="E268" s="26">
        <v>6</v>
      </c>
      <c r="F268" s="27">
        <v>43410.345600000001</v>
      </c>
      <c r="G268" s="26">
        <v>9</v>
      </c>
      <c r="H268" s="27">
        <v>63381.878400000001</v>
      </c>
      <c r="I268" s="28">
        <v>1.9543973900000001E-2</v>
      </c>
      <c r="J268" s="28">
        <v>0</v>
      </c>
      <c r="K268" s="28">
        <v>1.9543973900000001E-2</v>
      </c>
      <c r="L268" s="28">
        <v>0.46006389780000001</v>
      </c>
      <c r="M268" s="28">
        <v>0.5</v>
      </c>
      <c r="N268" s="28">
        <v>-2.6624068000000001E-2</v>
      </c>
      <c r="O268" s="28">
        <v>4.1238200000000001E-5</v>
      </c>
      <c r="P268" s="28">
        <v>3.8368799999999998E-5</v>
      </c>
      <c r="Q268" s="28">
        <v>8.1735065000000003E-7</v>
      </c>
      <c r="R268" s="28">
        <v>2.3389853E-6</v>
      </c>
    </row>
    <row r="269" spans="1:18" ht="22.5" x14ac:dyDescent="0.2">
      <c r="A269" s="12" t="s">
        <v>271</v>
      </c>
      <c r="B269" s="10" t="str">
        <f>VLOOKUP(A269,[3]Feuil1!$A$4:$B$2591,2,FALSE)</f>
        <v>Infections oculaires aiguës sévères, niveau 1</v>
      </c>
      <c r="C269" s="26">
        <v>1481</v>
      </c>
      <c r="D269" s="27">
        <v>2654961.2137000002</v>
      </c>
      <c r="E269" s="26">
        <v>1672</v>
      </c>
      <c r="F269" s="27">
        <v>2944488.4556999998</v>
      </c>
      <c r="G269" s="26">
        <v>1710</v>
      </c>
      <c r="H269" s="27">
        <v>3083500.0219000001</v>
      </c>
      <c r="I269" s="28">
        <v>0.1090514018</v>
      </c>
      <c r="J269" s="28">
        <v>0.1289669142</v>
      </c>
      <c r="K269" s="28">
        <v>-1.7640474999999999E-2</v>
      </c>
      <c r="L269" s="28">
        <v>4.7210769600000001E-2</v>
      </c>
      <c r="M269" s="28">
        <v>2.2727272699999999E-2</v>
      </c>
      <c r="N269" s="28">
        <v>2.3939419199999999E-2</v>
      </c>
      <c r="O269" s="28">
        <v>5.2235110000000003E-4</v>
      </c>
      <c r="P269" s="28">
        <v>2.6706549999999999E-4</v>
      </c>
      <c r="Q269" s="28">
        <v>1.5529660000000001E-4</v>
      </c>
      <c r="R269" s="28">
        <v>1.1379059999999999E-4</v>
      </c>
    </row>
    <row r="270" spans="1:18" ht="22.5" x14ac:dyDescent="0.2">
      <c r="A270" s="12" t="s">
        <v>272</v>
      </c>
      <c r="B270" s="10" t="str">
        <f>VLOOKUP(A270,[3]Feuil1!$A$4:$B$2591,2,FALSE)</f>
        <v>Infections oculaires aiguës sévères, niveau 2</v>
      </c>
      <c r="C270" s="26">
        <v>698</v>
      </c>
      <c r="D270" s="27">
        <v>2366007.3739999998</v>
      </c>
      <c r="E270" s="26">
        <v>713</v>
      </c>
      <c r="F270" s="27">
        <v>2406302.7565000001</v>
      </c>
      <c r="G270" s="26">
        <v>761</v>
      </c>
      <c r="H270" s="27">
        <v>2576872.3328</v>
      </c>
      <c r="I270" s="28">
        <v>1.7030962300000001E-2</v>
      </c>
      <c r="J270" s="28">
        <v>2.1489971300000001E-2</v>
      </c>
      <c r="K270" s="28">
        <v>-4.365201E-3</v>
      </c>
      <c r="L270" s="28">
        <v>7.0884503599999996E-2</v>
      </c>
      <c r="M270" s="28">
        <v>6.7321178100000004E-2</v>
      </c>
      <c r="N270" s="28">
        <v>3.338569E-3</v>
      </c>
      <c r="O270" s="28">
        <v>6.5981199999999996E-4</v>
      </c>
      <c r="P270" s="28">
        <v>3.2769400000000001E-4</v>
      </c>
      <c r="Q270" s="28">
        <v>6.9111500000000004E-5</v>
      </c>
      <c r="R270" s="28">
        <v>9.5094500000000002E-5</v>
      </c>
    </row>
    <row r="271" spans="1:18" ht="22.5" x14ac:dyDescent="0.2">
      <c r="A271" s="12" t="s">
        <v>273</v>
      </c>
      <c r="B271" s="10" t="str">
        <f>VLOOKUP(A271,[3]Feuil1!$A$4:$B$2591,2,FALSE)</f>
        <v>Infections oculaires aiguës sévères, niveau 3</v>
      </c>
      <c r="C271" s="26">
        <v>422</v>
      </c>
      <c r="D271" s="27">
        <v>2017852.6621999999</v>
      </c>
      <c r="E271" s="26">
        <v>470</v>
      </c>
      <c r="F271" s="27">
        <v>2270983.3753999998</v>
      </c>
      <c r="G271" s="26">
        <v>481</v>
      </c>
      <c r="H271" s="27">
        <v>2330908.1589000002</v>
      </c>
      <c r="I271" s="28">
        <v>0.1254455877</v>
      </c>
      <c r="J271" s="28">
        <v>0.1137440758</v>
      </c>
      <c r="K271" s="28">
        <v>1.05064639E-2</v>
      </c>
      <c r="L271" s="28">
        <v>2.6387152000000001E-2</v>
      </c>
      <c r="M271" s="28">
        <v>2.3404255299999999E-2</v>
      </c>
      <c r="N271" s="28">
        <v>2.9146807E-3</v>
      </c>
      <c r="O271" s="28">
        <v>1.5120690000000001E-4</v>
      </c>
      <c r="P271" s="28">
        <v>1.15126E-4</v>
      </c>
      <c r="Q271" s="28">
        <v>4.3682900000000002E-5</v>
      </c>
      <c r="R271" s="28">
        <v>8.6017600000000001E-5</v>
      </c>
    </row>
    <row r="272" spans="1:18" ht="22.5" x14ac:dyDescent="0.2">
      <c r="A272" s="12" t="s">
        <v>274</v>
      </c>
      <c r="B272" s="10" t="str">
        <f>VLOOKUP(A272,[3]Feuil1!$A$4:$B$2591,2,FALSE)</f>
        <v>Infections oculaires aiguës sévères, niveau 4</v>
      </c>
      <c r="C272" s="26">
        <v>115</v>
      </c>
      <c r="D272" s="27">
        <v>944558.00760000001</v>
      </c>
      <c r="E272" s="26">
        <v>138</v>
      </c>
      <c r="F272" s="27">
        <v>1126710.1510000001</v>
      </c>
      <c r="G272" s="26">
        <v>145</v>
      </c>
      <c r="H272" s="27">
        <v>1175358.9826</v>
      </c>
      <c r="I272" s="28">
        <v>0.19284378720000001</v>
      </c>
      <c r="J272" s="28">
        <v>0.2</v>
      </c>
      <c r="K272" s="28">
        <v>-5.9635110000000003E-3</v>
      </c>
      <c r="L272" s="28">
        <v>4.3177769900000003E-2</v>
      </c>
      <c r="M272" s="28">
        <v>5.0724637699999998E-2</v>
      </c>
      <c r="N272" s="28">
        <v>-7.1825359999999998E-3</v>
      </c>
      <c r="O272" s="28">
        <v>9.6222600000000003E-5</v>
      </c>
      <c r="P272" s="28">
        <v>9.3462900000000003E-5</v>
      </c>
      <c r="Q272" s="28">
        <v>1.3168400000000001E-5</v>
      </c>
      <c r="R272" s="28">
        <v>4.3374300000000002E-5</v>
      </c>
    </row>
    <row r="273" spans="1:18" ht="22.5" x14ac:dyDescent="0.2">
      <c r="A273" s="12" t="s">
        <v>275</v>
      </c>
      <c r="B273" s="10" t="str">
        <f>VLOOKUP(A273,[3]Feuil1!$A$4:$B$2591,2,FALSE)</f>
        <v>Affections oculaires d'origine neurologique, niveau 1</v>
      </c>
      <c r="C273" s="26">
        <v>4678</v>
      </c>
      <c r="D273" s="27">
        <v>6917119.6699999999</v>
      </c>
      <c r="E273" s="26">
        <v>4657</v>
      </c>
      <c r="F273" s="27">
        <v>6858968.1188000003</v>
      </c>
      <c r="G273" s="26">
        <v>4601</v>
      </c>
      <c r="H273" s="27">
        <v>6714779.3534000004</v>
      </c>
      <c r="I273" s="28">
        <v>-8.4069030000000003E-3</v>
      </c>
      <c r="J273" s="28">
        <v>-4.4890980000000004E-3</v>
      </c>
      <c r="K273" s="28">
        <v>-3.9354710000000003E-3</v>
      </c>
      <c r="L273" s="28">
        <v>-2.1021933E-2</v>
      </c>
      <c r="M273" s="28">
        <v>-1.2024909E-2</v>
      </c>
      <c r="N273" s="28">
        <v>-9.1065290000000004E-3</v>
      </c>
      <c r="O273" s="28">
        <v>-7.6978099999999998E-4</v>
      </c>
      <c r="P273" s="28">
        <v>-2.7701199999999998E-4</v>
      </c>
      <c r="Q273" s="28">
        <v>4.178478E-4</v>
      </c>
      <c r="R273" s="28">
        <v>2.4779590000000002E-4</v>
      </c>
    </row>
    <row r="274" spans="1:18" ht="22.5" x14ac:dyDescent="0.2">
      <c r="A274" s="12" t="s">
        <v>276</v>
      </c>
      <c r="B274" s="10" t="str">
        <f>VLOOKUP(A274,[3]Feuil1!$A$4:$B$2591,2,FALSE)</f>
        <v>Affections oculaires d'origine neurologique, niveau 2</v>
      </c>
      <c r="C274" s="26">
        <v>1053</v>
      </c>
      <c r="D274" s="27">
        <v>3077637.2867999999</v>
      </c>
      <c r="E274" s="26">
        <v>1141</v>
      </c>
      <c r="F274" s="27">
        <v>3322517.3643999998</v>
      </c>
      <c r="G274" s="26">
        <v>1244</v>
      </c>
      <c r="H274" s="27">
        <v>3617647.7747999998</v>
      </c>
      <c r="I274" s="28">
        <v>7.9567556100000006E-2</v>
      </c>
      <c r="J274" s="28">
        <v>8.3570750200000002E-2</v>
      </c>
      <c r="K274" s="28">
        <v>-3.6944460000000001E-3</v>
      </c>
      <c r="L274" s="28">
        <v>8.8827349299999997E-2</v>
      </c>
      <c r="M274" s="28">
        <v>9.0271691500000001E-2</v>
      </c>
      <c r="N274" s="28">
        <v>-1.324754E-3</v>
      </c>
      <c r="O274" s="28">
        <v>1.4158465000000001E-3</v>
      </c>
      <c r="P274" s="28">
        <v>5.669971E-4</v>
      </c>
      <c r="Q274" s="28">
        <v>1.12976E-4</v>
      </c>
      <c r="R274" s="28">
        <v>1.3350229999999999E-4</v>
      </c>
    </row>
    <row r="275" spans="1:18" ht="22.5" x14ac:dyDescent="0.2">
      <c r="A275" s="12" t="s">
        <v>277</v>
      </c>
      <c r="B275" s="10" t="str">
        <f>VLOOKUP(A275,[3]Feuil1!$A$4:$B$2591,2,FALSE)</f>
        <v>Affections oculaires d'origine neurologique, niveau 3</v>
      </c>
      <c r="C275" s="26">
        <v>217</v>
      </c>
      <c r="D275" s="27">
        <v>933692.02659999998</v>
      </c>
      <c r="E275" s="26">
        <v>241</v>
      </c>
      <c r="F275" s="27">
        <v>1067739.3507999999</v>
      </c>
      <c r="G275" s="26">
        <v>235</v>
      </c>
      <c r="H275" s="27">
        <v>1007691.3414</v>
      </c>
      <c r="I275" s="28">
        <v>0.14356695820000001</v>
      </c>
      <c r="J275" s="28">
        <v>0.1105990783</v>
      </c>
      <c r="K275" s="28">
        <v>2.9684771499999998E-2</v>
      </c>
      <c r="L275" s="28">
        <v>-5.6238453000000001E-2</v>
      </c>
      <c r="M275" s="28">
        <v>-2.4896266E-2</v>
      </c>
      <c r="N275" s="28">
        <v>-3.2142414000000001E-2</v>
      </c>
      <c r="O275" s="28">
        <v>-8.2476000000000001E-5</v>
      </c>
      <c r="P275" s="28">
        <v>-1.15363E-4</v>
      </c>
      <c r="Q275" s="28">
        <v>2.13419E-5</v>
      </c>
      <c r="R275" s="28">
        <v>3.7186900000000001E-5</v>
      </c>
    </row>
    <row r="276" spans="1:18" ht="22.5" x14ac:dyDescent="0.2">
      <c r="A276" s="12" t="s">
        <v>278</v>
      </c>
      <c r="B276" s="10" t="str">
        <f>VLOOKUP(A276,[3]Feuil1!$A$4:$B$2591,2,FALSE)</f>
        <v>Affections oculaires d'origine neurologique, niveau 4</v>
      </c>
      <c r="C276" s="26">
        <v>31</v>
      </c>
      <c r="D276" s="27">
        <v>209849.79800000001</v>
      </c>
      <c r="E276" s="26">
        <v>32</v>
      </c>
      <c r="F276" s="27">
        <v>217851.12</v>
      </c>
      <c r="G276" s="26">
        <v>30</v>
      </c>
      <c r="H276" s="27">
        <v>204537.99600000001</v>
      </c>
      <c r="I276" s="28">
        <v>3.81288049E-2</v>
      </c>
      <c r="J276" s="28">
        <v>3.2258064500000003E-2</v>
      </c>
      <c r="K276" s="28">
        <v>5.6872796999999998E-3</v>
      </c>
      <c r="L276" s="28">
        <v>-6.1111111000000003E-2</v>
      </c>
      <c r="M276" s="28">
        <v>-6.25E-2</v>
      </c>
      <c r="N276" s="28">
        <v>1.4814814999999999E-3</v>
      </c>
      <c r="O276" s="28">
        <v>-2.7492E-5</v>
      </c>
      <c r="P276" s="28">
        <v>-2.5576999999999999E-5</v>
      </c>
      <c r="Q276" s="28">
        <v>2.7245021999999999E-6</v>
      </c>
      <c r="R276" s="28">
        <v>7.5480779999999996E-6</v>
      </c>
    </row>
    <row r="277" spans="1:18" ht="22.5" x14ac:dyDescent="0.2">
      <c r="A277" s="12" t="s">
        <v>279</v>
      </c>
      <c r="B277" s="10" t="str">
        <f>VLOOKUP(A277,[3]Feuil1!$A$4:$B$2591,2,FALSE)</f>
        <v>Affections oculaires d'origine neurologique, très courte durée</v>
      </c>
      <c r="C277" s="26">
        <v>1778</v>
      </c>
      <c r="D277" s="27">
        <v>981712.22439999995</v>
      </c>
      <c r="E277" s="26">
        <v>1681</v>
      </c>
      <c r="F277" s="27">
        <v>928424.19290000002</v>
      </c>
      <c r="G277" s="26">
        <v>1906</v>
      </c>
      <c r="H277" s="27">
        <v>1061479.1843000001</v>
      </c>
      <c r="I277" s="28">
        <v>-5.4280704999999999E-2</v>
      </c>
      <c r="J277" s="28">
        <v>-5.4555681000000002E-2</v>
      </c>
      <c r="K277" s="28">
        <v>2.9084279999999998E-4</v>
      </c>
      <c r="L277" s="28">
        <v>0.1433127146</v>
      </c>
      <c r="M277" s="28">
        <v>0.13384889950000001</v>
      </c>
      <c r="N277" s="28">
        <v>8.3466281999999992E-3</v>
      </c>
      <c r="O277" s="28">
        <v>3.0928685000000001E-3</v>
      </c>
      <c r="P277" s="28">
        <v>2.5562190000000002E-4</v>
      </c>
      <c r="Q277" s="28">
        <v>1.7309669999999999E-4</v>
      </c>
      <c r="R277" s="28">
        <v>3.9171800000000003E-5</v>
      </c>
    </row>
    <row r="278" spans="1:18" ht="22.5" x14ac:dyDescent="0.2">
      <c r="A278" s="12" t="s">
        <v>280</v>
      </c>
      <c r="B278" s="10" t="str">
        <f>VLOOKUP(A278,[3]Feuil1!$A$4:$B$2591,2,FALSE)</f>
        <v>Autres affections oculaires, âge inférieur à 18 ans, niveau 1</v>
      </c>
      <c r="C278" s="26">
        <v>1786</v>
      </c>
      <c r="D278" s="27">
        <v>1966482.534</v>
      </c>
      <c r="E278" s="26">
        <v>1627</v>
      </c>
      <c r="F278" s="27">
        <v>1815170.5785000001</v>
      </c>
      <c r="G278" s="26">
        <v>1574</v>
      </c>
      <c r="H278" s="27">
        <v>1755580.2405000001</v>
      </c>
      <c r="I278" s="28">
        <v>-7.6945487000000007E-2</v>
      </c>
      <c r="J278" s="28">
        <v>-8.9025755999999998E-2</v>
      </c>
      <c r="K278" s="28">
        <v>1.32608242E-2</v>
      </c>
      <c r="L278" s="28">
        <v>-3.2829057000000002E-2</v>
      </c>
      <c r="M278" s="28">
        <v>-3.2575291999999999E-2</v>
      </c>
      <c r="N278" s="28">
        <v>-2.6230999999999997E-4</v>
      </c>
      <c r="O278" s="28">
        <v>-7.2854199999999999E-4</v>
      </c>
      <c r="P278" s="28">
        <v>-1.1448299999999999E-4</v>
      </c>
      <c r="Q278" s="28">
        <v>1.4294549999999999E-4</v>
      </c>
      <c r="R278" s="28">
        <v>6.4786299999999993E-5</v>
      </c>
    </row>
    <row r="279" spans="1:18" ht="22.5" x14ac:dyDescent="0.2">
      <c r="A279" s="12" t="s">
        <v>281</v>
      </c>
      <c r="B279" s="10" t="str">
        <f>VLOOKUP(A279,[3]Feuil1!$A$4:$B$2591,2,FALSE)</f>
        <v>Autres affections oculaires, âge inférieur à 18 ans, niveau 2</v>
      </c>
      <c r="C279" s="26">
        <v>76</v>
      </c>
      <c r="D279" s="27">
        <v>204587.31</v>
      </c>
      <c r="E279" s="26">
        <v>98</v>
      </c>
      <c r="F279" s="27">
        <v>246108.027</v>
      </c>
      <c r="G279" s="26">
        <v>115</v>
      </c>
      <c r="H279" s="27">
        <v>295007.15000000002</v>
      </c>
      <c r="I279" s="28">
        <v>0.20294864330000001</v>
      </c>
      <c r="J279" s="28">
        <v>0.28947368420000003</v>
      </c>
      <c r="K279" s="28">
        <v>-6.7101051999999994E-2</v>
      </c>
      <c r="L279" s="28">
        <v>0.19868967130000001</v>
      </c>
      <c r="M279" s="28">
        <v>0.17346938780000001</v>
      </c>
      <c r="N279" s="28">
        <v>2.14920678E-2</v>
      </c>
      <c r="O279" s="28">
        <v>2.3368339999999999E-4</v>
      </c>
      <c r="P279" s="28">
        <v>9.3943800000000007E-5</v>
      </c>
      <c r="Q279" s="28">
        <v>1.04439E-5</v>
      </c>
      <c r="R279" s="28">
        <v>1.08867E-5</v>
      </c>
    </row>
    <row r="280" spans="1:18" ht="22.5" x14ac:dyDescent="0.2">
      <c r="A280" s="12" t="s">
        <v>282</v>
      </c>
      <c r="B280" s="10" t="str">
        <f>VLOOKUP(A280,[3]Feuil1!$A$4:$B$2591,2,FALSE)</f>
        <v>Autres affections oculaires, âge inférieur à 18 ans, niveau 3</v>
      </c>
      <c r="C280" s="26">
        <v>30</v>
      </c>
      <c r="D280" s="27">
        <v>111444.55680000001</v>
      </c>
      <c r="E280" s="26">
        <v>26</v>
      </c>
      <c r="F280" s="27">
        <v>96658.214399999997</v>
      </c>
      <c r="G280" s="26">
        <v>34</v>
      </c>
      <c r="H280" s="27">
        <v>123795.91680000001</v>
      </c>
      <c r="I280" s="28">
        <v>-0.13267891100000001</v>
      </c>
      <c r="J280" s="28">
        <v>-0.133333333</v>
      </c>
      <c r="K280" s="28">
        <v>7.5510300000000002E-4</v>
      </c>
      <c r="L280" s="28">
        <v>0.28075940119999998</v>
      </c>
      <c r="M280" s="28">
        <v>0.3076923077</v>
      </c>
      <c r="N280" s="28">
        <v>-2.0595751999999998E-2</v>
      </c>
      <c r="O280" s="28">
        <v>1.099687E-4</v>
      </c>
      <c r="P280" s="28">
        <v>5.2136299999999998E-5</v>
      </c>
      <c r="Q280" s="28">
        <v>3.0877691E-6</v>
      </c>
      <c r="R280" s="28">
        <v>4.5684481999999997E-6</v>
      </c>
    </row>
    <row r="281" spans="1:18" ht="22.5" x14ac:dyDescent="0.2">
      <c r="A281" s="12" t="s">
        <v>283</v>
      </c>
      <c r="B281" s="10" t="str">
        <f>VLOOKUP(A281,[3]Feuil1!$A$4:$B$2591,2,FALSE)</f>
        <v>Autres affections oculaires, âge inférieur à 18 ans, niveau 4</v>
      </c>
      <c r="C281" s="26">
        <v>5</v>
      </c>
      <c r="D281" s="27">
        <v>29294.556199999999</v>
      </c>
      <c r="E281" s="26">
        <v>4</v>
      </c>
      <c r="F281" s="27">
        <v>23196.273099999999</v>
      </c>
      <c r="G281" s="26">
        <v>2</v>
      </c>
      <c r="H281" s="27">
        <v>11797.6131</v>
      </c>
      <c r="I281" s="28">
        <v>-0.208171206</v>
      </c>
      <c r="J281" s="28">
        <v>-0.2</v>
      </c>
      <c r="K281" s="28">
        <v>-1.0214008E-2</v>
      </c>
      <c r="L281" s="28">
        <v>-0.49140049099999999</v>
      </c>
      <c r="M281" s="28">
        <v>-0.5</v>
      </c>
      <c r="N281" s="28">
        <v>1.71990172E-2</v>
      </c>
      <c r="O281" s="28">
        <v>-2.7492E-5</v>
      </c>
      <c r="P281" s="28">
        <v>-2.1899000000000002E-5</v>
      </c>
      <c r="Q281" s="28">
        <v>1.8163347999999999E-7</v>
      </c>
      <c r="R281" s="28">
        <v>4.3536803000000001E-7</v>
      </c>
    </row>
    <row r="282" spans="1:18" ht="22.5" x14ac:dyDescent="0.2">
      <c r="A282" s="12" t="s">
        <v>284</v>
      </c>
      <c r="B282" s="10" t="str">
        <f>VLOOKUP(A282,[3]Feuil1!$A$4:$B$2591,2,FALSE)</f>
        <v>Autres affections oculaires, âge inférieur à 18 ans, très courte durée</v>
      </c>
      <c r="C282" s="26">
        <v>2182</v>
      </c>
      <c r="D282" s="27">
        <v>1446839.196</v>
      </c>
      <c r="E282" s="26">
        <v>2335</v>
      </c>
      <c r="F282" s="27">
        <v>1547701.9469999999</v>
      </c>
      <c r="G282" s="26">
        <v>2078</v>
      </c>
      <c r="H282" s="27">
        <v>1380104.88</v>
      </c>
      <c r="I282" s="28">
        <v>6.9712481699999995E-2</v>
      </c>
      <c r="J282" s="28">
        <v>7.0119156700000004E-2</v>
      </c>
      <c r="K282" s="28">
        <v>-3.8002799999999997E-4</v>
      </c>
      <c r="L282" s="28">
        <v>-0.10828768900000001</v>
      </c>
      <c r="M282" s="28">
        <v>-0.11006423999999999</v>
      </c>
      <c r="N282" s="28">
        <v>1.9962687000000001E-3</v>
      </c>
      <c r="O282" s="28">
        <v>-3.5327430000000001E-3</v>
      </c>
      <c r="P282" s="28">
        <v>-3.2198300000000002E-4</v>
      </c>
      <c r="Q282" s="28">
        <v>1.8871719999999999E-4</v>
      </c>
      <c r="R282" s="28">
        <v>5.0930100000000002E-5</v>
      </c>
    </row>
    <row r="283" spans="1:18" ht="33.75" x14ac:dyDescent="0.2">
      <c r="A283" s="12" t="s">
        <v>285</v>
      </c>
      <c r="B283" s="10" t="str">
        <f>VLOOKUP(A283,[3]Feuil1!$A$4:$B$2591,2,FALSE)</f>
        <v>Autres affections oculaires d'origine diabétique, âge supérieur à 17 ans, niveau 1</v>
      </c>
      <c r="C283" s="26">
        <v>3264</v>
      </c>
      <c r="D283" s="27">
        <v>6170314.6765999999</v>
      </c>
      <c r="E283" s="26">
        <v>2898</v>
      </c>
      <c r="F283" s="27">
        <v>5474731.4400000004</v>
      </c>
      <c r="G283" s="26">
        <v>2654</v>
      </c>
      <c r="H283" s="27">
        <v>4983870.0893999999</v>
      </c>
      <c r="I283" s="28">
        <v>-0.112730594</v>
      </c>
      <c r="J283" s="28">
        <v>-0.112132353</v>
      </c>
      <c r="K283" s="28">
        <v>-6.7379500000000004E-4</v>
      </c>
      <c r="L283" s="28">
        <v>-8.9659438999999994E-2</v>
      </c>
      <c r="M283" s="28">
        <v>-8.4195996999999995E-2</v>
      </c>
      <c r="N283" s="28">
        <v>-5.965733E-3</v>
      </c>
      <c r="O283" s="28">
        <v>-3.354044E-3</v>
      </c>
      <c r="P283" s="28">
        <v>-9.4302999999999998E-4</v>
      </c>
      <c r="Q283" s="28">
        <v>2.4102760000000001E-4</v>
      </c>
      <c r="R283" s="28">
        <v>1.8392009999999999E-4</v>
      </c>
    </row>
    <row r="284" spans="1:18" ht="33.75" x14ac:dyDescent="0.2">
      <c r="A284" s="12" t="s">
        <v>286</v>
      </c>
      <c r="B284" s="10" t="str">
        <f>VLOOKUP(A284,[3]Feuil1!$A$4:$B$2591,2,FALSE)</f>
        <v>Autres affections oculaires d'origine diabétique, âge supérieur à 17 ans, niveau 2</v>
      </c>
      <c r="C284" s="26">
        <v>1754</v>
      </c>
      <c r="D284" s="27">
        <v>5550528.0810000002</v>
      </c>
      <c r="E284" s="26">
        <v>1831</v>
      </c>
      <c r="F284" s="27">
        <v>5823615.0974000003</v>
      </c>
      <c r="G284" s="26">
        <v>1990</v>
      </c>
      <c r="H284" s="27">
        <v>6293033.2230000002</v>
      </c>
      <c r="I284" s="28">
        <v>4.9200186399999998E-2</v>
      </c>
      <c r="J284" s="28">
        <v>4.38996579E-2</v>
      </c>
      <c r="K284" s="28">
        <v>5.0776225999999997E-3</v>
      </c>
      <c r="L284" s="28">
        <v>8.0605966900000006E-2</v>
      </c>
      <c r="M284" s="28">
        <v>8.6837793600000004E-2</v>
      </c>
      <c r="N284" s="28">
        <v>-5.7339069999999999E-3</v>
      </c>
      <c r="O284" s="28">
        <v>2.1856270999999999E-3</v>
      </c>
      <c r="P284" s="28">
        <v>9.0183430000000001E-4</v>
      </c>
      <c r="Q284" s="28">
        <v>1.8072530000000001E-4</v>
      </c>
      <c r="R284" s="28">
        <v>2.3223220000000001E-4</v>
      </c>
    </row>
    <row r="285" spans="1:18" ht="33.75" x14ac:dyDescent="0.2">
      <c r="A285" s="12" t="s">
        <v>287</v>
      </c>
      <c r="B285" s="10" t="str">
        <f>VLOOKUP(A285,[3]Feuil1!$A$4:$B$2591,2,FALSE)</f>
        <v>Autres affections oculaires d'origine diabétique, âge supérieur à 17 ans, niveau 3</v>
      </c>
      <c r="C285" s="26">
        <v>614</v>
      </c>
      <c r="D285" s="27">
        <v>2959804.3229999999</v>
      </c>
      <c r="E285" s="26">
        <v>708</v>
      </c>
      <c r="F285" s="27">
        <v>3325419.51</v>
      </c>
      <c r="G285" s="26">
        <v>798</v>
      </c>
      <c r="H285" s="27">
        <v>3761393.2379999999</v>
      </c>
      <c r="I285" s="28">
        <v>0.1235268103</v>
      </c>
      <c r="J285" s="28">
        <v>0.1530944625</v>
      </c>
      <c r="K285" s="28">
        <v>-2.5642003999999999E-2</v>
      </c>
      <c r="L285" s="28">
        <v>0.1311033771</v>
      </c>
      <c r="M285" s="28">
        <v>0.12711864410000001</v>
      </c>
      <c r="N285" s="28">
        <v>3.535327E-3</v>
      </c>
      <c r="O285" s="28">
        <v>1.2371474E-3</v>
      </c>
      <c r="P285" s="28">
        <v>8.3758179999999995E-4</v>
      </c>
      <c r="Q285" s="28">
        <v>7.2471800000000006E-5</v>
      </c>
      <c r="R285" s="28">
        <v>1.3880690000000001E-4</v>
      </c>
    </row>
    <row r="286" spans="1:18" ht="33.75" x14ac:dyDescent="0.2">
      <c r="A286" s="12" t="s">
        <v>288</v>
      </c>
      <c r="B286" s="10" t="str">
        <f>VLOOKUP(A286,[3]Feuil1!$A$4:$B$2591,2,FALSE)</f>
        <v>Autres affections oculaires d'origine diabétique, âge supérieur à 17 ans, niveau 4</v>
      </c>
      <c r="C286" s="26">
        <v>36</v>
      </c>
      <c r="D286" s="27">
        <v>281078.95140000002</v>
      </c>
      <c r="E286" s="26">
        <v>40</v>
      </c>
      <c r="F286" s="27">
        <v>312615.3836</v>
      </c>
      <c r="G286" s="26">
        <v>34</v>
      </c>
      <c r="H286" s="27">
        <v>269014.16619999998</v>
      </c>
      <c r="I286" s="28">
        <v>0.1121977723</v>
      </c>
      <c r="J286" s="28">
        <v>0.11111111110000001</v>
      </c>
      <c r="K286" s="28">
        <v>9.7799509999999998E-4</v>
      </c>
      <c r="L286" s="28">
        <v>-0.139472399</v>
      </c>
      <c r="M286" s="28">
        <v>-0.15</v>
      </c>
      <c r="N286" s="28">
        <v>1.23854134E-2</v>
      </c>
      <c r="O286" s="28">
        <v>-8.2476000000000001E-5</v>
      </c>
      <c r="P286" s="28">
        <v>-8.3765999999999997E-5</v>
      </c>
      <c r="Q286" s="28">
        <v>3.0877691E-6</v>
      </c>
      <c r="R286" s="28">
        <v>9.9274461E-6</v>
      </c>
    </row>
    <row r="287" spans="1:18" ht="33.75" x14ac:dyDescent="0.2">
      <c r="A287" s="12" t="s">
        <v>289</v>
      </c>
      <c r="B287" s="10" t="str">
        <f>VLOOKUP(A287,[3]Feuil1!$A$4:$B$2591,2,FALSE)</f>
        <v>Autres affections oculaires d'origine diabétique, âge supérieur à 17 ans, très courte durée</v>
      </c>
      <c r="C287" s="26">
        <v>1182</v>
      </c>
      <c r="D287" s="27">
        <v>610147.99979999999</v>
      </c>
      <c r="E287" s="26">
        <v>998</v>
      </c>
      <c r="F287" s="27">
        <v>517270.4596</v>
      </c>
      <c r="G287" s="26">
        <v>953</v>
      </c>
      <c r="H287" s="27">
        <v>493547.67660000001</v>
      </c>
      <c r="I287" s="28">
        <v>-0.15222132999999999</v>
      </c>
      <c r="J287" s="28">
        <v>-0.15566835900000001</v>
      </c>
      <c r="K287" s="28">
        <v>4.0825527000000004E-3</v>
      </c>
      <c r="L287" s="28">
        <v>-4.5861469000000002E-2</v>
      </c>
      <c r="M287" s="28">
        <v>-4.5090180000000001E-2</v>
      </c>
      <c r="N287" s="28">
        <v>-8.0770799999999997E-4</v>
      </c>
      <c r="O287" s="28">
        <v>-6.1857399999999999E-4</v>
      </c>
      <c r="P287" s="28">
        <v>-4.5575999999999999E-5</v>
      </c>
      <c r="Q287" s="28">
        <v>8.65484E-5</v>
      </c>
      <c r="R287" s="28">
        <v>1.8213400000000001E-5</v>
      </c>
    </row>
    <row r="288" spans="1:18" ht="33.75" x14ac:dyDescent="0.2">
      <c r="A288" s="12" t="s">
        <v>290</v>
      </c>
      <c r="B288" s="10" t="str">
        <f>VLOOKUP(A288,[3]Feuil1!$A$4:$B$2591,2,FALSE)</f>
        <v>Autres affections oculaires d'origine non diabétique, âge supérieur à 17 ans, niveau 1</v>
      </c>
      <c r="C288" s="26">
        <v>8162</v>
      </c>
      <c r="D288" s="27">
        <v>10091151.688999999</v>
      </c>
      <c r="E288" s="26">
        <v>7842</v>
      </c>
      <c r="F288" s="27">
        <v>9579974.6795000006</v>
      </c>
      <c r="G288" s="26">
        <v>7927</v>
      </c>
      <c r="H288" s="27">
        <v>9533569.2273999993</v>
      </c>
      <c r="I288" s="28">
        <v>-5.0655962999999998E-2</v>
      </c>
      <c r="J288" s="28">
        <v>-3.9206076999999999E-2</v>
      </c>
      <c r="K288" s="28">
        <v>-1.1917109E-2</v>
      </c>
      <c r="L288" s="28">
        <v>-4.8440059999999997E-3</v>
      </c>
      <c r="M288" s="28">
        <v>1.0839071699999999E-2</v>
      </c>
      <c r="N288" s="28">
        <v>-1.551491E-2</v>
      </c>
      <c r="O288" s="28">
        <v>1.1684169999999999E-3</v>
      </c>
      <c r="P288" s="28">
        <v>-8.9153000000000005E-5</v>
      </c>
      <c r="Q288" s="28">
        <v>7.1990430000000005E-4</v>
      </c>
      <c r="R288" s="28">
        <v>3.5181790000000002E-4</v>
      </c>
    </row>
    <row r="289" spans="1:18" ht="33.75" x14ac:dyDescent="0.2">
      <c r="A289" s="12" t="s">
        <v>291</v>
      </c>
      <c r="B289" s="10" t="str">
        <f>VLOOKUP(A289,[3]Feuil1!$A$4:$B$2591,2,FALSE)</f>
        <v>Autres affections oculaires d'origine non diabétique, âge supérieur à 17 ans, niveau 2</v>
      </c>
      <c r="C289" s="26">
        <v>1052</v>
      </c>
      <c r="D289" s="27">
        <v>3591555.0688999998</v>
      </c>
      <c r="E289" s="26">
        <v>1129</v>
      </c>
      <c r="F289" s="27">
        <v>3844414.6143999998</v>
      </c>
      <c r="G289" s="26">
        <v>1216</v>
      </c>
      <c r="H289" s="27">
        <v>4141368.3780999999</v>
      </c>
      <c r="I289" s="28">
        <v>7.0403917100000005E-2</v>
      </c>
      <c r="J289" s="28">
        <v>7.3193916299999995E-2</v>
      </c>
      <c r="K289" s="28">
        <v>-2.5997160000000002E-3</v>
      </c>
      <c r="L289" s="28">
        <v>7.7242907799999996E-2</v>
      </c>
      <c r="M289" s="28">
        <v>7.7059344599999996E-2</v>
      </c>
      <c r="N289" s="28">
        <v>1.7043000000000001E-4</v>
      </c>
      <c r="O289" s="28">
        <v>1.1959092000000001E-3</v>
      </c>
      <c r="P289" s="28">
        <v>5.7050009999999997E-4</v>
      </c>
      <c r="Q289" s="28">
        <v>1.1043320000000001E-4</v>
      </c>
      <c r="R289" s="28">
        <v>1.5282920000000001E-4</v>
      </c>
    </row>
    <row r="290" spans="1:18" ht="33.75" x14ac:dyDescent="0.2">
      <c r="A290" s="12" t="s">
        <v>292</v>
      </c>
      <c r="B290" s="10" t="str">
        <f>VLOOKUP(A290,[3]Feuil1!$A$4:$B$2591,2,FALSE)</f>
        <v>Autres affections oculaires d'origine non diabétique, âge supérieur à 17 ans, niveau 3</v>
      </c>
      <c r="C290" s="26">
        <v>427</v>
      </c>
      <c r="D290" s="27">
        <v>2132346.2453000001</v>
      </c>
      <c r="E290" s="26">
        <v>463</v>
      </c>
      <c r="F290" s="27">
        <v>2235191.8744999999</v>
      </c>
      <c r="G290" s="26">
        <v>523</v>
      </c>
      <c r="H290" s="27">
        <v>2555845.6362999999</v>
      </c>
      <c r="I290" s="28">
        <v>4.8231205100000001E-2</v>
      </c>
      <c r="J290" s="28">
        <v>8.4309133499999994E-2</v>
      </c>
      <c r="K290" s="28">
        <v>-3.3272732999999999E-2</v>
      </c>
      <c r="L290" s="28">
        <v>0.1434569289</v>
      </c>
      <c r="M290" s="28">
        <v>0.12958963279999999</v>
      </c>
      <c r="N290" s="28">
        <v>1.22764017E-2</v>
      </c>
      <c r="O290" s="28">
        <v>8.2476489999999995E-4</v>
      </c>
      <c r="P290" s="28">
        <v>6.1603190000000005E-4</v>
      </c>
      <c r="Q290" s="28">
        <v>4.7497200000000003E-5</v>
      </c>
      <c r="R290" s="28">
        <v>9.4318499999999995E-5</v>
      </c>
    </row>
    <row r="291" spans="1:18" ht="33.75" x14ac:dyDescent="0.2">
      <c r="A291" s="12" t="s">
        <v>293</v>
      </c>
      <c r="B291" s="10" t="str">
        <f>VLOOKUP(A291,[3]Feuil1!$A$4:$B$2591,2,FALSE)</f>
        <v>Autres affections oculaires d'origine non diabétique, âge supérieur à 17 ans, niveau 4</v>
      </c>
      <c r="C291" s="26">
        <v>59</v>
      </c>
      <c r="D291" s="27">
        <v>475311.57299999997</v>
      </c>
      <c r="E291" s="26">
        <v>49</v>
      </c>
      <c r="F291" s="27">
        <v>388419.04499999998</v>
      </c>
      <c r="G291" s="26">
        <v>59</v>
      </c>
      <c r="H291" s="27">
        <v>472084.58600000001</v>
      </c>
      <c r="I291" s="28">
        <v>-0.18281172400000001</v>
      </c>
      <c r="J291" s="28">
        <v>-0.169491525</v>
      </c>
      <c r="K291" s="28">
        <v>-1.6038606E-2</v>
      </c>
      <c r="L291" s="28">
        <v>0.21540020260000001</v>
      </c>
      <c r="M291" s="28">
        <v>0.20408163269999999</v>
      </c>
      <c r="N291" s="28">
        <v>9.4001682999999992E-3</v>
      </c>
      <c r="O291" s="28">
        <v>1.374608E-4</v>
      </c>
      <c r="P291" s="28">
        <v>1.6073610000000001E-4</v>
      </c>
      <c r="Q291" s="28">
        <v>5.3581875999999997E-6</v>
      </c>
      <c r="R291" s="28">
        <v>1.7421399999999999E-5</v>
      </c>
    </row>
    <row r="292" spans="1:18" ht="33.75" x14ac:dyDescent="0.2">
      <c r="A292" s="12" t="s">
        <v>294</v>
      </c>
      <c r="B292" s="10" t="str">
        <f>VLOOKUP(A292,[3]Feuil1!$A$4:$B$2591,2,FALSE)</f>
        <v>Autres affections oculaires d'origine non diabétique, âge supérieur à 17 ans, très courte durée</v>
      </c>
      <c r="C292" s="26">
        <v>5772</v>
      </c>
      <c r="D292" s="27">
        <v>2518377.1943999999</v>
      </c>
      <c r="E292" s="26">
        <v>5305</v>
      </c>
      <c r="F292" s="27">
        <v>2311730.5751999998</v>
      </c>
      <c r="G292" s="26">
        <v>5504</v>
      </c>
      <c r="H292" s="27">
        <v>2413126.1952</v>
      </c>
      <c r="I292" s="28">
        <v>-8.2055468000000006E-2</v>
      </c>
      <c r="J292" s="28">
        <v>-8.0907830999999999E-2</v>
      </c>
      <c r="K292" s="28">
        <v>-1.248664E-3</v>
      </c>
      <c r="L292" s="28">
        <v>4.3861348299999998E-2</v>
      </c>
      <c r="M292" s="28">
        <v>3.7511781299999998E-2</v>
      </c>
      <c r="N292" s="28">
        <v>6.1199951000000001E-3</v>
      </c>
      <c r="O292" s="28">
        <v>2.7354704E-3</v>
      </c>
      <c r="P292" s="28">
        <v>1.9479870000000001E-4</v>
      </c>
      <c r="Q292" s="28">
        <v>4.998553E-4</v>
      </c>
      <c r="R292" s="28">
        <v>8.9051700000000007E-5</v>
      </c>
    </row>
    <row r="293" spans="1:18" ht="22.5" x14ac:dyDescent="0.2">
      <c r="A293" s="12" t="s">
        <v>295</v>
      </c>
      <c r="B293" s="10" t="str">
        <f>VLOOKUP(A293,[3]Feuil1!$A$4:$B$2591,2,FALSE)</f>
        <v>Explorations et surveillance pour affections de l'oeil</v>
      </c>
      <c r="C293" s="26">
        <v>5970</v>
      </c>
      <c r="D293" s="27">
        <v>3925502.2415</v>
      </c>
      <c r="E293" s="26">
        <v>5913</v>
      </c>
      <c r="F293" s="27">
        <v>3885602.4221000001</v>
      </c>
      <c r="G293" s="26">
        <v>6266</v>
      </c>
      <c r="H293" s="27">
        <v>4150389.2178000002</v>
      </c>
      <c r="I293" s="28">
        <v>-1.0164258000000001E-2</v>
      </c>
      <c r="J293" s="28">
        <v>-9.5477389999999995E-3</v>
      </c>
      <c r="K293" s="28">
        <v>-6.2246299999999997E-4</v>
      </c>
      <c r="L293" s="28">
        <v>6.8145622500000003E-2</v>
      </c>
      <c r="M293" s="28">
        <v>5.9698968400000003E-2</v>
      </c>
      <c r="N293" s="28">
        <v>7.9708052000000001E-3</v>
      </c>
      <c r="O293" s="28">
        <v>4.8523671000000003E-3</v>
      </c>
      <c r="P293" s="28">
        <v>5.0870169999999999E-4</v>
      </c>
      <c r="Q293" s="28">
        <v>5.690577E-4</v>
      </c>
      <c r="R293" s="28">
        <v>1.5316209999999999E-4</v>
      </c>
    </row>
    <row r="294" spans="1:18" ht="22.5" x14ac:dyDescent="0.2">
      <c r="A294" s="12" t="s">
        <v>296</v>
      </c>
      <c r="B294" s="10" t="str">
        <f>VLOOKUP(A294,[3]Feuil1!$A$4:$B$2591,2,FALSE)</f>
        <v>Symptômes et autres recours aux soins de la CMD 02, très courte durée</v>
      </c>
      <c r="C294" s="26">
        <v>288</v>
      </c>
      <c r="D294" s="27">
        <v>158167.6188</v>
      </c>
      <c r="E294" s="26">
        <v>305</v>
      </c>
      <c r="F294" s="27">
        <v>167421.9068</v>
      </c>
      <c r="G294" s="26">
        <v>332</v>
      </c>
      <c r="H294" s="27">
        <v>181583.11960000001</v>
      </c>
      <c r="I294" s="28">
        <v>5.85093717E-2</v>
      </c>
      <c r="J294" s="28">
        <v>5.90277778E-2</v>
      </c>
      <c r="K294" s="28">
        <v>-4.8951099999999998E-4</v>
      </c>
      <c r="L294" s="28">
        <v>8.4583989499999998E-2</v>
      </c>
      <c r="M294" s="28">
        <v>8.8524590200000003E-2</v>
      </c>
      <c r="N294" s="28">
        <v>-3.62013E-3</v>
      </c>
      <c r="O294" s="28">
        <v>3.7114420000000002E-4</v>
      </c>
      <c r="P294" s="28">
        <v>2.7206200000000001E-5</v>
      </c>
      <c r="Q294" s="28">
        <v>3.01512E-5</v>
      </c>
      <c r="R294" s="28">
        <v>6.7009728000000003E-6</v>
      </c>
    </row>
    <row r="295" spans="1:18" ht="22.5" x14ac:dyDescent="0.2">
      <c r="A295" s="12" t="s">
        <v>297</v>
      </c>
      <c r="B295" s="10" t="str">
        <f>VLOOKUP(A295,[3]Feuil1!$A$4:$B$2591,2,FALSE)</f>
        <v>Symptômes et autres recours aux soins de la CMD 02</v>
      </c>
      <c r="C295" s="26">
        <v>570</v>
      </c>
      <c r="D295" s="27">
        <v>1524531.8870999999</v>
      </c>
      <c r="E295" s="26">
        <v>647</v>
      </c>
      <c r="F295" s="27">
        <v>1720782.1410999999</v>
      </c>
      <c r="G295" s="26">
        <v>671</v>
      </c>
      <c r="H295" s="27">
        <v>1823842.7296</v>
      </c>
      <c r="I295" s="28">
        <v>0.1287282055</v>
      </c>
      <c r="J295" s="28">
        <v>0.13508771929999999</v>
      </c>
      <c r="K295" s="28">
        <v>-5.6026629999999999E-3</v>
      </c>
      <c r="L295" s="28">
        <v>5.9891712100000001E-2</v>
      </c>
      <c r="M295" s="28">
        <v>3.7094281299999997E-2</v>
      </c>
      <c r="N295" s="28">
        <v>2.1982023400000002E-2</v>
      </c>
      <c r="O295" s="28">
        <v>3.2990599999999998E-4</v>
      </c>
      <c r="P295" s="28">
        <v>1.979974E-4</v>
      </c>
      <c r="Q295" s="28">
        <v>6.0937999999999998E-5</v>
      </c>
      <c r="R295" s="28">
        <v>6.7305399999999994E-5</v>
      </c>
    </row>
    <row r="296" spans="1:18" ht="22.5" x14ac:dyDescent="0.2">
      <c r="A296" s="12" t="s">
        <v>298</v>
      </c>
      <c r="B296" s="10" t="str">
        <f>VLOOKUP(A296,[3]Feuil1!$A$4:$B$2591,2,FALSE)</f>
        <v>Réparations de fissures labiale et palatine, niveau 1</v>
      </c>
      <c r="C296" s="26">
        <v>1153</v>
      </c>
      <c r="D296" s="27">
        <v>4779778.7671999997</v>
      </c>
      <c r="E296" s="26">
        <v>1175</v>
      </c>
      <c r="F296" s="27">
        <v>4886958.8465999998</v>
      </c>
      <c r="G296" s="26">
        <v>1262</v>
      </c>
      <c r="H296" s="27">
        <v>5246860.8194000004</v>
      </c>
      <c r="I296" s="28">
        <v>2.2423648599999998E-2</v>
      </c>
      <c r="J296" s="28">
        <v>1.9080659199999999E-2</v>
      </c>
      <c r="K296" s="28">
        <v>3.2803973000000001E-3</v>
      </c>
      <c r="L296" s="28">
        <v>7.3645386399999999E-2</v>
      </c>
      <c r="M296" s="28">
        <v>7.40425532E-2</v>
      </c>
      <c r="N296" s="28">
        <v>-3.69787E-4</v>
      </c>
      <c r="O296" s="28">
        <v>1.1959092000000001E-3</v>
      </c>
      <c r="P296" s="28">
        <v>6.9143459999999998E-4</v>
      </c>
      <c r="Q296" s="28">
        <v>1.146107E-4</v>
      </c>
      <c r="R296" s="28">
        <v>1.9362519999999999E-4</v>
      </c>
    </row>
    <row r="297" spans="1:18" ht="22.5" x14ac:dyDescent="0.2">
      <c r="A297" s="12" t="s">
        <v>299</v>
      </c>
      <c r="B297" s="10" t="str">
        <f>VLOOKUP(A297,[3]Feuil1!$A$4:$B$2591,2,FALSE)</f>
        <v>Réparations de fissures labiale et palatine, niveau 2</v>
      </c>
      <c r="C297" s="26">
        <v>62</v>
      </c>
      <c r="D297" s="27">
        <v>492401.60590000002</v>
      </c>
      <c r="E297" s="26">
        <v>58</v>
      </c>
      <c r="F297" s="27">
        <v>487996.46600000001</v>
      </c>
      <c r="G297" s="26">
        <v>56</v>
      </c>
      <c r="H297" s="27">
        <v>494291.40039999998</v>
      </c>
      <c r="I297" s="28">
        <v>-8.9462340000000008E-3</v>
      </c>
      <c r="J297" s="28">
        <v>-6.4516129000000005E-2</v>
      </c>
      <c r="K297" s="28">
        <v>5.9402301800000001E-2</v>
      </c>
      <c r="L297" s="28">
        <v>1.2899549200000001E-2</v>
      </c>
      <c r="M297" s="28">
        <v>-3.4482759000000002E-2</v>
      </c>
      <c r="N297" s="28">
        <v>4.9074533099999998E-2</v>
      </c>
      <c r="O297" s="28">
        <v>-2.7492E-5</v>
      </c>
      <c r="P297" s="28">
        <v>1.2093700000000001E-5</v>
      </c>
      <c r="Q297" s="28">
        <v>5.0857373999999996E-6</v>
      </c>
      <c r="R297" s="28">
        <v>1.82409E-5</v>
      </c>
    </row>
    <row r="298" spans="1:18" ht="22.5" x14ac:dyDescent="0.2">
      <c r="A298" s="12" t="s">
        <v>300</v>
      </c>
      <c r="B298" s="10" t="str">
        <f>VLOOKUP(A298,[3]Feuil1!$A$4:$B$2591,2,FALSE)</f>
        <v>Réparations de fissures labiale et palatine, niveau 3</v>
      </c>
      <c r="C298" s="26">
        <v>26</v>
      </c>
      <c r="D298" s="27">
        <v>341895.01089999999</v>
      </c>
      <c r="E298" s="26">
        <v>26</v>
      </c>
      <c r="F298" s="27">
        <v>341262.10639999999</v>
      </c>
      <c r="G298" s="26">
        <v>22</v>
      </c>
      <c r="H298" s="27">
        <v>289490.5183</v>
      </c>
      <c r="I298" s="28">
        <v>-1.851166E-3</v>
      </c>
      <c r="J298" s="28">
        <v>0</v>
      </c>
      <c r="K298" s="28">
        <v>-1.851166E-3</v>
      </c>
      <c r="L298" s="28">
        <v>-0.151706231</v>
      </c>
      <c r="M298" s="28">
        <v>-0.15384615400000001</v>
      </c>
      <c r="N298" s="28">
        <v>2.5289992000000002E-3</v>
      </c>
      <c r="O298" s="28">
        <v>-5.4984000000000001E-5</v>
      </c>
      <c r="P298" s="28">
        <v>-9.9462000000000004E-5</v>
      </c>
      <c r="Q298" s="28">
        <v>1.9979682E-6</v>
      </c>
      <c r="R298" s="28">
        <v>1.0683099999999999E-5</v>
      </c>
    </row>
    <row r="299" spans="1:18" ht="22.5" x14ac:dyDescent="0.2">
      <c r="A299" s="12" t="s">
        <v>301</v>
      </c>
      <c r="B299" s="10" t="str">
        <f>VLOOKUP(A299,[3]Feuil1!$A$4:$B$2591,2,FALSE)</f>
        <v>Réparations de fissures labiale et palatine, niveau 4</v>
      </c>
      <c r="C299" s="26">
        <v>6</v>
      </c>
      <c r="D299" s="27">
        <v>101084.1988</v>
      </c>
      <c r="E299" s="26">
        <v>8</v>
      </c>
      <c r="F299" s="27">
        <v>129896.41469999999</v>
      </c>
      <c r="G299" s="26">
        <v>2</v>
      </c>
      <c r="H299" s="27">
        <v>37182.2451</v>
      </c>
      <c r="I299" s="28">
        <v>0.28503184710000001</v>
      </c>
      <c r="J299" s="28">
        <v>0.33333333329999998</v>
      </c>
      <c r="K299" s="28">
        <v>-3.6226115000000003E-2</v>
      </c>
      <c r="L299" s="28">
        <v>-0.71375464700000002</v>
      </c>
      <c r="M299" s="28">
        <v>-0.75</v>
      </c>
      <c r="N299" s="28">
        <v>0.1449814126</v>
      </c>
      <c r="O299" s="28">
        <v>-8.2476000000000001E-5</v>
      </c>
      <c r="P299" s="28">
        <v>-1.7812000000000001E-4</v>
      </c>
      <c r="Q299" s="28">
        <v>1.8163347999999999E-7</v>
      </c>
      <c r="R299" s="28">
        <v>1.3721386E-6</v>
      </c>
    </row>
    <row r="300" spans="1:18" ht="22.5" x14ac:dyDescent="0.2">
      <c r="A300" s="12" t="s">
        <v>302</v>
      </c>
      <c r="B300" s="10" t="str">
        <f>VLOOKUP(A300,[3]Feuil1!$A$4:$B$2591,2,FALSE)</f>
        <v>Réparations de fissures labiale et palatine, très courte durée</v>
      </c>
      <c r="C300" s="26">
        <v>670</v>
      </c>
      <c r="D300" s="27">
        <v>1549510.1942</v>
      </c>
      <c r="E300" s="26">
        <v>632</v>
      </c>
      <c r="F300" s="27">
        <v>1458252.2501999999</v>
      </c>
      <c r="G300" s="26">
        <v>544</v>
      </c>
      <c r="H300" s="27">
        <v>1246777.777</v>
      </c>
      <c r="I300" s="28">
        <v>-5.8894703999999999E-2</v>
      </c>
      <c r="J300" s="28">
        <v>-5.6716417999999998E-2</v>
      </c>
      <c r="K300" s="28">
        <v>-2.3092590000000001E-3</v>
      </c>
      <c r="L300" s="28">
        <v>-0.14501913</v>
      </c>
      <c r="M300" s="28">
        <v>-0.13924050599999999</v>
      </c>
      <c r="N300" s="28">
        <v>-6.7134009999999999E-3</v>
      </c>
      <c r="O300" s="28">
        <v>-1.209655E-3</v>
      </c>
      <c r="P300" s="28">
        <v>-4.06279E-4</v>
      </c>
      <c r="Q300" s="28">
        <v>4.9404299999999997E-5</v>
      </c>
      <c r="R300" s="28">
        <v>4.6009900000000001E-5</v>
      </c>
    </row>
    <row r="301" spans="1:18" ht="22.5" x14ac:dyDescent="0.2">
      <c r="A301" s="12" t="s">
        <v>303</v>
      </c>
      <c r="B301" s="10" t="str">
        <f>VLOOKUP(A301,[3]Feuil1!$A$4:$B$2591,2,FALSE)</f>
        <v>Interventions sur les sinus et l'apophyse mastoïde, âge inférieur à 18 ans, niveau 1</v>
      </c>
      <c r="C301" s="26">
        <v>458</v>
      </c>
      <c r="D301" s="27">
        <v>1008512.8562</v>
      </c>
      <c r="E301" s="26">
        <v>440</v>
      </c>
      <c r="F301" s="27">
        <v>946931.76249999995</v>
      </c>
      <c r="G301" s="26">
        <v>394</v>
      </c>
      <c r="H301" s="27">
        <v>844516.67039999994</v>
      </c>
      <c r="I301" s="28">
        <v>-6.1061287999999998E-2</v>
      </c>
      <c r="J301" s="28">
        <v>-3.9301309999999999E-2</v>
      </c>
      <c r="K301" s="28">
        <v>-2.2650159E-2</v>
      </c>
      <c r="L301" s="28">
        <v>-0.10815466999999999</v>
      </c>
      <c r="M301" s="28">
        <v>-0.104545455</v>
      </c>
      <c r="N301" s="28">
        <v>-4.030596E-3</v>
      </c>
      <c r="O301" s="28">
        <v>-6.3232000000000002E-4</v>
      </c>
      <c r="P301" s="28">
        <v>-1.9675699999999999E-4</v>
      </c>
      <c r="Q301" s="28">
        <v>3.5781799999999997E-5</v>
      </c>
      <c r="R301" s="28">
        <v>3.1165199999999998E-5</v>
      </c>
    </row>
    <row r="302" spans="1:18" ht="22.5" x14ac:dyDescent="0.2">
      <c r="A302" s="12" t="s">
        <v>304</v>
      </c>
      <c r="B302" s="10" t="str">
        <f>VLOOKUP(A302,[3]Feuil1!$A$4:$B$2591,2,FALSE)</f>
        <v>Interventions sur les sinus et l'apophyse mastoïde, âge inférieur à 18 ans, niveau 2</v>
      </c>
      <c r="C302" s="26">
        <v>104</v>
      </c>
      <c r="D302" s="27">
        <v>530263.62710000004</v>
      </c>
      <c r="E302" s="26">
        <v>96</v>
      </c>
      <c r="F302" s="27">
        <v>500338.39240000001</v>
      </c>
      <c r="G302" s="26">
        <v>114</v>
      </c>
      <c r="H302" s="27">
        <v>568638.58559999999</v>
      </c>
      <c r="I302" s="28">
        <v>-5.6434636000000003E-2</v>
      </c>
      <c r="J302" s="28">
        <v>-7.6923077000000006E-2</v>
      </c>
      <c r="K302" s="28">
        <v>2.2195811199999999E-2</v>
      </c>
      <c r="L302" s="28">
        <v>0.13650799990000001</v>
      </c>
      <c r="M302" s="28">
        <v>0.1875</v>
      </c>
      <c r="N302" s="28">
        <v>-4.2940631999999999E-2</v>
      </c>
      <c r="O302" s="28">
        <v>2.4742950000000003E-4</v>
      </c>
      <c r="P302" s="28">
        <v>1.3121660000000001E-4</v>
      </c>
      <c r="Q302" s="28">
        <v>1.0353099999999999E-5</v>
      </c>
      <c r="R302" s="28">
        <v>2.0984499999999999E-5</v>
      </c>
    </row>
    <row r="303" spans="1:18" ht="22.5" x14ac:dyDescent="0.2">
      <c r="A303" s="12" t="s">
        <v>305</v>
      </c>
      <c r="B303" s="10" t="str">
        <f>VLOOKUP(A303,[3]Feuil1!$A$4:$B$2591,2,FALSE)</f>
        <v>Interventions sur les sinus et l'apophyse mastoïde, âge inférieur à 18 ans, niveau 3</v>
      </c>
      <c r="C303" s="26">
        <v>14</v>
      </c>
      <c r="D303" s="27">
        <v>169880.3732</v>
      </c>
      <c r="E303" s="26">
        <v>12</v>
      </c>
      <c r="F303" s="27">
        <v>145313.7708</v>
      </c>
      <c r="G303" s="26">
        <v>18</v>
      </c>
      <c r="H303" s="27">
        <v>210206.68280000001</v>
      </c>
      <c r="I303" s="28">
        <v>-0.144611187</v>
      </c>
      <c r="J303" s="28">
        <v>-0.14285714299999999</v>
      </c>
      <c r="K303" s="28">
        <v>-2.046385E-3</v>
      </c>
      <c r="L303" s="28">
        <v>0.44657097289999997</v>
      </c>
      <c r="M303" s="28">
        <v>0.5</v>
      </c>
      <c r="N303" s="28">
        <v>-3.5619351E-2</v>
      </c>
      <c r="O303" s="28">
        <v>8.2476499999999995E-5</v>
      </c>
      <c r="P303" s="28">
        <v>1.246706E-4</v>
      </c>
      <c r="Q303" s="28">
        <v>1.6347013000000001E-6</v>
      </c>
      <c r="R303" s="28">
        <v>7.7572699000000008E-6</v>
      </c>
    </row>
    <row r="304" spans="1:18" ht="22.5" x14ac:dyDescent="0.2">
      <c r="A304" s="12" t="s">
        <v>306</v>
      </c>
      <c r="B304" s="10" t="str">
        <f>VLOOKUP(A304,[3]Feuil1!$A$4:$B$2591,2,FALSE)</f>
        <v>Interventions sur les sinus et l'apophyse mastoïde, âge inférieur à 18 ans, niveau 4</v>
      </c>
      <c r="C304" s="26">
        <v>29</v>
      </c>
      <c r="D304" s="27">
        <v>634765.04</v>
      </c>
      <c r="E304" s="26">
        <v>32</v>
      </c>
      <c r="F304" s="27">
        <v>702912.05599999998</v>
      </c>
      <c r="G304" s="26">
        <v>34</v>
      </c>
      <c r="H304" s="27">
        <v>736667.12</v>
      </c>
      <c r="I304" s="28">
        <v>0.1073578595</v>
      </c>
      <c r="J304" s="28">
        <v>0.1034482759</v>
      </c>
      <c r="K304" s="28">
        <v>3.5430601999999999E-3</v>
      </c>
      <c r="L304" s="28">
        <v>4.80217457E-2</v>
      </c>
      <c r="M304" s="28">
        <v>6.25E-2</v>
      </c>
      <c r="N304" s="28">
        <v>-1.3626592E-2</v>
      </c>
      <c r="O304" s="28">
        <v>2.7492200000000001E-5</v>
      </c>
      <c r="P304" s="28">
        <v>6.4849400000000003E-5</v>
      </c>
      <c r="Q304" s="28">
        <v>3.0877691E-6</v>
      </c>
      <c r="R304" s="28">
        <v>2.7185299999999999E-5</v>
      </c>
    </row>
    <row r="305" spans="1:18" ht="33.75" x14ac:dyDescent="0.2">
      <c r="A305" s="12" t="s">
        <v>307</v>
      </c>
      <c r="B305" s="10" t="str">
        <f>VLOOKUP(A305,[3]Feuil1!$A$4:$B$2591,2,FALSE)</f>
        <v>Interventions sur les sinus et l'apophyse mastoïde, âge inférieur à 18 ans, en ambulatoire</v>
      </c>
      <c r="C305" s="26">
        <v>90</v>
      </c>
      <c r="D305" s="27">
        <v>142023.7156</v>
      </c>
      <c r="E305" s="26">
        <v>104</v>
      </c>
      <c r="F305" s="27">
        <v>164464.05319999999</v>
      </c>
      <c r="G305" s="26">
        <v>121</v>
      </c>
      <c r="H305" s="27">
        <v>189608.4204</v>
      </c>
      <c r="I305" s="28">
        <v>0.15800415800000001</v>
      </c>
      <c r="J305" s="28">
        <v>0.15555555560000001</v>
      </c>
      <c r="K305" s="28">
        <v>2.1189829E-3</v>
      </c>
      <c r="L305" s="28">
        <v>0.15288670509999999</v>
      </c>
      <c r="M305" s="28">
        <v>0.1634615385</v>
      </c>
      <c r="N305" s="28">
        <v>-9.0891129999999994E-3</v>
      </c>
      <c r="O305" s="28">
        <v>2.3368339999999999E-4</v>
      </c>
      <c r="P305" s="28">
        <v>4.8306700000000003E-5</v>
      </c>
      <c r="Q305" s="28">
        <v>1.0988800000000001E-5</v>
      </c>
      <c r="R305" s="28">
        <v>6.9971310000000001E-6</v>
      </c>
    </row>
    <row r="306" spans="1:18" ht="33.75" x14ac:dyDescent="0.2">
      <c r="A306" s="12" t="s">
        <v>308</v>
      </c>
      <c r="B306" s="10" t="str">
        <f>VLOOKUP(A306,[3]Feuil1!$A$4:$B$2591,2,FALSE)</f>
        <v>Interventions sur les sinus et l'apophyse mastoïde, âge supérieur à 17 ans, niveau 1</v>
      </c>
      <c r="C306" s="26">
        <v>9906</v>
      </c>
      <c r="D306" s="27">
        <v>19122955.796999998</v>
      </c>
      <c r="E306" s="26">
        <v>9674</v>
      </c>
      <c r="F306" s="27">
        <v>18606860.392999999</v>
      </c>
      <c r="G306" s="26">
        <v>9056</v>
      </c>
      <c r="H306" s="27">
        <v>17401413.620999999</v>
      </c>
      <c r="I306" s="28">
        <v>-2.6988265000000001E-2</v>
      </c>
      <c r="J306" s="28">
        <v>-2.3420149000000001E-2</v>
      </c>
      <c r="K306" s="28">
        <v>-3.6536860000000002E-3</v>
      </c>
      <c r="L306" s="28">
        <v>-6.4785071E-2</v>
      </c>
      <c r="M306" s="28">
        <v>-6.3882571999999999E-2</v>
      </c>
      <c r="N306" s="28">
        <v>-9.6408799999999999E-4</v>
      </c>
      <c r="O306" s="28">
        <v>-8.4950790000000009E-3</v>
      </c>
      <c r="P306" s="28">
        <v>-2.3158739999999999E-3</v>
      </c>
      <c r="Q306" s="28">
        <v>8.2243639999999999E-4</v>
      </c>
      <c r="R306" s="28">
        <v>6.4216540000000002E-4</v>
      </c>
    </row>
    <row r="307" spans="1:18" ht="33.75" x14ac:dyDescent="0.2">
      <c r="A307" s="12" t="s">
        <v>309</v>
      </c>
      <c r="B307" s="10" t="str">
        <f>VLOOKUP(A307,[3]Feuil1!$A$4:$B$2591,2,FALSE)</f>
        <v>Interventions sur les sinus et l'apophyse mastoïde, âge supérieur à 17 ans, niveau 2</v>
      </c>
      <c r="C307" s="26">
        <v>612</v>
      </c>
      <c r="D307" s="27">
        <v>2377581.3968000002</v>
      </c>
      <c r="E307" s="26">
        <v>658</v>
      </c>
      <c r="F307" s="27">
        <v>2545872.6797000002</v>
      </c>
      <c r="G307" s="26">
        <v>613</v>
      </c>
      <c r="H307" s="27">
        <v>2355160.2374</v>
      </c>
      <c r="I307" s="28">
        <v>7.07825537E-2</v>
      </c>
      <c r="J307" s="28">
        <v>7.5163398699999995E-2</v>
      </c>
      <c r="K307" s="28">
        <v>-4.0745850000000004E-3</v>
      </c>
      <c r="L307" s="28">
        <v>-7.4910439999999995E-2</v>
      </c>
      <c r="M307" s="28">
        <v>-6.8389058000000003E-2</v>
      </c>
      <c r="N307" s="28">
        <v>-7.0001129999999996E-3</v>
      </c>
      <c r="O307" s="28">
        <v>-6.1857399999999999E-4</v>
      </c>
      <c r="P307" s="28">
        <v>-3.66392E-4</v>
      </c>
      <c r="Q307" s="28">
        <v>5.5670700000000002E-5</v>
      </c>
      <c r="R307" s="28">
        <v>8.6912599999999999E-5</v>
      </c>
    </row>
    <row r="308" spans="1:18" ht="33.75" x14ac:dyDescent="0.2">
      <c r="A308" s="12" t="s">
        <v>310</v>
      </c>
      <c r="B308" s="10" t="str">
        <f>VLOOKUP(A308,[3]Feuil1!$A$4:$B$2591,2,FALSE)</f>
        <v>Interventions sur les sinus et l'apophyse mastoïde, âge supérieur à 17 ans, niveau 3</v>
      </c>
      <c r="C308" s="26">
        <v>131</v>
      </c>
      <c r="D308" s="27">
        <v>1135240.9702000001</v>
      </c>
      <c r="E308" s="26">
        <v>171</v>
      </c>
      <c r="F308" s="27">
        <v>1433016.0899</v>
      </c>
      <c r="G308" s="26">
        <v>178</v>
      </c>
      <c r="H308" s="27">
        <v>1556799.3906</v>
      </c>
      <c r="I308" s="28">
        <v>0.26230124490000001</v>
      </c>
      <c r="J308" s="28">
        <v>0.3053435115</v>
      </c>
      <c r="K308" s="28">
        <v>-3.29739E-2</v>
      </c>
      <c r="L308" s="28">
        <v>8.6379560999999994E-2</v>
      </c>
      <c r="M308" s="28">
        <v>4.0935672499999999E-2</v>
      </c>
      <c r="N308" s="28">
        <v>4.3656769200000001E-2</v>
      </c>
      <c r="O308" s="28">
        <v>9.6222600000000003E-5</v>
      </c>
      <c r="P308" s="28">
        <v>2.3780939999999999E-4</v>
      </c>
      <c r="Q308" s="28">
        <v>1.6165399999999999E-5</v>
      </c>
      <c r="R308" s="28">
        <v>5.7450700000000002E-5</v>
      </c>
    </row>
    <row r="309" spans="1:18" ht="33.75" x14ac:dyDescent="0.2">
      <c r="A309" s="12" t="s">
        <v>311</v>
      </c>
      <c r="B309" s="10" t="str">
        <f>VLOOKUP(A309,[3]Feuil1!$A$4:$B$2591,2,FALSE)</f>
        <v>Interventions sur les sinus et l'apophyse mastoïde, âge supérieur à 17 ans, niveau 4</v>
      </c>
      <c r="C309" s="26">
        <v>91</v>
      </c>
      <c r="D309" s="27">
        <v>1584241.1936999999</v>
      </c>
      <c r="E309" s="26">
        <v>110</v>
      </c>
      <c r="F309" s="27">
        <v>1934029.8152000001</v>
      </c>
      <c r="G309" s="26">
        <v>95</v>
      </c>
      <c r="H309" s="27">
        <v>1543117.6107999999</v>
      </c>
      <c r="I309" s="28">
        <v>0.2207925301</v>
      </c>
      <c r="J309" s="28">
        <v>0.20879120879999999</v>
      </c>
      <c r="K309" s="28">
        <v>9.9283658E-3</v>
      </c>
      <c r="L309" s="28">
        <v>-0.202123153</v>
      </c>
      <c r="M309" s="28">
        <v>-0.13636363600000001</v>
      </c>
      <c r="N309" s="28">
        <v>-7.6142598000000006E-2</v>
      </c>
      <c r="O309" s="28">
        <v>-2.0619099999999999E-4</v>
      </c>
      <c r="P309" s="28">
        <v>-7.51011E-4</v>
      </c>
      <c r="Q309" s="28">
        <v>8.6275901999999994E-6</v>
      </c>
      <c r="R309" s="28">
        <v>5.6945799999999999E-5</v>
      </c>
    </row>
    <row r="310" spans="1:18" ht="33.75" x14ac:dyDescent="0.2">
      <c r="A310" s="12" t="s">
        <v>312</v>
      </c>
      <c r="B310" s="10" t="str">
        <f>VLOOKUP(A310,[3]Feuil1!$A$4:$B$2591,2,FALSE)</f>
        <v>Interventions sur les sinus et l'apophyse mastoïde, âge supérieur à 17 ans, en ambulatoire</v>
      </c>
      <c r="C310" s="26">
        <v>1558</v>
      </c>
      <c r="D310" s="27">
        <v>2224640.3654999998</v>
      </c>
      <c r="E310" s="26">
        <v>1975</v>
      </c>
      <c r="F310" s="27">
        <v>2819245.7404999998</v>
      </c>
      <c r="G310" s="26">
        <v>2596</v>
      </c>
      <c r="H310" s="27">
        <v>3707241.37</v>
      </c>
      <c r="I310" s="28">
        <v>0.2672815724</v>
      </c>
      <c r="J310" s="28">
        <v>0.26765083439999998</v>
      </c>
      <c r="K310" s="28">
        <v>-2.9129600000000002E-4</v>
      </c>
      <c r="L310" s="28">
        <v>0.31497631329999998</v>
      </c>
      <c r="M310" s="28">
        <v>0.31443037969999998</v>
      </c>
      <c r="N310" s="28">
        <v>4.1533850000000002E-4</v>
      </c>
      <c r="O310" s="28">
        <v>8.5363170999999995E-3</v>
      </c>
      <c r="P310" s="28">
        <v>1.7059949E-3</v>
      </c>
      <c r="Q310" s="28">
        <v>2.357603E-4</v>
      </c>
      <c r="R310" s="28">
        <v>1.368086E-4</v>
      </c>
    </row>
    <row r="311" spans="1:18" x14ac:dyDescent="0.2">
      <c r="A311" s="12" t="s">
        <v>313</v>
      </c>
      <c r="B311" s="10" t="str">
        <f>VLOOKUP(A311,[3]Feuil1!$A$4:$B$2591,2,FALSE)</f>
        <v>Rhinoplasties, niveau 1</v>
      </c>
      <c r="C311" s="26">
        <v>9277</v>
      </c>
      <c r="D311" s="27">
        <v>15140663.645</v>
      </c>
      <c r="E311" s="26">
        <v>9101</v>
      </c>
      <c r="F311" s="27">
        <v>14869340.096000001</v>
      </c>
      <c r="G311" s="26">
        <v>8284</v>
      </c>
      <c r="H311" s="27">
        <v>13478445.741</v>
      </c>
      <c r="I311" s="28">
        <v>-1.7920189E-2</v>
      </c>
      <c r="J311" s="28">
        <v>-1.897165E-2</v>
      </c>
      <c r="K311" s="28">
        <v>1.0717954000000001E-3</v>
      </c>
      <c r="L311" s="28">
        <v>-9.3541095000000005E-2</v>
      </c>
      <c r="M311" s="28">
        <v>-8.9770354999999996E-2</v>
      </c>
      <c r="N311" s="28">
        <v>-4.1426249999999996E-3</v>
      </c>
      <c r="O311" s="28">
        <v>-1.1230548999999999E-2</v>
      </c>
      <c r="P311" s="28">
        <v>-2.6721510000000002E-3</v>
      </c>
      <c r="Q311" s="28">
        <v>7.5232589999999996E-4</v>
      </c>
      <c r="R311" s="28">
        <v>4.9739589999999996E-4</v>
      </c>
    </row>
    <row r="312" spans="1:18" x14ac:dyDescent="0.2">
      <c r="A312" s="12" t="s">
        <v>314</v>
      </c>
      <c r="B312" s="10" t="str">
        <f>VLOOKUP(A312,[3]Feuil1!$A$4:$B$2591,2,FALSE)</f>
        <v>Rhinoplasties, niveau 2</v>
      </c>
      <c r="C312" s="26">
        <v>130</v>
      </c>
      <c r="D312" s="27">
        <v>589244.37</v>
      </c>
      <c r="E312" s="26">
        <v>112</v>
      </c>
      <c r="F312" s="27">
        <v>522631.08919999999</v>
      </c>
      <c r="G312" s="26">
        <v>106</v>
      </c>
      <c r="H312" s="27">
        <v>495483.00890000002</v>
      </c>
      <c r="I312" s="28">
        <v>-0.11304865</v>
      </c>
      <c r="J312" s="28">
        <v>-0.138461538</v>
      </c>
      <c r="K312" s="28">
        <v>2.94971022E-2</v>
      </c>
      <c r="L312" s="28">
        <v>-5.1945015999999997E-2</v>
      </c>
      <c r="M312" s="28">
        <v>-5.3571428999999997E-2</v>
      </c>
      <c r="N312" s="28">
        <v>1.7184736000000001E-3</v>
      </c>
      <c r="O312" s="28">
        <v>-8.2476000000000001E-5</v>
      </c>
      <c r="P312" s="28">
        <v>-5.2156E-5</v>
      </c>
      <c r="Q312" s="28">
        <v>9.6265743000000007E-6</v>
      </c>
      <c r="R312" s="28">
        <v>1.8284800000000002E-5</v>
      </c>
    </row>
    <row r="313" spans="1:18" x14ac:dyDescent="0.2">
      <c r="A313" s="12" t="s">
        <v>315</v>
      </c>
      <c r="B313" s="10" t="str">
        <f>VLOOKUP(A313,[3]Feuil1!$A$4:$B$2591,2,FALSE)</f>
        <v>Rhinoplasties, niveau 3</v>
      </c>
      <c r="C313" s="26">
        <v>8</v>
      </c>
      <c r="D313" s="27">
        <v>87578.710200000001</v>
      </c>
      <c r="E313" s="26">
        <v>7</v>
      </c>
      <c r="F313" s="27">
        <v>75429.673200000005</v>
      </c>
      <c r="G313" s="26">
        <v>12</v>
      </c>
      <c r="H313" s="27">
        <v>128991.07980000001</v>
      </c>
      <c r="I313" s="28">
        <v>-0.13872135099999999</v>
      </c>
      <c r="J313" s="28">
        <v>-0.125</v>
      </c>
      <c r="K313" s="28">
        <v>-1.5681543999999999E-2</v>
      </c>
      <c r="L313" s="28">
        <v>0.71008403360000005</v>
      </c>
      <c r="M313" s="28">
        <v>0.71428571429999999</v>
      </c>
      <c r="N313" s="28">
        <v>-2.4509800000000002E-3</v>
      </c>
      <c r="O313" s="28">
        <v>6.8730400000000002E-5</v>
      </c>
      <c r="P313" s="28">
        <v>1.029008E-4</v>
      </c>
      <c r="Q313" s="28">
        <v>1.0898009E-6</v>
      </c>
      <c r="R313" s="28">
        <v>4.7601656000000003E-6</v>
      </c>
    </row>
    <row r="314" spans="1:18" x14ac:dyDescent="0.2">
      <c r="A314" s="12" t="s">
        <v>316</v>
      </c>
      <c r="B314" s="10" t="str">
        <f>VLOOKUP(A314,[3]Feuil1!$A$4:$B$2591,2,FALSE)</f>
        <v>Rhinoplasties, niveau 4</v>
      </c>
      <c r="C314" s="26">
        <v>2</v>
      </c>
      <c r="D314" s="27">
        <v>38708.519999999997</v>
      </c>
      <c r="E314" s="26">
        <v>3</v>
      </c>
      <c r="F314" s="27">
        <v>59417.578200000004</v>
      </c>
      <c r="G314" s="26">
        <v>2</v>
      </c>
      <c r="H314" s="27">
        <v>38708.519999999997</v>
      </c>
      <c r="I314" s="28">
        <v>0.53500000000000003</v>
      </c>
      <c r="J314" s="28">
        <v>0.5</v>
      </c>
      <c r="K314" s="28">
        <v>2.3333333299999998E-2</v>
      </c>
      <c r="L314" s="28">
        <v>-0.34853420200000002</v>
      </c>
      <c r="M314" s="28">
        <v>-0.33333333300000001</v>
      </c>
      <c r="N314" s="28">
        <v>-2.2801302999999998E-2</v>
      </c>
      <c r="O314" s="28">
        <v>-1.3746E-5</v>
      </c>
      <c r="P314" s="28">
        <v>-3.9786000000000002E-5</v>
      </c>
      <c r="Q314" s="28">
        <v>1.8163347999999999E-7</v>
      </c>
      <c r="R314" s="28">
        <v>1.4284629000000001E-6</v>
      </c>
    </row>
    <row r="315" spans="1:18" x14ac:dyDescent="0.2">
      <c r="A315" s="12" t="s">
        <v>317</v>
      </c>
      <c r="B315" s="10" t="str">
        <f>VLOOKUP(A315,[3]Feuil1!$A$4:$B$2591,2,FALSE)</f>
        <v>Rhinoplasties, en ambulatoire</v>
      </c>
      <c r="C315" s="26">
        <v>1339</v>
      </c>
      <c r="D315" s="27">
        <v>2170366.4016</v>
      </c>
      <c r="E315" s="26">
        <v>1772</v>
      </c>
      <c r="F315" s="27">
        <v>2870650.7352</v>
      </c>
      <c r="G315" s="26">
        <v>2672</v>
      </c>
      <c r="H315" s="27">
        <v>4332191.58</v>
      </c>
      <c r="I315" s="28">
        <v>0.3226571942</v>
      </c>
      <c r="J315" s="28">
        <v>0.32337565350000003</v>
      </c>
      <c r="K315" s="28">
        <v>-5.4289900000000001E-4</v>
      </c>
      <c r="L315" s="28">
        <v>0.50913224199999996</v>
      </c>
      <c r="M315" s="28">
        <v>0.50790067719999998</v>
      </c>
      <c r="N315" s="28">
        <v>8.1674130000000005E-4</v>
      </c>
      <c r="O315" s="28">
        <v>1.23714741E-2</v>
      </c>
      <c r="P315" s="28">
        <v>2.8078755000000002E-3</v>
      </c>
      <c r="Q315" s="28">
        <v>2.4266230000000001E-4</v>
      </c>
      <c r="R315" s="28">
        <v>1.5987109999999999E-4</v>
      </c>
    </row>
    <row r="316" spans="1:18" ht="22.5" x14ac:dyDescent="0.2">
      <c r="A316" s="12" t="s">
        <v>318</v>
      </c>
      <c r="B316" s="10" t="str">
        <f>VLOOKUP(A316,[3]Feuil1!$A$4:$B$2591,2,FALSE)</f>
        <v>Amygdalectomies et/ou adénoïdectomies isolées, âge inférieur à 18 ans, niveau 1</v>
      </c>
      <c r="C316" s="26">
        <v>14112</v>
      </c>
      <c r="D316" s="27">
        <v>10662391.810000001</v>
      </c>
      <c r="E316" s="26">
        <v>13450</v>
      </c>
      <c r="F316" s="27">
        <v>10152025.408</v>
      </c>
      <c r="G316" s="26">
        <v>12508</v>
      </c>
      <c r="H316" s="27">
        <v>9427368.7004000004</v>
      </c>
      <c r="I316" s="28">
        <v>-4.7866033000000002E-2</v>
      </c>
      <c r="J316" s="28">
        <v>-4.6910431000000002E-2</v>
      </c>
      <c r="K316" s="28">
        <v>-1.002637E-3</v>
      </c>
      <c r="L316" s="28">
        <v>-7.1380505999999996E-2</v>
      </c>
      <c r="M316" s="28">
        <v>-7.0037174999999993E-2</v>
      </c>
      <c r="N316" s="28">
        <v>-1.4445E-3</v>
      </c>
      <c r="O316" s="28">
        <v>-1.294881E-2</v>
      </c>
      <c r="P316" s="28">
        <v>-1.392192E-3</v>
      </c>
      <c r="Q316" s="28">
        <v>1.1359358000000001E-3</v>
      </c>
      <c r="R316" s="28">
        <v>3.4789880000000002E-4</v>
      </c>
    </row>
    <row r="317" spans="1:18" ht="22.5" x14ac:dyDescent="0.2">
      <c r="A317" s="12" t="s">
        <v>319</v>
      </c>
      <c r="B317" s="10" t="str">
        <f>VLOOKUP(A317,[3]Feuil1!$A$4:$B$2591,2,FALSE)</f>
        <v>Amygdalectomies et/ou adénoïdectomies isolées, âge inférieur à 18 ans, niveau 2</v>
      </c>
      <c r="C317" s="26">
        <v>67</v>
      </c>
      <c r="D317" s="27">
        <v>207670.2776</v>
      </c>
      <c r="E317" s="26">
        <v>104</v>
      </c>
      <c r="F317" s="27">
        <v>327751.30160000001</v>
      </c>
      <c r="G317" s="26">
        <v>93</v>
      </c>
      <c r="H317" s="27">
        <v>287636.90159999998</v>
      </c>
      <c r="I317" s="28">
        <v>0.57822922659999998</v>
      </c>
      <c r="J317" s="28">
        <v>0.55223880599999997</v>
      </c>
      <c r="K317" s="28">
        <v>1.6743828700000001E-2</v>
      </c>
      <c r="L317" s="28">
        <v>-0.12239280199999999</v>
      </c>
      <c r="M317" s="28">
        <v>-0.10576923100000001</v>
      </c>
      <c r="N317" s="28">
        <v>-1.85898E-2</v>
      </c>
      <c r="O317" s="28">
        <v>-1.5120699999999999E-4</v>
      </c>
      <c r="P317" s="28">
        <v>-7.7066999999999999E-5</v>
      </c>
      <c r="Q317" s="28">
        <v>8.4459566999999993E-6</v>
      </c>
      <c r="R317" s="28">
        <v>1.06147E-5</v>
      </c>
    </row>
    <row r="318" spans="1:18" ht="22.5" x14ac:dyDescent="0.2">
      <c r="A318" s="12" t="s">
        <v>320</v>
      </c>
      <c r="B318" s="10" t="str">
        <f>VLOOKUP(A318,[3]Feuil1!$A$4:$B$2591,2,FALSE)</f>
        <v>Amygdalectomies et/ou adénoïdectomies isolées, âge inférieur à 18 ans, niveau 3</v>
      </c>
      <c r="C318" s="26">
        <v>31</v>
      </c>
      <c r="D318" s="27">
        <v>227065.80499999999</v>
      </c>
      <c r="E318" s="26">
        <v>16</v>
      </c>
      <c r="F318" s="27">
        <v>114980.75599999999</v>
      </c>
      <c r="G318" s="26">
        <v>25</v>
      </c>
      <c r="H318" s="27">
        <v>186808.41500000001</v>
      </c>
      <c r="I318" s="28">
        <v>-0.493623639</v>
      </c>
      <c r="J318" s="28">
        <v>-0.48387096800000001</v>
      </c>
      <c r="K318" s="28">
        <v>-1.8895801E-2</v>
      </c>
      <c r="L318" s="28">
        <v>0.62469287470000001</v>
      </c>
      <c r="M318" s="28">
        <v>0.5625</v>
      </c>
      <c r="N318" s="28">
        <v>3.98034398E-2</v>
      </c>
      <c r="O318" s="28">
        <v>1.237147E-4</v>
      </c>
      <c r="P318" s="28">
        <v>1.379935E-4</v>
      </c>
      <c r="Q318" s="28">
        <v>2.2704185000000001E-6</v>
      </c>
      <c r="R318" s="28">
        <v>6.8938022000000003E-6</v>
      </c>
    </row>
    <row r="319" spans="1:18" ht="22.5" x14ac:dyDescent="0.2">
      <c r="A319" s="12" t="s">
        <v>321</v>
      </c>
      <c r="B319" s="10" t="str">
        <f>VLOOKUP(A319,[3]Feuil1!$A$4:$B$2591,2,FALSE)</f>
        <v>Amygdalectomies et/ou adénoïdectomies isolées, âge inférieur à 18 ans, niveau 4</v>
      </c>
      <c r="C319" s="26">
        <v>14</v>
      </c>
      <c r="D319" s="27">
        <v>186581.38939999999</v>
      </c>
      <c r="E319" s="26">
        <v>4</v>
      </c>
      <c r="F319" s="27">
        <v>54473.484700000001</v>
      </c>
      <c r="G319" s="26">
        <v>9</v>
      </c>
      <c r="H319" s="27">
        <v>121368.47659999999</v>
      </c>
      <c r="I319" s="28">
        <v>-0.70804438300000005</v>
      </c>
      <c r="J319" s="28">
        <v>-0.71428571399999996</v>
      </c>
      <c r="K319" s="28">
        <v>2.1844660200000001E-2</v>
      </c>
      <c r="L319" s="28">
        <v>1.2280285036</v>
      </c>
      <c r="M319" s="28">
        <v>1.25</v>
      </c>
      <c r="N319" s="28">
        <v>-9.7651100000000005E-3</v>
      </c>
      <c r="O319" s="28">
        <v>6.8730400000000002E-5</v>
      </c>
      <c r="P319" s="28">
        <v>1.28517E-4</v>
      </c>
      <c r="Q319" s="28">
        <v>8.1735065000000003E-7</v>
      </c>
      <c r="R319" s="28">
        <v>4.4788682000000003E-6</v>
      </c>
    </row>
    <row r="320" spans="1:18" ht="22.5" x14ac:dyDescent="0.2">
      <c r="A320" s="12" t="s">
        <v>322</v>
      </c>
      <c r="B320" s="10" t="str">
        <f>VLOOKUP(A320,[3]Feuil1!$A$4:$B$2591,2,FALSE)</f>
        <v>Amygdalectomies et/ou adénoïdectomies isolées, âge supérieur à 17 ans, niveau 1</v>
      </c>
      <c r="C320" s="26">
        <v>4287</v>
      </c>
      <c r="D320" s="27">
        <v>4974118.2797999997</v>
      </c>
      <c r="E320" s="26">
        <v>4229</v>
      </c>
      <c r="F320" s="27">
        <v>4914630.5473999996</v>
      </c>
      <c r="G320" s="26">
        <v>4085</v>
      </c>
      <c r="H320" s="27">
        <v>4736258.4607999995</v>
      </c>
      <c r="I320" s="28">
        <v>-1.1959453E-2</v>
      </c>
      <c r="J320" s="28">
        <v>-1.3529275E-2</v>
      </c>
      <c r="K320" s="28">
        <v>1.5913517E-3</v>
      </c>
      <c r="L320" s="28">
        <v>-3.6294099000000003E-2</v>
      </c>
      <c r="M320" s="28">
        <v>-3.4050602999999999E-2</v>
      </c>
      <c r="N320" s="28">
        <v>-2.3225810000000002E-3</v>
      </c>
      <c r="O320" s="28">
        <v>-1.9794360000000002E-3</v>
      </c>
      <c r="P320" s="28">
        <v>-3.42684E-4</v>
      </c>
      <c r="Q320" s="28">
        <v>3.7098639999999999E-4</v>
      </c>
      <c r="R320" s="28">
        <v>1.7478240000000001E-4</v>
      </c>
    </row>
    <row r="321" spans="1:18" ht="22.5" x14ac:dyDescent="0.2">
      <c r="A321" s="12" t="s">
        <v>323</v>
      </c>
      <c r="B321" s="10" t="str">
        <f>VLOOKUP(A321,[3]Feuil1!$A$4:$B$2591,2,FALSE)</f>
        <v>Amygdalectomies et/ou adénoïdectomies isolées, âge supérieur à 17 ans, niveau 2</v>
      </c>
      <c r="C321" s="26">
        <v>70</v>
      </c>
      <c r="D321" s="27">
        <v>231900.12899999999</v>
      </c>
      <c r="E321" s="26">
        <v>81</v>
      </c>
      <c r="F321" s="27">
        <v>260432.3426</v>
      </c>
      <c r="G321" s="26">
        <v>89</v>
      </c>
      <c r="H321" s="27">
        <v>304308.12469999999</v>
      </c>
      <c r="I321" s="28">
        <v>0.12303664390000001</v>
      </c>
      <c r="J321" s="28">
        <v>0.15714285710000001</v>
      </c>
      <c r="K321" s="28">
        <v>-2.9474505000000002E-2</v>
      </c>
      <c r="L321" s="28">
        <v>0.16847286189999999</v>
      </c>
      <c r="M321" s="28">
        <v>9.8765432099999995E-2</v>
      </c>
      <c r="N321" s="28">
        <v>6.3441593500000004E-2</v>
      </c>
      <c r="O321" s="28">
        <v>1.099687E-4</v>
      </c>
      <c r="P321" s="28">
        <v>8.4293000000000001E-5</v>
      </c>
      <c r="Q321" s="28">
        <v>8.0826896999999992E-6</v>
      </c>
      <c r="R321" s="28">
        <v>1.1229900000000001E-5</v>
      </c>
    </row>
    <row r="322" spans="1:18" ht="22.5" x14ac:dyDescent="0.2">
      <c r="A322" s="12" t="s">
        <v>324</v>
      </c>
      <c r="B322" s="10" t="str">
        <f>VLOOKUP(A322,[3]Feuil1!$A$4:$B$2591,2,FALSE)</f>
        <v>Amygdalectomies et/ou adénoïdectomies isolées, âge supérieur à 17 ans, niveau 3</v>
      </c>
      <c r="C322" s="26">
        <v>9</v>
      </c>
      <c r="D322" s="27">
        <v>67213.183999999994</v>
      </c>
      <c r="E322" s="26">
        <v>11</v>
      </c>
      <c r="F322" s="27">
        <v>81264.216</v>
      </c>
      <c r="G322" s="26">
        <v>12</v>
      </c>
      <c r="H322" s="27">
        <v>87927.592000000004</v>
      </c>
      <c r="I322" s="28">
        <v>0.2090517241</v>
      </c>
      <c r="J322" s="28">
        <v>0.22222222220000001</v>
      </c>
      <c r="K322" s="28">
        <v>-1.0775862000000001E-2</v>
      </c>
      <c r="L322" s="28">
        <v>8.1996434899999998E-2</v>
      </c>
      <c r="M322" s="28">
        <v>9.0909090900000003E-2</v>
      </c>
      <c r="N322" s="28">
        <v>-8.1699349999999997E-3</v>
      </c>
      <c r="O322" s="28">
        <v>1.37461E-5</v>
      </c>
      <c r="P322" s="28">
        <v>1.2801499999999999E-5</v>
      </c>
      <c r="Q322" s="28">
        <v>1.0898009E-6</v>
      </c>
      <c r="R322" s="28">
        <v>3.2447971999999998E-6</v>
      </c>
    </row>
    <row r="323" spans="1:18" ht="22.5" x14ac:dyDescent="0.2">
      <c r="A323" s="12" t="s">
        <v>325</v>
      </c>
      <c r="B323" s="10" t="str">
        <f>VLOOKUP(A323,[3]Feuil1!$A$4:$B$2591,2,FALSE)</f>
        <v>Amygdalectomies et/ou adénoïdectomies isolées, âge supérieur à 17 ans, niveau 4</v>
      </c>
      <c r="C323" s="26">
        <v>5</v>
      </c>
      <c r="D323" s="27">
        <v>68202.814199999993</v>
      </c>
      <c r="E323" s="26">
        <v>2</v>
      </c>
      <c r="F323" s="27">
        <v>26538.06</v>
      </c>
      <c r="G323" s="26">
        <v>2</v>
      </c>
      <c r="H323" s="27">
        <v>27466.892100000001</v>
      </c>
      <c r="I323" s="28">
        <v>-0.61089494200000005</v>
      </c>
      <c r="J323" s="28">
        <v>-0.6</v>
      </c>
      <c r="K323" s="28">
        <v>-2.7237353999999998E-2</v>
      </c>
      <c r="L323" s="28">
        <v>3.5000000000000003E-2</v>
      </c>
      <c r="M323" s="28">
        <v>0</v>
      </c>
      <c r="N323" s="28">
        <v>3.5000000000000003E-2</v>
      </c>
      <c r="O323" s="28">
        <v>0</v>
      </c>
      <c r="P323" s="28">
        <v>1.7844488999999999E-6</v>
      </c>
      <c r="Q323" s="28">
        <v>1.8163347999999999E-7</v>
      </c>
      <c r="R323" s="28">
        <v>1.0136124E-6</v>
      </c>
    </row>
    <row r="324" spans="1:18" ht="56.25" x14ac:dyDescent="0.2">
      <c r="A324" s="12" t="s">
        <v>326</v>
      </c>
      <c r="B324" s="10" t="str">
        <f>VLOOKUP(A324,[3]Feuil1!$A$4:$B$2591,2,FALSE)</f>
        <v>Interventions sur les amygdales et les végétations adénoïdes autres que les amygdalectomies et/ou les adénoïdectomies isolées, âge inférieur à 18 ans, niveau 1</v>
      </c>
      <c r="C324" s="26">
        <v>2980</v>
      </c>
      <c r="D324" s="27">
        <v>3540635.9901999999</v>
      </c>
      <c r="E324" s="26">
        <v>2781</v>
      </c>
      <c r="F324" s="27">
        <v>3297443.9487999999</v>
      </c>
      <c r="G324" s="26">
        <v>2669</v>
      </c>
      <c r="H324" s="27">
        <v>3161098.0375999999</v>
      </c>
      <c r="I324" s="28">
        <v>-6.8685976999999995E-2</v>
      </c>
      <c r="J324" s="28">
        <v>-6.6778523000000006E-2</v>
      </c>
      <c r="K324" s="28">
        <v>-2.0439450000000001E-3</v>
      </c>
      <c r="L324" s="28">
        <v>-4.1348969999999999E-2</v>
      </c>
      <c r="M324" s="28">
        <v>-4.0273283E-2</v>
      </c>
      <c r="N324" s="28">
        <v>-1.1208259999999999E-3</v>
      </c>
      <c r="O324" s="28">
        <v>-1.5395610000000001E-3</v>
      </c>
      <c r="P324" s="28">
        <v>-2.6194400000000001E-4</v>
      </c>
      <c r="Q324" s="28">
        <v>2.4238990000000001E-4</v>
      </c>
      <c r="R324" s="28">
        <v>1.166542E-4</v>
      </c>
    </row>
    <row r="325" spans="1:18" ht="56.25" x14ac:dyDescent="0.2">
      <c r="A325" s="12" t="s">
        <v>327</v>
      </c>
      <c r="B325" s="10" t="str">
        <f>VLOOKUP(A325,[3]Feuil1!$A$4:$B$2591,2,FALSE)</f>
        <v>Interventions sur les amygdales et les végétations adénoïdes autres que les amygdalectomies et/ou les adénoïdectomies isolées, âge inférieur à 18 ans, niveau 2</v>
      </c>
      <c r="C325" s="26">
        <v>79</v>
      </c>
      <c r="D325" s="27">
        <v>256019.38649999999</v>
      </c>
      <c r="E325" s="26">
        <v>84</v>
      </c>
      <c r="F325" s="27">
        <v>268300.89</v>
      </c>
      <c r="G325" s="26">
        <v>116</v>
      </c>
      <c r="H325" s="27">
        <v>371430.99900000001</v>
      </c>
      <c r="I325" s="28">
        <v>4.7970990300000002E-2</v>
      </c>
      <c r="J325" s="28">
        <v>6.3291139199999999E-2</v>
      </c>
      <c r="K325" s="28">
        <v>-1.4408235E-2</v>
      </c>
      <c r="L325" s="28">
        <v>0.3843822844</v>
      </c>
      <c r="M325" s="28">
        <v>0.38095238100000001</v>
      </c>
      <c r="N325" s="28">
        <v>2.4837231999999998E-3</v>
      </c>
      <c r="O325" s="28">
        <v>4.3987460000000003E-4</v>
      </c>
      <c r="P325" s="28">
        <v>1.9813099999999999E-4</v>
      </c>
      <c r="Q325" s="28">
        <v>1.0534699999999999E-5</v>
      </c>
      <c r="R325" s="28">
        <v>1.3706899999999999E-5</v>
      </c>
    </row>
    <row r="326" spans="1:18" ht="56.25" x14ac:dyDescent="0.2">
      <c r="A326" s="12" t="s">
        <v>328</v>
      </c>
      <c r="B326" s="10" t="str">
        <f>VLOOKUP(A326,[3]Feuil1!$A$4:$B$2591,2,FALSE)</f>
        <v>Interventions sur les amygdales et les végétations adénoïdes autres que les amygdalectomies et/ou les adénoïdectomies isolées, âge inférieur à 18 ans, niveau 3</v>
      </c>
      <c r="C326" s="26">
        <v>24</v>
      </c>
      <c r="D326" s="27">
        <v>184698.2096</v>
      </c>
      <c r="E326" s="26">
        <v>20</v>
      </c>
      <c r="F326" s="27">
        <v>153865.28320000001</v>
      </c>
      <c r="G326" s="26">
        <v>22</v>
      </c>
      <c r="H326" s="27">
        <v>171377.18799999999</v>
      </c>
      <c r="I326" s="28">
        <v>-0.166936791</v>
      </c>
      <c r="J326" s="28">
        <v>-0.16666666699999999</v>
      </c>
      <c r="K326" s="28">
        <v>-3.2414899999999998E-4</v>
      </c>
      <c r="L326" s="28">
        <v>0.1138132296</v>
      </c>
      <c r="M326" s="28">
        <v>0.1</v>
      </c>
      <c r="N326" s="28">
        <v>1.2557481400000001E-2</v>
      </c>
      <c r="O326" s="28">
        <v>2.7492200000000001E-5</v>
      </c>
      <c r="P326" s="28">
        <v>3.3643399999999997E-5</v>
      </c>
      <c r="Q326" s="28">
        <v>1.9979682E-6</v>
      </c>
      <c r="R326" s="28">
        <v>6.3243427000000001E-6</v>
      </c>
    </row>
    <row r="327" spans="1:18" ht="56.25" x14ac:dyDescent="0.2">
      <c r="A327" s="12" t="s">
        <v>329</v>
      </c>
      <c r="B327" s="10" t="str">
        <f>VLOOKUP(A327,[3]Feuil1!$A$4:$B$2591,2,FALSE)</f>
        <v>Interventions sur les amygdales et les végétations adénoïdes autres que les amygdalectomies et/ou les adénoïdectomies isolées, âge inférieur à 18 ans, niveau 4</v>
      </c>
      <c r="C327" s="26">
        <v>5</v>
      </c>
      <c r="D327" s="27">
        <v>69511.728000000003</v>
      </c>
      <c r="E327" s="26">
        <v>4</v>
      </c>
      <c r="F327" s="27">
        <v>61971.008000000002</v>
      </c>
      <c r="G327" s="26">
        <v>8</v>
      </c>
      <c r="H327" s="27">
        <v>111602.656</v>
      </c>
      <c r="I327" s="28">
        <v>-0.10848126199999999</v>
      </c>
      <c r="J327" s="28">
        <v>-0.2</v>
      </c>
      <c r="K327" s="28">
        <v>0.11439842209999999</v>
      </c>
      <c r="L327" s="28">
        <v>0.80088495579999996</v>
      </c>
      <c r="M327" s="28">
        <v>1</v>
      </c>
      <c r="N327" s="28">
        <v>-9.9557521999999996E-2</v>
      </c>
      <c r="O327" s="28">
        <v>5.4984300000000001E-5</v>
      </c>
      <c r="P327" s="28">
        <v>9.5351099999999996E-5</v>
      </c>
      <c r="Q327" s="28">
        <v>7.2653391000000003E-7</v>
      </c>
      <c r="R327" s="28">
        <v>4.1184796000000002E-6</v>
      </c>
    </row>
    <row r="328" spans="1:18" ht="56.25" x14ac:dyDescent="0.2">
      <c r="A328" s="12" t="s">
        <v>330</v>
      </c>
      <c r="B328" s="10" t="str">
        <f>VLOOKUP(A328,[3]Feuil1!$A$4:$B$2591,2,FALSE)</f>
        <v>Interventions sur les amygdales et les végétations adénoïdes autres que les amygdalectomies et/ou les adénoïdectomies isolées, âge supérieur à 17 ans, niveau 1</v>
      </c>
      <c r="C328" s="26">
        <v>1622</v>
      </c>
      <c r="D328" s="27">
        <v>2740259.3966000001</v>
      </c>
      <c r="E328" s="26">
        <v>1595</v>
      </c>
      <c r="F328" s="27">
        <v>2671604.3207999999</v>
      </c>
      <c r="G328" s="26">
        <v>1713</v>
      </c>
      <c r="H328" s="27">
        <v>2860145.2124999999</v>
      </c>
      <c r="I328" s="28">
        <v>-2.5054224999999999E-2</v>
      </c>
      <c r="J328" s="28">
        <v>-1.6646115999999999E-2</v>
      </c>
      <c r="K328" s="28">
        <v>-8.5504410000000006E-3</v>
      </c>
      <c r="L328" s="28">
        <v>7.0572161499999994E-2</v>
      </c>
      <c r="M328" s="28">
        <v>7.3981191200000004E-2</v>
      </c>
      <c r="N328" s="28">
        <v>-3.1741989999999999E-3</v>
      </c>
      <c r="O328" s="28">
        <v>1.6220377E-3</v>
      </c>
      <c r="P328" s="28">
        <v>3.6222000000000001E-4</v>
      </c>
      <c r="Q328" s="28">
        <v>1.5556909999999999E-4</v>
      </c>
      <c r="R328" s="28">
        <v>1.0554809999999999E-4</v>
      </c>
    </row>
    <row r="329" spans="1:18" ht="56.25" x14ac:dyDescent="0.2">
      <c r="A329" s="12" t="s">
        <v>331</v>
      </c>
      <c r="B329" s="10" t="str">
        <f>VLOOKUP(A329,[3]Feuil1!$A$4:$B$2591,2,FALSE)</f>
        <v>Interventions sur les amygdales et les végétations adénoïdes autres que les amygdalectomies et/ou les adénoïdectomies isolées, âge supérieur à 17 ans, niveau 2</v>
      </c>
      <c r="C329" s="26">
        <v>131</v>
      </c>
      <c r="D329" s="27">
        <v>598178.85860000004</v>
      </c>
      <c r="E329" s="26">
        <v>134</v>
      </c>
      <c r="F329" s="27">
        <v>588575.60560000001</v>
      </c>
      <c r="G329" s="26">
        <v>190</v>
      </c>
      <c r="H329" s="27">
        <v>850780.15780000004</v>
      </c>
      <c r="I329" s="28">
        <v>-1.605415E-2</v>
      </c>
      <c r="J329" s="28">
        <v>2.2900763399999999E-2</v>
      </c>
      <c r="K329" s="28">
        <v>-3.8082787999999999E-2</v>
      </c>
      <c r="L329" s="28">
        <v>0.44549000960000001</v>
      </c>
      <c r="M329" s="28">
        <v>0.41791044779999997</v>
      </c>
      <c r="N329" s="28">
        <v>1.9450848900000001E-2</v>
      </c>
      <c r="O329" s="28">
        <v>7.6978059999999995E-4</v>
      </c>
      <c r="P329" s="28">
        <v>5.0374079999999997E-4</v>
      </c>
      <c r="Q329" s="28">
        <v>1.72552E-5</v>
      </c>
      <c r="R329" s="28">
        <v>3.1396400000000003E-5</v>
      </c>
    </row>
    <row r="330" spans="1:18" ht="56.25" x14ac:dyDescent="0.2">
      <c r="A330" s="12" t="s">
        <v>332</v>
      </c>
      <c r="B330" s="10" t="str">
        <f>VLOOKUP(A330,[3]Feuil1!$A$4:$B$2591,2,FALSE)</f>
        <v>Interventions sur les amygdales et les végétations adénoïdes autres que les amygdalectomies et/ou les adénoïdectomies isolées, âge supérieur à 17 ans, niveau 3</v>
      </c>
      <c r="C330" s="26">
        <v>27</v>
      </c>
      <c r="D330" s="27">
        <v>279069</v>
      </c>
      <c r="E330" s="26">
        <v>26</v>
      </c>
      <c r="F330" s="27">
        <v>266235.90000000002</v>
      </c>
      <c r="G330" s="26">
        <v>46</v>
      </c>
      <c r="H330" s="27">
        <v>478287.6</v>
      </c>
      <c r="I330" s="28">
        <v>-4.5985401000000002E-2</v>
      </c>
      <c r="J330" s="28">
        <v>-3.7037037000000002E-2</v>
      </c>
      <c r="K330" s="28">
        <v>-9.2925319999999992E-3</v>
      </c>
      <c r="L330" s="28">
        <v>0.79648048969999996</v>
      </c>
      <c r="M330" s="28">
        <v>0.7692307692</v>
      </c>
      <c r="N330" s="28">
        <v>1.54020159E-2</v>
      </c>
      <c r="O330" s="28">
        <v>2.7492160000000001E-4</v>
      </c>
      <c r="P330" s="28">
        <v>4.0738839999999998E-4</v>
      </c>
      <c r="Q330" s="28">
        <v>4.1775700000000001E-6</v>
      </c>
      <c r="R330" s="28">
        <v>1.7650299999999999E-5</v>
      </c>
    </row>
    <row r="331" spans="1:18" ht="56.25" x14ac:dyDescent="0.2">
      <c r="A331" s="12" t="s">
        <v>333</v>
      </c>
      <c r="B331" s="10" t="str">
        <f>VLOOKUP(A331,[3]Feuil1!$A$4:$B$2591,2,FALSE)</f>
        <v>Interventions sur les amygdales et les végétations adénoïdes autres que les amygdalectomies et/ou les adénoïdectomies isolées, âge supérieur à 17 ans, niveau 4</v>
      </c>
      <c r="C331" s="26">
        <v>21</v>
      </c>
      <c r="D331" s="27">
        <v>395762.6925</v>
      </c>
      <c r="E331" s="26">
        <v>23</v>
      </c>
      <c r="F331" s="27">
        <v>447262.22249999997</v>
      </c>
      <c r="G331" s="26">
        <v>46</v>
      </c>
      <c r="H331" s="27">
        <v>878477.49</v>
      </c>
      <c r="I331" s="28">
        <v>0.13012729840000001</v>
      </c>
      <c r="J331" s="28">
        <v>9.5238095199999998E-2</v>
      </c>
      <c r="K331" s="28">
        <v>3.1855359399999998E-2</v>
      </c>
      <c r="L331" s="28">
        <v>0.96412181890000004</v>
      </c>
      <c r="M331" s="28">
        <v>1</v>
      </c>
      <c r="N331" s="28">
        <v>-1.7939091000000001E-2</v>
      </c>
      <c r="O331" s="28">
        <v>3.1615989999999997E-4</v>
      </c>
      <c r="P331" s="28">
        <v>8.2843990000000002E-4</v>
      </c>
      <c r="Q331" s="28">
        <v>4.1775700000000001E-6</v>
      </c>
      <c r="R331" s="28">
        <v>3.2418500000000001E-5</v>
      </c>
    </row>
    <row r="332" spans="1:18" ht="22.5" x14ac:dyDescent="0.2">
      <c r="A332" s="12" t="s">
        <v>334</v>
      </c>
      <c r="B332" s="10" t="str">
        <f>VLOOKUP(A332,[3]Feuil1!$A$4:$B$2591,2,FALSE)</f>
        <v>Drains transtympaniques, âge inférieur à 18 ans, niveau 1</v>
      </c>
      <c r="C332" s="26">
        <v>394</v>
      </c>
      <c r="D332" s="27">
        <v>246738.6874</v>
      </c>
      <c r="E332" s="26">
        <v>346</v>
      </c>
      <c r="F332" s="27">
        <v>217328.54329999999</v>
      </c>
      <c r="G332" s="26">
        <v>282</v>
      </c>
      <c r="H332" s="27">
        <v>178370.45370000001</v>
      </c>
      <c r="I332" s="28">
        <v>-0.119195512</v>
      </c>
      <c r="J332" s="28">
        <v>-0.121827411</v>
      </c>
      <c r="K332" s="28">
        <v>2.9970184999999999E-3</v>
      </c>
      <c r="L332" s="28">
        <v>-0.17925896399999999</v>
      </c>
      <c r="M332" s="28">
        <v>-0.184971098</v>
      </c>
      <c r="N332" s="28">
        <v>7.0085047000000003E-3</v>
      </c>
      <c r="O332" s="28">
        <v>-8.7974899999999998E-4</v>
      </c>
      <c r="P332" s="28">
        <v>-7.4845000000000006E-5</v>
      </c>
      <c r="Q332" s="28">
        <v>2.5610300000000001E-5</v>
      </c>
      <c r="R332" s="28">
        <v>6.5824155999999997E-6</v>
      </c>
    </row>
    <row r="333" spans="1:18" ht="22.5" x14ac:dyDescent="0.2">
      <c r="A333" s="12" t="s">
        <v>335</v>
      </c>
      <c r="B333" s="10" t="str">
        <f>VLOOKUP(A333,[3]Feuil1!$A$4:$B$2591,2,FALSE)</f>
        <v>Drains transtympaniques, âge inférieur à 18 ans, niveau 2</v>
      </c>
      <c r="C333" s="26">
        <v>31</v>
      </c>
      <c r="D333" s="27">
        <v>92401.247900000002</v>
      </c>
      <c r="E333" s="26">
        <v>25</v>
      </c>
      <c r="F333" s="27">
        <v>74557.427899999995</v>
      </c>
      <c r="G333" s="26">
        <v>33</v>
      </c>
      <c r="H333" s="27">
        <v>98973.721600000004</v>
      </c>
      <c r="I333" s="28">
        <v>-0.193112327</v>
      </c>
      <c r="J333" s="28">
        <v>-0.19354838699999999</v>
      </c>
      <c r="K333" s="28">
        <v>5.4071450000000004E-4</v>
      </c>
      <c r="L333" s="28">
        <v>0.32748304750000001</v>
      </c>
      <c r="M333" s="28">
        <v>0.32</v>
      </c>
      <c r="N333" s="28">
        <v>5.6689753999999998E-3</v>
      </c>
      <c r="O333" s="28">
        <v>1.099687E-4</v>
      </c>
      <c r="P333" s="28">
        <v>4.6907999999999999E-5</v>
      </c>
      <c r="Q333" s="28">
        <v>2.9969524E-6</v>
      </c>
      <c r="R333" s="28">
        <v>3.6524332000000001E-6</v>
      </c>
    </row>
    <row r="334" spans="1:18" ht="22.5" x14ac:dyDescent="0.2">
      <c r="A334" s="12" t="s">
        <v>336</v>
      </c>
      <c r="B334" s="10" t="str">
        <f>VLOOKUP(A334,[3]Feuil1!$A$4:$B$2591,2,FALSE)</f>
        <v>Drains transtympaniques, âge inférieur à 18 ans, niveau 3</v>
      </c>
      <c r="C334" s="26">
        <v>5</v>
      </c>
      <c r="D334" s="27">
        <v>36583.281799999997</v>
      </c>
      <c r="E334" s="26">
        <v>4</v>
      </c>
      <c r="F334" s="27">
        <v>28469.48</v>
      </c>
      <c r="G334" s="26">
        <v>10</v>
      </c>
      <c r="H334" s="27">
        <v>72170.131800000003</v>
      </c>
      <c r="I334" s="28">
        <v>-0.22178988299999999</v>
      </c>
      <c r="J334" s="28">
        <v>-0.2</v>
      </c>
      <c r="K334" s="28">
        <v>-2.7237353999999998E-2</v>
      </c>
      <c r="L334" s="28">
        <v>1.5349999999999999</v>
      </c>
      <c r="M334" s="28">
        <v>1.5</v>
      </c>
      <c r="N334" s="28">
        <v>1.4E-2</v>
      </c>
      <c r="O334" s="28">
        <v>8.2476499999999995E-5</v>
      </c>
      <c r="P334" s="28">
        <v>8.3956599999999995E-5</v>
      </c>
      <c r="Q334" s="28">
        <v>9.0816739000000002E-7</v>
      </c>
      <c r="R334" s="28">
        <v>2.6632986999999999E-6</v>
      </c>
    </row>
    <row r="335" spans="1:18" ht="22.5" x14ac:dyDescent="0.2">
      <c r="A335" s="12" t="s">
        <v>337</v>
      </c>
      <c r="B335" s="10" t="str">
        <f>VLOOKUP(A335,[3]Feuil1!$A$4:$B$2591,2,FALSE)</f>
        <v>Drains transtympaniques, âge inférieur à 18 ans, niveau 4</v>
      </c>
      <c r="C335" s="26">
        <v>5</v>
      </c>
      <c r="D335" s="27">
        <v>66108.744000000006</v>
      </c>
      <c r="E335" s="26">
        <v>9</v>
      </c>
      <c r="F335" s="27">
        <v>117352.8</v>
      </c>
      <c r="G335" s="26">
        <v>6</v>
      </c>
      <c r="H335" s="27">
        <v>79147.944000000003</v>
      </c>
      <c r="I335" s="28">
        <v>0.77514792899999996</v>
      </c>
      <c r="J335" s="28">
        <v>0.8</v>
      </c>
      <c r="K335" s="28">
        <v>-1.3806706E-2</v>
      </c>
      <c r="L335" s="28">
        <v>-0.32555555600000002</v>
      </c>
      <c r="M335" s="28">
        <v>-0.33333333300000001</v>
      </c>
      <c r="N335" s="28">
        <v>1.16666667E-2</v>
      </c>
      <c r="O335" s="28">
        <v>-4.1238000000000001E-5</v>
      </c>
      <c r="P335" s="28">
        <v>-7.3398000000000004E-5</v>
      </c>
      <c r="Q335" s="28">
        <v>5.4490043000000004E-7</v>
      </c>
      <c r="R335" s="28">
        <v>2.9208014000000001E-6</v>
      </c>
    </row>
    <row r="336" spans="1:18" ht="22.5" x14ac:dyDescent="0.2">
      <c r="A336" s="12" t="s">
        <v>338</v>
      </c>
      <c r="B336" s="10" t="str">
        <f>VLOOKUP(A336,[3]Feuil1!$A$4:$B$2591,2,FALSE)</f>
        <v>Drains transtympaniques, âge inférieur à 18 ans, en ambulatoire</v>
      </c>
      <c r="C336" s="26">
        <v>7988</v>
      </c>
      <c r="D336" s="27">
        <v>4979021.8320000004</v>
      </c>
      <c r="E336" s="26">
        <v>8394</v>
      </c>
      <c r="F336" s="27">
        <v>5231928.0596000003</v>
      </c>
      <c r="G336" s="26">
        <v>8164</v>
      </c>
      <c r="H336" s="27">
        <v>5088165.0459000003</v>
      </c>
      <c r="I336" s="28">
        <v>5.0794359999999997E-2</v>
      </c>
      <c r="J336" s="28">
        <v>5.0826239400000001E-2</v>
      </c>
      <c r="K336" s="28">
        <v>-3.0337000000000001E-5</v>
      </c>
      <c r="L336" s="28">
        <v>-2.7478018E-2</v>
      </c>
      <c r="M336" s="28">
        <v>-2.7400523999999999E-2</v>
      </c>
      <c r="N336" s="28">
        <v>-7.9677000000000003E-5</v>
      </c>
      <c r="O336" s="28">
        <v>-3.1615990000000002E-3</v>
      </c>
      <c r="P336" s="28">
        <v>-2.7619400000000001E-4</v>
      </c>
      <c r="Q336" s="28">
        <v>7.414279E-4</v>
      </c>
      <c r="R336" s="28">
        <v>1.877689E-4</v>
      </c>
    </row>
    <row r="337" spans="1:18" ht="22.5" x14ac:dyDescent="0.2">
      <c r="A337" s="12" t="s">
        <v>339</v>
      </c>
      <c r="B337" s="10" t="str">
        <f>VLOOKUP(A337,[3]Feuil1!$A$4:$B$2591,2,FALSE)</f>
        <v>Drains transtympaniques, âge supérieur à 17 ans, niveau 1</v>
      </c>
      <c r="C337" s="26">
        <v>244</v>
      </c>
      <c r="D337" s="27">
        <v>164247.64019999999</v>
      </c>
      <c r="E337" s="26">
        <v>232</v>
      </c>
      <c r="F337" s="27">
        <v>162786.8322</v>
      </c>
      <c r="G337" s="26">
        <v>210</v>
      </c>
      <c r="H337" s="27">
        <v>140495.18400000001</v>
      </c>
      <c r="I337" s="28">
        <v>-8.8939359999999999E-3</v>
      </c>
      <c r="J337" s="28">
        <v>-4.9180328000000002E-2</v>
      </c>
      <c r="K337" s="28">
        <v>4.2370170800000002E-2</v>
      </c>
      <c r="L337" s="28">
        <v>-0.13693766199999999</v>
      </c>
      <c r="M337" s="28">
        <v>-9.4827586000000005E-2</v>
      </c>
      <c r="N337" s="28">
        <v>-4.6521607999999999E-2</v>
      </c>
      <c r="O337" s="28">
        <v>-3.0241399999999998E-4</v>
      </c>
      <c r="P337" s="28">
        <v>-4.2826E-5</v>
      </c>
      <c r="Q337" s="28">
        <v>1.9071499999999999E-5</v>
      </c>
      <c r="R337" s="28">
        <v>5.1847023E-6</v>
      </c>
    </row>
    <row r="338" spans="1:18" ht="22.5" x14ac:dyDescent="0.2">
      <c r="A338" s="12" t="s">
        <v>340</v>
      </c>
      <c r="B338" s="10" t="str">
        <f>VLOOKUP(A338,[3]Feuil1!$A$4:$B$2591,2,FALSE)</f>
        <v>Drains transtympaniques, âge supérieur à 17 ans, niveau 2</v>
      </c>
      <c r="C338" s="26">
        <v>24</v>
      </c>
      <c r="D338" s="27">
        <v>66502.437300000005</v>
      </c>
      <c r="E338" s="26">
        <v>17</v>
      </c>
      <c r="F338" s="27">
        <v>46790.075700000001</v>
      </c>
      <c r="G338" s="26">
        <v>12</v>
      </c>
      <c r="H338" s="27">
        <v>32889.646800000002</v>
      </c>
      <c r="I338" s="28">
        <v>-0.29641562599999999</v>
      </c>
      <c r="J338" s="28">
        <v>-0.29166666699999999</v>
      </c>
      <c r="K338" s="28">
        <v>-6.7044139999999997E-3</v>
      </c>
      <c r="L338" s="28">
        <v>-0.29708071000000003</v>
      </c>
      <c r="M338" s="28">
        <v>-0.29411764699999998</v>
      </c>
      <c r="N338" s="28">
        <v>-4.1976720000000004E-3</v>
      </c>
      <c r="O338" s="28">
        <v>-6.8730000000000001E-5</v>
      </c>
      <c r="P338" s="28">
        <v>-2.6704999999999999E-5</v>
      </c>
      <c r="Q338" s="28">
        <v>1.0898009E-6</v>
      </c>
      <c r="R338" s="28">
        <v>1.2137285999999999E-6</v>
      </c>
    </row>
    <row r="339" spans="1:18" ht="22.5" x14ac:dyDescent="0.2">
      <c r="A339" s="12" t="s">
        <v>341</v>
      </c>
      <c r="B339" s="10" t="str">
        <f>VLOOKUP(A339,[3]Feuil1!$A$4:$B$2591,2,FALSE)</f>
        <v>Drains transtympaniques, âge supérieur à 17 ans, niveau 3</v>
      </c>
      <c r="C339" s="26">
        <v>5</v>
      </c>
      <c r="D339" s="27">
        <v>33331.974800000004</v>
      </c>
      <c r="E339" s="26">
        <v>8</v>
      </c>
      <c r="F339" s="27">
        <v>51878.559999999998</v>
      </c>
      <c r="G339" s="26">
        <v>9</v>
      </c>
      <c r="H339" s="27">
        <v>59271.254800000002</v>
      </c>
      <c r="I339" s="28">
        <v>0.55642023350000003</v>
      </c>
      <c r="J339" s="28">
        <v>0.6</v>
      </c>
      <c r="K339" s="28">
        <v>-2.7237353999999998E-2</v>
      </c>
      <c r="L339" s="28">
        <v>0.14249999999999999</v>
      </c>
      <c r="M339" s="28">
        <v>0.125</v>
      </c>
      <c r="N339" s="28">
        <v>1.55555556E-2</v>
      </c>
      <c r="O339" s="28">
        <v>1.37461E-5</v>
      </c>
      <c r="P339" s="28">
        <v>1.42027E-5</v>
      </c>
      <c r="Q339" s="28">
        <v>8.1735065000000003E-7</v>
      </c>
      <c r="R339" s="28">
        <v>2.1872906999999999E-6</v>
      </c>
    </row>
    <row r="340" spans="1:18" ht="22.5" x14ac:dyDescent="0.2">
      <c r="A340" s="12" t="s">
        <v>342</v>
      </c>
      <c r="B340" s="10" t="str">
        <f>VLOOKUP(A340,[3]Feuil1!$A$4:$B$2591,2,FALSE)</f>
        <v>Drains transtympaniques, âge supérieur à 17 ans, niveau 4</v>
      </c>
      <c r="C340" s="26">
        <v>8</v>
      </c>
      <c r="D340" s="27">
        <v>94765.122300000003</v>
      </c>
      <c r="E340" s="26">
        <v>11</v>
      </c>
      <c r="F340" s="27">
        <v>130815.79459999999</v>
      </c>
      <c r="G340" s="26">
        <v>10</v>
      </c>
      <c r="H340" s="27">
        <v>118250.9023</v>
      </c>
      <c r="I340" s="28">
        <v>0.38042131350000002</v>
      </c>
      <c r="J340" s="28">
        <v>0.375</v>
      </c>
      <c r="K340" s="28">
        <v>3.9427734999999998E-3</v>
      </c>
      <c r="L340" s="28">
        <v>-9.6050268999999994E-2</v>
      </c>
      <c r="M340" s="28">
        <v>-9.0909090999999997E-2</v>
      </c>
      <c r="N340" s="28">
        <v>-5.6552959999999998E-3</v>
      </c>
      <c r="O340" s="28">
        <v>-1.3746E-5</v>
      </c>
      <c r="P340" s="28">
        <v>-2.4139E-5</v>
      </c>
      <c r="Q340" s="28">
        <v>9.0816739000000002E-7</v>
      </c>
      <c r="R340" s="28">
        <v>4.3638202000000001E-6</v>
      </c>
    </row>
    <row r="341" spans="1:18" ht="22.5" x14ac:dyDescent="0.2">
      <c r="A341" s="12" t="s">
        <v>343</v>
      </c>
      <c r="B341" s="10" t="str">
        <f>VLOOKUP(A341,[3]Feuil1!$A$4:$B$2591,2,FALSE)</f>
        <v>Drains transtympaniques, âge supérieur à 17 ans, en ambulatoire</v>
      </c>
      <c r="C341" s="26">
        <v>1636</v>
      </c>
      <c r="D341" s="27">
        <v>1045466.208</v>
      </c>
      <c r="E341" s="26">
        <v>1676</v>
      </c>
      <c r="F341" s="27">
        <v>1073698.4735999999</v>
      </c>
      <c r="G341" s="26">
        <v>1825</v>
      </c>
      <c r="H341" s="27">
        <v>1167466.7664000001</v>
      </c>
      <c r="I341" s="28">
        <v>2.70044745E-2</v>
      </c>
      <c r="J341" s="28">
        <v>2.4449877799999999E-2</v>
      </c>
      <c r="K341" s="28">
        <v>2.4936278999999999E-3</v>
      </c>
      <c r="L341" s="28">
        <v>8.7332053699999995E-2</v>
      </c>
      <c r="M341" s="28">
        <v>8.8902148E-2</v>
      </c>
      <c r="N341" s="28">
        <v>-1.441906E-3</v>
      </c>
      <c r="O341" s="28">
        <v>2.0481662999999998E-3</v>
      </c>
      <c r="P341" s="28">
        <v>1.8014530000000001E-4</v>
      </c>
      <c r="Q341" s="28">
        <v>1.657405E-4</v>
      </c>
      <c r="R341" s="28">
        <v>4.3083100000000001E-5</v>
      </c>
    </row>
    <row r="342" spans="1:18" ht="33.75" x14ac:dyDescent="0.2">
      <c r="A342" s="12" t="s">
        <v>344</v>
      </c>
      <c r="B342" s="10" t="str">
        <f>VLOOKUP(A342,[3]Feuil1!$A$4:$B$2591,2,FALSE)</f>
        <v>Autres interventions chirurgicales portant sur les oreilles, le nez, la gorge ou le cou, niveau 1</v>
      </c>
      <c r="C342" s="26">
        <v>9915</v>
      </c>
      <c r="D342" s="27">
        <v>22326848.771000002</v>
      </c>
      <c r="E342" s="26">
        <v>9560</v>
      </c>
      <c r="F342" s="27">
        <v>21424950.142999999</v>
      </c>
      <c r="G342" s="26">
        <v>9327</v>
      </c>
      <c r="H342" s="27">
        <v>20656896.500999998</v>
      </c>
      <c r="I342" s="28">
        <v>-4.0395250000000001E-2</v>
      </c>
      <c r="J342" s="28">
        <v>-3.5804336999999999E-2</v>
      </c>
      <c r="K342" s="28">
        <v>-4.7613910000000002E-3</v>
      </c>
      <c r="L342" s="28">
        <v>-3.5848561000000001E-2</v>
      </c>
      <c r="M342" s="28">
        <v>-2.4372385E-2</v>
      </c>
      <c r="N342" s="28">
        <v>-1.1762866E-2</v>
      </c>
      <c r="O342" s="28">
        <v>-3.202837E-3</v>
      </c>
      <c r="P342" s="28">
        <v>-1.4755650000000001E-3</v>
      </c>
      <c r="Q342" s="28">
        <v>8.4704769999999999E-4</v>
      </c>
      <c r="R342" s="28">
        <v>7.6230269999999999E-4</v>
      </c>
    </row>
    <row r="343" spans="1:18" ht="33.75" x14ac:dyDescent="0.2">
      <c r="A343" s="12" t="s">
        <v>345</v>
      </c>
      <c r="B343" s="10" t="str">
        <f>VLOOKUP(A343,[3]Feuil1!$A$4:$B$2591,2,FALSE)</f>
        <v>Autres interventions chirurgicales portant sur les oreilles, le nez, la gorge ou le cou, niveau 2</v>
      </c>
      <c r="C343" s="26">
        <v>959</v>
      </c>
      <c r="D343" s="27">
        <v>5463463.3755999999</v>
      </c>
      <c r="E343" s="26">
        <v>1009</v>
      </c>
      <c r="F343" s="27">
        <v>5720733.3328</v>
      </c>
      <c r="G343" s="26">
        <v>1050</v>
      </c>
      <c r="H343" s="27">
        <v>5922587.2592000002</v>
      </c>
      <c r="I343" s="28">
        <v>4.7089170299999997E-2</v>
      </c>
      <c r="J343" s="28">
        <v>5.2137643400000003E-2</v>
      </c>
      <c r="K343" s="28">
        <v>-4.7983009999999996E-3</v>
      </c>
      <c r="L343" s="28">
        <v>3.5284624299999998E-2</v>
      </c>
      <c r="M343" s="28">
        <v>4.0634291400000001E-2</v>
      </c>
      <c r="N343" s="28">
        <v>-5.1407750000000002E-3</v>
      </c>
      <c r="O343" s="28">
        <v>5.635894E-4</v>
      </c>
      <c r="P343" s="28">
        <v>3.8779670000000001E-4</v>
      </c>
      <c r="Q343" s="28">
        <v>9.5357600000000003E-5</v>
      </c>
      <c r="R343" s="28">
        <v>2.185616E-4</v>
      </c>
    </row>
    <row r="344" spans="1:18" ht="33.75" x14ac:dyDescent="0.2">
      <c r="A344" s="12" t="s">
        <v>346</v>
      </c>
      <c r="B344" s="10" t="str">
        <f>VLOOKUP(A344,[3]Feuil1!$A$4:$B$2591,2,FALSE)</f>
        <v>Autres interventions chirurgicales portant sur les oreilles, le nez, la gorge ou le cou, niveau 3</v>
      </c>
      <c r="C344" s="26">
        <v>381</v>
      </c>
      <c r="D344" s="27">
        <v>4275144.9863</v>
      </c>
      <c r="E344" s="26">
        <v>417</v>
      </c>
      <c r="F344" s="27">
        <v>4708481.6961000003</v>
      </c>
      <c r="G344" s="26">
        <v>462</v>
      </c>
      <c r="H344" s="27">
        <v>5144274.5831000004</v>
      </c>
      <c r="I344" s="28">
        <v>0.1013618746</v>
      </c>
      <c r="J344" s="28">
        <v>9.4488189E-2</v>
      </c>
      <c r="K344" s="28">
        <v>6.2802739000000002E-3</v>
      </c>
      <c r="L344" s="28">
        <v>9.2554864799999997E-2</v>
      </c>
      <c r="M344" s="28">
        <v>0.1079136691</v>
      </c>
      <c r="N344" s="28">
        <v>-1.3862817E-2</v>
      </c>
      <c r="O344" s="28">
        <v>6.185737E-4</v>
      </c>
      <c r="P344" s="28">
        <v>8.3723429999999995E-4</v>
      </c>
      <c r="Q344" s="28">
        <v>4.1957299999999999E-5</v>
      </c>
      <c r="R344" s="28">
        <v>1.898395E-4</v>
      </c>
    </row>
    <row r="345" spans="1:18" ht="33.75" x14ac:dyDescent="0.2">
      <c r="A345" s="12" t="s">
        <v>347</v>
      </c>
      <c r="B345" s="10" t="str">
        <f>VLOOKUP(A345,[3]Feuil1!$A$4:$B$2591,2,FALSE)</f>
        <v>Autres interventions chirurgicales portant sur les oreilles, le nez, la gorge ou le cou, niveau 4</v>
      </c>
      <c r="C345" s="26">
        <v>368</v>
      </c>
      <c r="D345" s="27">
        <v>7106937.4859999996</v>
      </c>
      <c r="E345" s="26">
        <v>357</v>
      </c>
      <c r="F345" s="27">
        <v>6718735.5131999999</v>
      </c>
      <c r="G345" s="26">
        <v>302</v>
      </c>
      <c r="H345" s="27">
        <v>6053813.4604000002</v>
      </c>
      <c r="I345" s="28">
        <v>-5.4622961999999997E-2</v>
      </c>
      <c r="J345" s="28">
        <v>-2.9891304E-2</v>
      </c>
      <c r="K345" s="28">
        <v>-2.5493696999999999E-2</v>
      </c>
      <c r="L345" s="28">
        <v>-9.8965356000000004E-2</v>
      </c>
      <c r="M345" s="28">
        <v>-0.15406162500000001</v>
      </c>
      <c r="N345" s="28">
        <v>6.5130357200000003E-2</v>
      </c>
      <c r="O345" s="28">
        <v>-7.5603499999999995E-4</v>
      </c>
      <c r="P345" s="28">
        <v>-1.277432E-3</v>
      </c>
      <c r="Q345" s="28">
        <v>2.7426699999999999E-5</v>
      </c>
      <c r="R345" s="28">
        <v>2.234042E-4</v>
      </c>
    </row>
    <row r="346" spans="1:18" ht="33.75" x14ac:dyDescent="0.2">
      <c r="A346" s="12" t="s">
        <v>348</v>
      </c>
      <c r="B346" s="10" t="str">
        <f>VLOOKUP(A346,[3]Feuil1!$A$4:$B$2591,2,FALSE)</f>
        <v>Autres interventions chirurgicales portant sur les oreilles, le nez, la gorge ou le cou, en ambulatoire</v>
      </c>
      <c r="C346" s="26">
        <v>2631</v>
      </c>
      <c r="D346" s="27">
        <v>2931680.4093999998</v>
      </c>
      <c r="E346" s="26">
        <v>2857</v>
      </c>
      <c r="F346" s="27">
        <v>3186993.1623999998</v>
      </c>
      <c r="G346" s="26">
        <v>3306</v>
      </c>
      <c r="H346" s="27">
        <v>3671699.8111999999</v>
      </c>
      <c r="I346" s="28">
        <v>8.70875121E-2</v>
      </c>
      <c r="J346" s="28">
        <v>8.5898897799999999E-2</v>
      </c>
      <c r="K346" s="28">
        <v>1.0945902E-3</v>
      </c>
      <c r="L346" s="28">
        <v>0.15208901429999999</v>
      </c>
      <c r="M346" s="28">
        <v>0.1571578579</v>
      </c>
      <c r="N346" s="28">
        <v>-4.3804250000000003E-3</v>
      </c>
      <c r="O346" s="28">
        <v>6.1719909999999999E-3</v>
      </c>
      <c r="P346" s="28">
        <v>9.3120620000000003E-4</v>
      </c>
      <c r="Q346" s="28">
        <v>3.0024009999999999E-4</v>
      </c>
      <c r="R346" s="28">
        <v>1.3549699999999999E-4</v>
      </c>
    </row>
    <row r="347" spans="1:18" x14ac:dyDescent="0.2">
      <c r="A347" s="12" t="s">
        <v>349</v>
      </c>
      <c r="B347" s="10" t="str">
        <f>VLOOKUP(A347,[3]Feuil1!$A$4:$B$2591,2,FALSE)</f>
        <v>Interventions sur la bouche, niveau 1</v>
      </c>
      <c r="C347" s="26">
        <v>2648</v>
      </c>
      <c r="D347" s="27">
        <v>3494825.446</v>
      </c>
      <c r="E347" s="26">
        <v>2696</v>
      </c>
      <c r="F347" s="27">
        <v>3572849.5602000002</v>
      </c>
      <c r="G347" s="26">
        <v>2559</v>
      </c>
      <c r="H347" s="27">
        <v>3357173.6143999998</v>
      </c>
      <c r="I347" s="28">
        <v>2.2325611200000001E-2</v>
      </c>
      <c r="J347" s="28">
        <v>1.81268882E-2</v>
      </c>
      <c r="K347" s="28">
        <v>4.1239683000000001E-3</v>
      </c>
      <c r="L347" s="28">
        <v>-6.0365246999999997E-2</v>
      </c>
      <c r="M347" s="28">
        <v>-5.0816024000000001E-2</v>
      </c>
      <c r="N347" s="28">
        <v>-1.0060454999999999E-2</v>
      </c>
      <c r="O347" s="28">
        <v>-1.8832129999999999E-3</v>
      </c>
      <c r="P347" s="28">
        <v>-4.1435099999999998E-4</v>
      </c>
      <c r="Q347" s="28">
        <v>2.3240000000000001E-4</v>
      </c>
      <c r="R347" s="28">
        <v>1.2389000000000001E-4</v>
      </c>
    </row>
    <row r="348" spans="1:18" x14ac:dyDescent="0.2">
      <c r="A348" s="12" t="s">
        <v>350</v>
      </c>
      <c r="B348" s="10" t="str">
        <f>VLOOKUP(A348,[3]Feuil1!$A$4:$B$2591,2,FALSE)</f>
        <v>Interventions sur la bouche, niveau 2</v>
      </c>
      <c r="C348" s="26">
        <v>321</v>
      </c>
      <c r="D348" s="27">
        <v>1089055.2764000001</v>
      </c>
      <c r="E348" s="26">
        <v>301</v>
      </c>
      <c r="F348" s="27">
        <v>1029472.5016</v>
      </c>
      <c r="G348" s="26">
        <v>275</v>
      </c>
      <c r="H348" s="27">
        <v>939875.57519999996</v>
      </c>
      <c r="I348" s="28">
        <v>-5.4710515000000001E-2</v>
      </c>
      <c r="J348" s="28">
        <v>-6.2305296000000003E-2</v>
      </c>
      <c r="K348" s="28">
        <v>8.0994177999999997E-3</v>
      </c>
      <c r="L348" s="28">
        <v>-8.7031879000000006E-2</v>
      </c>
      <c r="M348" s="28">
        <v>-8.6378737999999997E-2</v>
      </c>
      <c r="N348" s="28">
        <v>-7.1489299999999997E-4</v>
      </c>
      <c r="O348" s="28">
        <v>-3.5739799999999998E-4</v>
      </c>
      <c r="P348" s="28">
        <v>-1.7213100000000001E-4</v>
      </c>
      <c r="Q348" s="28">
        <v>2.49746E-5</v>
      </c>
      <c r="R348" s="28">
        <v>3.4684300000000003E-5</v>
      </c>
    </row>
    <row r="349" spans="1:18" x14ac:dyDescent="0.2">
      <c r="A349" s="12" t="s">
        <v>351</v>
      </c>
      <c r="B349" s="10" t="str">
        <f>VLOOKUP(A349,[3]Feuil1!$A$4:$B$2591,2,FALSE)</f>
        <v>Interventions sur la bouche, niveau 3</v>
      </c>
      <c r="C349" s="26">
        <v>70</v>
      </c>
      <c r="D349" s="27">
        <v>568348.78480000002</v>
      </c>
      <c r="E349" s="26">
        <v>72</v>
      </c>
      <c r="F349" s="27">
        <v>554987.39480000001</v>
      </c>
      <c r="G349" s="26">
        <v>73</v>
      </c>
      <c r="H349" s="27">
        <v>636223.66220000002</v>
      </c>
      <c r="I349" s="28">
        <v>-2.3509137999999999E-2</v>
      </c>
      <c r="J349" s="28">
        <v>2.85714286E-2</v>
      </c>
      <c r="K349" s="28">
        <v>-5.0633883999999997E-2</v>
      </c>
      <c r="L349" s="28">
        <v>0.1463749775</v>
      </c>
      <c r="M349" s="28">
        <v>1.38888889E-2</v>
      </c>
      <c r="N349" s="28">
        <v>0.1306712106</v>
      </c>
      <c r="O349" s="28">
        <v>1.37461E-5</v>
      </c>
      <c r="P349" s="28">
        <v>1.5606910000000001E-4</v>
      </c>
      <c r="Q349" s="28">
        <v>6.6296219000000003E-6</v>
      </c>
      <c r="R349" s="28">
        <v>2.3478599999999999E-5</v>
      </c>
    </row>
    <row r="350" spans="1:18" x14ac:dyDescent="0.2">
      <c r="A350" s="12" t="s">
        <v>352</v>
      </c>
      <c r="B350" s="10" t="str">
        <f>VLOOKUP(A350,[3]Feuil1!$A$4:$B$2591,2,FALSE)</f>
        <v>Interventions sur la bouche, niveau 4</v>
      </c>
      <c r="C350" s="26">
        <v>33</v>
      </c>
      <c r="D350" s="27">
        <v>538566.36860000005</v>
      </c>
      <c r="E350" s="26">
        <v>32</v>
      </c>
      <c r="F350" s="27">
        <v>515557.49310000002</v>
      </c>
      <c r="G350" s="26">
        <v>30</v>
      </c>
      <c r="H350" s="27">
        <v>493183.34519999998</v>
      </c>
      <c r="I350" s="28">
        <v>-4.2722451000000002E-2</v>
      </c>
      <c r="J350" s="28">
        <v>-3.0303030000000002E-2</v>
      </c>
      <c r="K350" s="28">
        <v>-1.2807528E-2</v>
      </c>
      <c r="L350" s="28">
        <v>-4.3397969000000002E-2</v>
      </c>
      <c r="M350" s="28">
        <v>-6.25E-2</v>
      </c>
      <c r="N350" s="28">
        <v>2.03755002E-2</v>
      </c>
      <c r="O350" s="28">
        <v>-2.7492E-5</v>
      </c>
      <c r="P350" s="28">
        <v>-4.2985000000000003E-5</v>
      </c>
      <c r="Q350" s="28">
        <v>2.7245021999999999E-6</v>
      </c>
      <c r="R350" s="28">
        <v>1.8199999999999999E-5</v>
      </c>
    </row>
    <row r="351" spans="1:18" ht="22.5" x14ac:dyDescent="0.2">
      <c r="A351" s="12" t="s">
        <v>353</v>
      </c>
      <c r="B351" s="10" t="str">
        <f>VLOOKUP(A351,[3]Feuil1!$A$4:$B$2591,2,FALSE)</f>
        <v>Interventions sur la bouche, en ambulatoire</v>
      </c>
      <c r="C351" s="26">
        <v>3002</v>
      </c>
      <c r="D351" s="27">
        <v>3879314.8624</v>
      </c>
      <c r="E351" s="26">
        <v>2907</v>
      </c>
      <c r="F351" s="27">
        <v>3755178.5118</v>
      </c>
      <c r="G351" s="26">
        <v>3020</v>
      </c>
      <c r="H351" s="27">
        <v>3902158.3862000001</v>
      </c>
      <c r="I351" s="28">
        <v>-3.1999554999999999E-2</v>
      </c>
      <c r="J351" s="28">
        <v>-3.1645569999999998E-2</v>
      </c>
      <c r="K351" s="28">
        <v>-3.6555399999999998E-4</v>
      </c>
      <c r="L351" s="28">
        <v>3.91405825E-2</v>
      </c>
      <c r="M351" s="28">
        <v>3.8871689000000001E-2</v>
      </c>
      <c r="N351" s="28">
        <v>2.5883219999999998E-4</v>
      </c>
      <c r="O351" s="28">
        <v>1.5533073E-3</v>
      </c>
      <c r="P351" s="28">
        <v>2.82374E-4</v>
      </c>
      <c r="Q351" s="28">
        <v>2.7426659999999999E-4</v>
      </c>
      <c r="R351" s="28">
        <v>1.4400160000000001E-4</v>
      </c>
    </row>
    <row r="352" spans="1:18" x14ac:dyDescent="0.2">
      <c r="A352" s="12" t="s">
        <v>354</v>
      </c>
      <c r="B352" s="10" t="str">
        <f>VLOOKUP(A352,[3]Feuil1!$A$4:$B$2591,2,FALSE)</f>
        <v>Pose d'implants cochléaires, niveau 1</v>
      </c>
      <c r="C352" s="26">
        <v>1053</v>
      </c>
      <c r="D352" s="27">
        <v>5548556.2274000002</v>
      </c>
      <c r="E352" s="26">
        <v>1150</v>
      </c>
      <c r="F352" s="27">
        <v>6049000.7424999997</v>
      </c>
      <c r="G352" s="26">
        <v>1331</v>
      </c>
      <c r="H352" s="27">
        <v>6994464.0624000002</v>
      </c>
      <c r="I352" s="28">
        <v>9.01936458E-2</v>
      </c>
      <c r="J352" s="28">
        <v>9.2117758800000005E-2</v>
      </c>
      <c r="K352" s="28">
        <v>-1.7618180000000001E-3</v>
      </c>
      <c r="L352" s="28">
        <v>0.15630074460000001</v>
      </c>
      <c r="M352" s="28">
        <v>0.15739130430000001</v>
      </c>
      <c r="N352" s="28">
        <v>-9.4225699999999995E-4</v>
      </c>
      <c r="O352" s="28">
        <v>2.4880408999999998E-3</v>
      </c>
      <c r="P352" s="28">
        <v>1.8164004000000001E-3</v>
      </c>
      <c r="Q352" s="28">
        <v>1.208771E-4</v>
      </c>
      <c r="R352" s="28">
        <v>2.5811710000000002E-4</v>
      </c>
    </row>
    <row r="353" spans="1:18" x14ac:dyDescent="0.2">
      <c r="A353" s="12" t="s">
        <v>355</v>
      </c>
      <c r="B353" s="10" t="str">
        <f>VLOOKUP(A353,[3]Feuil1!$A$4:$B$2591,2,FALSE)</f>
        <v>Pose d'implants cochléaires, niveau 2</v>
      </c>
      <c r="C353" s="26">
        <v>68</v>
      </c>
      <c r="D353" s="27">
        <v>434000.39510000002</v>
      </c>
      <c r="E353" s="26">
        <v>100</v>
      </c>
      <c r="F353" s="27">
        <v>660266.19790000003</v>
      </c>
      <c r="G353" s="26">
        <v>67</v>
      </c>
      <c r="H353" s="27">
        <v>408226.93199999997</v>
      </c>
      <c r="I353" s="28">
        <v>0.52134930140000002</v>
      </c>
      <c r="J353" s="28">
        <v>0.47058823529999999</v>
      </c>
      <c r="K353" s="28">
        <v>3.4517525E-2</v>
      </c>
      <c r="L353" s="28">
        <v>-0.38172371500000002</v>
      </c>
      <c r="M353" s="28">
        <v>-0.33</v>
      </c>
      <c r="N353" s="28">
        <v>-7.7199575000000006E-2</v>
      </c>
      <c r="O353" s="28">
        <v>-4.5362100000000003E-4</v>
      </c>
      <c r="P353" s="28">
        <v>-4.8421199999999998E-4</v>
      </c>
      <c r="Q353" s="28">
        <v>6.0847215E-6</v>
      </c>
      <c r="R353" s="28">
        <v>1.50648E-5</v>
      </c>
    </row>
    <row r="354" spans="1:18" x14ac:dyDescent="0.2">
      <c r="A354" s="12" t="s">
        <v>356</v>
      </c>
      <c r="B354" s="10" t="str">
        <f>VLOOKUP(A354,[3]Feuil1!$A$4:$B$2591,2,FALSE)</f>
        <v>Pose d'implants cochléaires, niveau 3</v>
      </c>
      <c r="C354" s="26">
        <v>11</v>
      </c>
      <c r="D354" s="27">
        <v>164499.39840000001</v>
      </c>
      <c r="E354" s="26">
        <v>8</v>
      </c>
      <c r="F354" s="27">
        <v>117687.0696</v>
      </c>
      <c r="G354" s="26">
        <v>4</v>
      </c>
      <c r="H354" s="27">
        <v>59353.9496</v>
      </c>
      <c r="I354" s="28">
        <v>-0.28457446800000002</v>
      </c>
      <c r="J354" s="28">
        <v>-0.27272727299999999</v>
      </c>
      <c r="K354" s="28">
        <v>-1.6289893999999999E-2</v>
      </c>
      <c r="L354" s="28">
        <v>-0.49566294900000002</v>
      </c>
      <c r="M354" s="28">
        <v>-0.5</v>
      </c>
      <c r="N354" s="28">
        <v>8.6741015999999994E-3</v>
      </c>
      <c r="O354" s="28">
        <v>-5.4984000000000001E-5</v>
      </c>
      <c r="P354" s="28">
        <v>-1.12068E-4</v>
      </c>
      <c r="Q354" s="28">
        <v>3.6326695E-7</v>
      </c>
      <c r="R354" s="28">
        <v>2.1903424000000001E-6</v>
      </c>
    </row>
    <row r="355" spans="1:18" x14ac:dyDescent="0.2">
      <c r="A355" s="12" t="s">
        <v>357</v>
      </c>
      <c r="B355" s="10" t="str">
        <f>VLOOKUP(A355,[3]Feuil1!$A$4:$B$2591,2,FALSE)</f>
        <v>Pose d'implants cochléaires, niveau 4</v>
      </c>
      <c r="C355" s="26">
        <v>6</v>
      </c>
      <c r="D355" s="27">
        <v>167782.82279999999</v>
      </c>
      <c r="E355" s="26">
        <v>4</v>
      </c>
      <c r="F355" s="27">
        <v>110608.42140000001</v>
      </c>
      <c r="G355" s="26">
        <v>2</v>
      </c>
      <c r="H355" s="27">
        <v>55304.210700000003</v>
      </c>
      <c r="I355" s="28">
        <v>-0.34076433099999998</v>
      </c>
      <c r="J355" s="28">
        <v>-0.33333333300000001</v>
      </c>
      <c r="K355" s="28">
        <v>-1.1146497E-2</v>
      </c>
      <c r="L355" s="28">
        <v>-0.5</v>
      </c>
      <c r="M355" s="28">
        <v>-0.5</v>
      </c>
      <c r="N355" s="28">
        <v>-2.2204499999999999E-16</v>
      </c>
      <c r="O355" s="28">
        <v>-2.7492E-5</v>
      </c>
      <c r="P355" s="28">
        <v>-1.0624900000000001E-4</v>
      </c>
      <c r="Q355" s="28">
        <v>1.8163347999999999E-7</v>
      </c>
      <c r="R355" s="28">
        <v>2.0408946000000001E-6</v>
      </c>
    </row>
    <row r="356" spans="1:18" x14ac:dyDescent="0.2">
      <c r="A356" s="12" t="s">
        <v>358</v>
      </c>
      <c r="B356" s="10" t="str">
        <f>VLOOKUP(A356,[3]Feuil1!$A$4:$B$2591,2,FALSE)</f>
        <v>Ostéotomies de la face, niveau 1</v>
      </c>
      <c r="C356" s="26">
        <v>2662</v>
      </c>
      <c r="D356" s="27">
        <v>10809647.727</v>
      </c>
      <c r="E356" s="26">
        <v>2780</v>
      </c>
      <c r="F356" s="27">
        <v>11280804.433</v>
      </c>
      <c r="G356" s="26">
        <v>2753</v>
      </c>
      <c r="H356" s="27">
        <v>11148463.228</v>
      </c>
      <c r="I356" s="28">
        <v>4.3586684600000002E-2</v>
      </c>
      <c r="J356" s="28">
        <v>4.4327573299999999E-2</v>
      </c>
      <c r="K356" s="28">
        <v>-7.09441E-4</v>
      </c>
      <c r="L356" s="28">
        <v>-1.173154E-2</v>
      </c>
      <c r="M356" s="28">
        <v>-9.7122300000000005E-3</v>
      </c>
      <c r="N356" s="28">
        <v>-2.0391139999999999E-3</v>
      </c>
      <c r="O356" s="28">
        <v>-3.7114400000000001E-4</v>
      </c>
      <c r="P356" s="28">
        <v>-2.5425099999999999E-4</v>
      </c>
      <c r="Q356" s="28">
        <v>2.5001850000000003E-4</v>
      </c>
      <c r="R356" s="28">
        <v>4.1141240000000003E-4</v>
      </c>
    </row>
    <row r="357" spans="1:18" x14ac:dyDescent="0.2">
      <c r="A357" s="12" t="s">
        <v>359</v>
      </c>
      <c r="B357" s="10" t="str">
        <f>VLOOKUP(A357,[3]Feuil1!$A$4:$B$2591,2,FALSE)</f>
        <v>Ostéotomies de la face, niveau 2</v>
      </c>
      <c r="C357" s="26">
        <v>175</v>
      </c>
      <c r="D357" s="27">
        <v>1208451.7183999999</v>
      </c>
      <c r="E357" s="26">
        <v>243</v>
      </c>
      <c r="F357" s="27">
        <v>1715238.9036000001</v>
      </c>
      <c r="G357" s="26">
        <v>200</v>
      </c>
      <c r="H357" s="27">
        <v>1456060.9609999999</v>
      </c>
      <c r="I357" s="28">
        <v>0.41936899709999997</v>
      </c>
      <c r="J357" s="28">
        <v>0.38857142859999999</v>
      </c>
      <c r="K357" s="28">
        <v>2.2179318900000002E-2</v>
      </c>
      <c r="L357" s="28">
        <v>-0.15110311600000001</v>
      </c>
      <c r="M357" s="28">
        <v>-0.176954733</v>
      </c>
      <c r="N357" s="28">
        <v>3.1409714399999997E-2</v>
      </c>
      <c r="O357" s="28">
        <v>-5.9108200000000004E-4</v>
      </c>
      <c r="P357" s="28">
        <v>-4.9792599999999999E-4</v>
      </c>
      <c r="Q357" s="28">
        <v>1.8163299999999999E-5</v>
      </c>
      <c r="R357" s="28">
        <v>5.3733100000000002E-5</v>
      </c>
    </row>
    <row r="358" spans="1:18" x14ac:dyDescent="0.2">
      <c r="A358" s="12" t="s">
        <v>360</v>
      </c>
      <c r="B358" s="10" t="str">
        <f>VLOOKUP(A358,[3]Feuil1!$A$4:$B$2591,2,FALSE)</f>
        <v>Ostéotomies de la face, niveau 3</v>
      </c>
      <c r="C358" s="26">
        <v>14</v>
      </c>
      <c r="D358" s="27">
        <v>329757.1018</v>
      </c>
      <c r="E358" s="26">
        <v>19</v>
      </c>
      <c r="F358" s="27">
        <v>449626.37359999999</v>
      </c>
      <c r="G358" s="26">
        <v>26</v>
      </c>
      <c r="H358" s="27">
        <v>621034.76809999999</v>
      </c>
      <c r="I358" s="28">
        <v>0.3635077793</v>
      </c>
      <c r="J358" s="28">
        <v>0.35714285709999999</v>
      </c>
      <c r="K358" s="28">
        <v>4.6899426999999997E-3</v>
      </c>
      <c r="L358" s="28">
        <v>0.38122406640000001</v>
      </c>
      <c r="M358" s="28">
        <v>0.36842105260000002</v>
      </c>
      <c r="N358" s="28">
        <v>9.3560485000000002E-3</v>
      </c>
      <c r="O358" s="28">
        <v>9.6222600000000003E-5</v>
      </c>
      <c r="P358" s="28">
        <v>3.2930550000000001E-4</v>
      </c>
      <c r="Q358" s="28">
        <v>2.3612352000000002E-6</v>
      </c>
      <c r="R358" s="28">
        <v>2.29181E-5</v>
      </c>
    </row>
    <row r="359" spans="1:18" x14ac:dyDescent="0.2">
      <c r="A359" s="12" t="s">
        <v>361</v>
      </c>
      <c r="B359" s="10" t="str">
        <f>VLOOKUP(A359,[3]Feuil1!$A$4:$B$2591,2,FALSE)</f>
        <v>Ostéotomies de la face, niveau 4</v>
      </c>
      <c r="C359" s="26">
        <v>12</v>
      </c>
      <c r="D359" s="27">
        <v>527647.69850000006</v>
      </c>
      <c r="E359" s="26">
        <v>12</v>
      </c>
      <c r="F359" s="27">
        <v>540892.2966</v>
      </c>
      <c r="G359" s="26">
        <v>10</v>
      </c>
      <c r="H359" s="27">
        <v>439207.96279999998</v>
      </c>
      <c r="I359" s="28">
        <v>2.5101214600000001E-2</v>
      </c>
      <c r="J359" s="28">
        <v>0</v>
      </c>
      <c r="K359" s="28">
        <v>2.5101214600000001E-2</v>
      </c>
      <c r="L359" s="28">
        <v>-0.187993681</v>
      </c>
      <c r="M359" s="28">
        <v>-0.16666666699999999</v>
      </c>
      <c r="N359" s="28">
        <v>-2.5592416999999999E-2</v>
      </c>
      <c r="O359" s="28">
        <v>-2.7492E-5</v>
      </c>
      <c r="P359" s="28">
        <v>-1.95353E-4</v>
      </c>
      <c r="Q359" s="28">
        <v>9.0816739000000002E-7</v>
      </c>
      <c r="R359" s="28">
        <v>1.6208100000000002E-5</v>
      </c>
    </row>
    <row r="360" spans="1:18" x14ac:dyDescent="0.2">
      <c r="A360" s="12" t="s">
        <v>2327</v>
      </c>
      <c r="B360" s="10" t="str">
        <f>VLOOKUP(A360,[3]Feuil1!$A$4:$B$2591,2,FALSE)</f>
        <v>Ostéotomies de la face, en ambulatoire</v>
      </c>
      <c r="C360" s="26">
        <v>183</v>
      </c>
      <c r="D360" s="27">
        <v>363330.82559999998</v>
      </c>
      <c r="E360" s="26">
        <v>194</v>
      </c>
      <c r="F360" s="27">
        <v>387922.91840000002</v>
      </c>
      <c r="G360" s="26">
        <v>203</v>
      </c>
      <c r="H360" s="27">
        <v>403880.79680000001</v>
      </c>
      <c r="I360" s="28">
        <v>6.7685126200000001E-2</v>
      </c>
      <c r="J360" s="28">
        <v>6.0109289599999997E-2</v>
      </c>
      <c r="K360" s="28">
        <v>7.1462788999999997E-3</v>
      </c>
      <c r="L360" s="28">
        <v>4.1136724999999999E-2</v>
      </c>
      <c r="M360" s="28">
        <v>4.6391752600000002E-2</v>
      </c>
      <c r="N360" s="28">
        <v>-5.0220459999999996E-3</v>
      </c>
      <c r="O360" s="28">
        <v>1.237147E-4</v>
      </c>
      <c r="P360" s="28">
        <v>3.0657899999999997E-5</v>
      </c>
      <c r="Q360" s="28">
        <v>1.8435800000000001E-5</v>
      </c>
      <c r="R360" s="28">
        <v>1.4904400000000001E-5</v>
      </c>
    </row>
    <row r="361" spans="1:18" ht="22.5" x14ac:dyDescent="0.2">
      <c r="A361" s="12" t="s">
        <v>362</v>
      </c>
      <c r="B361" s="10" t="str">
        <f>VLOOKUP(A361,[3]Feuil1!$A$4:$B$2591,2,FALSE)</f>
        <v>Interventions de reconstruction de l'oreille moyenne, niveau 1</v>
      </c>
      <c r="C361" s="26">
        <v>11005</v>
      </c>
      <c r="D361" s="27">
        <v>23145628.050999999</v>
      </c>
      <c r="E361" s="26">
        <v>10676</v>
      </c>
      <c r="F361" s="27">
        <v>22447381.596000001</v>
      </c>
      <c r="G361" s="26">
        <v>10080</v>
      </c>
      <c r="H361" s="27">
        <v>21205302.129000001</v>
      </c>
      <c r="I361" s="28">
        <v>-3.0167531000000001E-2</v>
      </c>
      <c r="J361" s="28">
        <v>-2.9895502000000001E-2</v>
      </c>
      <c r="K361" s="28">
        <v>-2.8041200000000001E-4</v>
      </c>
      <c r="L361" s="28">
        <v>-5.5332933000000001E-2</v>
      </c>
      <c r="M361" s="28">
        <v>-5.5826151999999997E-2</v>
      </c>
      <c r="N361" s="28">
        <v>5.2238139999999996E-4</v>
      </c>
      <c r="O361" s="28">
        <v>-8.192665E-3</v>
      </c>
      <c r="P361" s="28">
        <v>-2.3862520000000002E-3</v>
      </c>
      <c r="Q361" s="28">
        <v>9.1543270000000001E-4</v>
      </c>
      <c r="R361" s="28">
        <v>7.8254050000000003E-4</v>
      </c>
    </row>
    <row r="362" spans="1:18" ht="22.5" x14ac:dyDescent="0.2">
      <c r="A362" s="12" t="s">
        <v>363</v>
      </c>
      <c r="B362" s="10" t="str">
        <f>VLOOKUP(A362,[3]Feuil1!$A$4:$B$2591,2,FALSE)</f>
        <v>Interventions de reconstruction de l'oreille moyenne, niveau 2</v>
      </c>
      <c r="C362" s="26">
        <v>219</v>
      </c>
      <c r="D362" s="27">
        <v>909707.07299999997</v>
      </c>
      <c r="E362" s="26">
        <v>233</v>
      </c>
      <c r="F362" s="27">
        <v>918489.7635</v>
      </c>
      <c r="G362" s="26">
        <v>181</v>
      </c>
      <c r="H362" s="27">
        <v>720249.03330000001</v>
      </c>
      <c r="I362" s="28">
        <v>9.6544160000000007E-3</v>
      </c>
      <c r="J362" s="28">
        <v>6.3926940599999996E-2</v>
      </c>
      <c r="K362" s="28">
        <v>-5.1011515E-2</v>
      </c>
      <c r="L362" s="28">
        <v>-0.215833358</v>
      </c>
      <c r="M362" s="28">
        <v>-0.223175966</v>
      </c>
      <c r="N362" s="28">
        <v>9.4520857999999992E-3</v>
      </c>
      <c r="O362" s="28">
        <v>-7.1479599999999996E-4</v>
      </c>
      <c r="P362" s="28">
        <v>-3.8085499999999998E-4</v>
      </c>
      <c r="Q362" s="28">
        <v>1.64378E-5</v>
      </c>
      <c r="R362" s="28">
        <v>2.6579399999999998E-5</v>
      </c>
    </row>
    <row r="363" spans="1:18" ht="22.5" x14ac:dyDescent="0.2">
      <c r="A363" s="12" t="s">
        <v>364</v>
      </c>
      <c r="B363" s="10" t="str">
        <f>VLOOKUP(A363,[3]Feuil1!$A$4:$B$2591,2,FALSE)</f>
        <v>Interventions de reconstruction de l'oreille moyenne, niveau 3</v>
      </c>
      <c r="C363" s="26">
        <v>30</v>
      </c>
      <c r="D363" s="27">
        <v>387982.76400000002</v>
      </c>
      <c r="E363" s="26">
        <v>39</v>
      </c>
      <c r="F363" s="27">
        <v>513356.55</v>
      </c>
      <c r="G363" s="26">
        <v>41</v>
      </c>
      <c r="H363" s="27">
        <v>530192.09400000004</v>
      </c>
      <c r="I363" s="28">
        <v>0.32314266930000002</v>
      </c>
      <c r="J363" s="28">
        <v>0.3</v>
      </c>
      <c r="K363" s="28">
        <v>1.7802053299999999E-2</v>
      </c>
      <c r="L363" s="28">
        <v>3.2795031099999997E-2</v>
      </c>
      <c r="M363" s="28">
        <v>5.1282051299999999E-2</v>
      </c>
      <c r="N363" s="28">
        <v>-1.7585213999999998E-2</v>
      </c>
      <c r="O363" s="28">
        <v>2.7492200000000001E-5</v>
      </c>
      <c r="P363" s="28">
        <v>3.2344000000000001E-5</v>
      </c>
      <c r="Q363" s="28">
        <v>3.7234862999999999E-6</v>
      </c>
      <c r="R363" s="28">
        <v>1.9565700000000001E-5</v>
      </c>
    </row>
    <row r="364" spans="1:18" ht="22.5" x14ac:dyDescent="0.2">
      <c r="A364" s="12" t="s">
        <v>365</v>
      </c>
      <c r="B364" s="10" t="str">
        <f>VLOOKUP(A364,[3]Feuil1!$A$4:$B$2591,2,FALSE)</f>
        <v>Interventions de reconstruction de l'oreille moyenne, niveau 4</v>
      </c>
      <c r="C364" s="26">
        <v>14</v>
      </c>
      <c r="D364" s="27">
        <v>335537.05239999999</v>
      </c>
      <c r="E364" s="26">
        <v>18</v>
      </c>
      <c r="F364" s="27">
        <v>434375.61310000002</v>
      </c>
      <c r="G364" s="26">
        <v>16</v>
      </c>
      <c r="H364" s="27">
        <v>385306.82410000003</v>
      </c>
      <c r="I364" s="28">
        <v>0.29456824510000001</v>
      </c>
      <c r="J364" s="28">
        <v>0.28571428570000001</v>
      </c>
      <c r="K364" s="28">
        <v>6.8864128999999996E-3</v>
      </c>
      <c r="L364" s="28">
        <v>-0.112963959</v>
      </c>
      <c r="M364" s="28">
        <v>-0.111111111</v>
      </c>
      <c r="N364" s="28">
        <v>-2.0844539999999999E-3</v>
      </c>
      <c r="O364" s="28">
        <v>-2.7492E-5</v>
      </c>
      <c r="P364" s="28">
        <v>-9.4270000000000004E-5</v>
      </c>
      <c r="Q364" s="28">
        <v>1.4530678E-6</v>
      </c>
      <c r="R364" s="28">
        <v>1.4219000000000001E-5</v>
      </c>
    </row>
    <row r="365" spans="1:18" ht="22.5" x14ac:dyDescent="0.2">
      <c r="A365" s="12" t="s">
        <v>366</v>
      </c>
      <c r="B365" s="10" t="str">
        <f>VLOOKUP(A365,[3]Feuil1!$A$4:$B$2591,2,FALSE)</f>
        <v>Interventions de reconstruction de l'oreille moyenne, en ambulatoire</v>
      </c>
      <c r="C365" s="26">
        <v>1635</v>
      </c>
      <c r="D365" s="27">
        <v>2546570.145</v>
      </c>
      <c r="E365" s="26">
        <v>2234</v>
      </c>
      <c r="F365" s="27">
        <v>3472776.4575</v>
      </c>
      <c r="G365" s="26">
        <v>2739</v>
      </c>
      <c r="H365" s="27">
        <v>4253333.6475</v>
      </c>
      <c r="I365" s="28">
        <v>0.36370736310000001</v>
      </c>
      <c r="J365" s="28">
        <v>0.36636085629999998</v>
      </c>
      <c r="K365" s="28">
        <v>-1.9420150000000001E-3</v>
      </c>
      <c r="L365" s="28">
        <v>0.2247645938</v>
      </c>
      <c r="M365" s="28">
        <v>0.2260519248</v>
      </c>
      <c r="N365" s="28">
        <v>-1.049981E-3</v>
      </c>
      <c r="O365" s="28">
        <v>6.9417716000000004E-3</v>
      </c>
      <c r="P365" s="28">
        <v>1.4995869000000001E-3</v>
      </c>
      <c r="Q365" s="28">
        <v>2.4874700000000001E-4</v>
      </c>
      <c r="R365" s="28">
        <v>1.56961E-4</v>
      </c>
    </row>
    <row r="366" spans="1:18" ht="22.5" x14ac:dyDescent="0.2">
      <c r="A366" s="12" t="s">
        <v>367</v>
      </c>
      <c r="B366" s="10" t="str">
        <f>VLOOKUP(A366,[3]Feuil1!$A$4:$B$2591,2,FALSE)</f>
        <v>Interventions pour oreilles décollées, niveau 1</v>
      </c>
      <c r="C366" s="26">
        <v>2523</v>
      </c>
      <c r="D366" s="27">
        <v>3725945.3868</v>
      </c>
      <c r="E366" s="26">
        <v>2399</v>
      </c>
      <c r="F366" s="27">
        <v>3542657.5857000002</v>
      </c>
      <c r="G366" s="26">
        <v>2231</v>
      </c>
      <c r="H366" s="27">
        <v>3294415.9427999998</v>
      </c>
      <c r="I366" s="28">
        <v>-4.9192293999999998E-2</v>
      </c>
      <c r="J366" s="28">
        <v>-4.9147839999999998E-2</v>
      </c>
      <c r="K366" s="28">
        <v>-4.6752000000000002E-5</v>
      </c>
      <c r="L366" s="28">
        <v>-7.0072152999999998E-2</v>
      </c>
      <c r="M366" s="28">
        <v>-7.0029178999999997E-2</v>
      </c>
      <c r="N366" s="28">
        <v>-4.621E-5</v>
      </c>
      <c r="O366" s="28">
        <v>-2.3093419999999998E-3</v>
      </c>
      <c r="P366" s="28">
        <v>-4.7691600000000003E-4</v>
      </c>
      <c r="Q366" s="28">
        <v>2.026121E-4</v>
      </c>
      <c r="R366" s="28">
        <v>1.21574E-4</v>
      </c>
    </row>
    <row r="367" spans="1:18" ht="22.5" x14ac:dyDescent="0.2">
      <c r="A367" s="12" t="s">
        <v>368</v>
      </c>
      <c r="B367" s="10" t="str">
        <f>VLOOKUP(A367,[3]Feuil1!$A$4:$B$2591,2,FALSE)</f>
        <v>Interventions pour oreilles décollées, niveau 2</v>
      </c>
      <c r="C367" s="26">
        <v>4</v>
      </c>
      <c r="D367" s="27">
        <v>15749.2088</v>
      </c>
      <c r="E367" s="26">
        <v>12</v>
      </c>
      <c r="F367" s="27">
        <v>45829.451200000003</v>
      </c>
      <c r="G367" s="26">
        <v>4</v>
      </c>
      <c r="H367" s="27">
        <v>15450.6456</v>
      </c>
      <c r="I367" s="28">
        <v>1.9099526066000001</v>
      </c>
      <c r="J367" s="28">
        <v>2</v>
      </c>
      <c r="K367" s="28">
        <v>-3.0015798E-2</v>
      </c>
      <c r="L367" s="28">
        <v>-0.66286645</v>
      </c>
      <c r="M367" s="28">
        <v>-0.66666666699999999</v>
      </c>
      <c r="N367" s="28">
        <v>1.1400651499999999E-2</v>
      </c>
      <c r="O367" s="28">
        <v>-1.09969E-4</v>
      </c>
      <c r="P367" s="28">
        <v>-5.8362999999999997E-5</v>
      </c>
      <c r="Q367" s="28">
        <v>3.6326695E-7</v>
      </c>
      <c r="R367" s="28">
        <v>5.7017611000000001E-7</v>
      </c>
    </row>
    <row r="368" spans="1:18" ht="22.5" x14ac:dyDescent="0.2">
      <c r="A368" s="12" t="s">
        <v>2484</v>
      </c>
      <c r="B368" s="10" t="str">
        <f>VLOOKUP(A368,[3]Feuil1!$A$4:$B$2591,2,FALSE)</f>
        <v>Interventions pour oreilles décollées, niveau 4</v>
      </c>
      <c r="C368" s="26" t="s">
        <v>3391</v>
      </c>
      <c r="D368" s="27" t="s">
        <v>3391</v>
      </c>
      <c r="E368" s="26" t="s">
        <v>3391</v>
      </c>
      <c r="F368" s="27" t="s">
        <v>3391</v>
      </c>
      <c r="G368" s="26">
        <v>1</v>
      </c>
      <c r="H368" s="27">
        <v>16362.94</v>
      </c>
      <c r="I368" s="28" t="s">
        <v>3391</v>
      </c>
      <c r="J368" s="28" t="s">
        <v>3391</v>
      </c>
      <c r="K368" s="28" t="s">
        <v>3391</v>
      </c>
      <c r="L368" s="28" t="s">
        <v>3391</v>
      </c>
      <c r="M368" s="28" t="s">
        <v>3391</v>
      </c>
      <c r="N368" s="28" t="s">
        <v>3391</v>
      </c>
      <c r="O368" s="28" t="s">
        <v>3391</v>
      </c>
      <c r="P368" s="28" t="s">
        <v>3391</v>
      </c>
      <c r="Q368" s="28">
        <v>9.0816739000000005E-8</v>
      </c>
      <c r="R368" s="28">
        <v>6.0384255999999996E-7</v>
      </c>
    </row>
    <row r="369" spans="1:18" ht="22.5" x14ac:dyDescent="0.2">
      <c r="A369" s="12" t="s">
        <v>369</v>
      </c>
      <c r="B369" s="10" t="str">
        <f>VLOOKUP(A369,[3]Feuil1!$A$4:$B$2591,2,FALSE)</f>
        <v>Interventions pour oreilles décollées, en ambulatoire</v>
      </c>
      <c r="C369" s="26">
        <v>2177</v>
      </c>
      <c r="D369" s="27">
        <v>3179883.1423999998</v>
      </c>
      <c r="E369" s="26">
        <v>2501</v>
      </c>
      <c r="F369" s="27">
        <v>3650135.5029000002</v>
      </c>
      <c r="G369" s="26">
        <v>2724</v>
      </c>
      <c r="H369" s="27">
        <v>3979159.9230999998</v>
      </c>
      <c r="I369" s="28">
        <v>0.1478835352</v>
      </c>
      <c r="J369" s="28">
        <v>0.1488286633</v>
      </c>
      <c r="K369" s="28">
        <v>-8.2268900000000004E-4</v>
      </c>
      <c r="L369" s="28">
        <v>9.0140330399999996E-2</v>
      </c>
      <c r="M369" s="28">
        <v>8.9164334299999995E-2</v>
      </c>
      <c r="N369" s="28">
        <v>8.9609629999999997E-4</v>
      </c>
      <c r="O369" s="28">
        <v>3.0653764E-3</v>
      </c>
      <c r="P369" s="28">
        <v>6.3211340000000004E-4</v>
      </c>
      <c r="Q369" s="28">
        <v>2.4738480000000002E-4</v>
      </c>
      <c r="R369" s="28">
        <v>1.468432E-4</v>
      </c>
    </row>
    <row r="370" spans="1:18" ht="22.5" x14ac:dyDescent="0.2">
      <c r="A370" s="12" t="s">
        <v>370</v>
      </c>
      <c r="B370" s="10" t="str">
        <f>VLOOKUP(A370,[3]Feuil1!$A$4:$B$2591,2,FALSE)</f>
        <v>Interventions sur les glandes salivaires, niveau 1</v>
      </c>
      <c r="C370" s="26">
        <v>3308</v>
      </c>
      <c r="D370" s="27">
        <v>9711997.2703000009</v>
      </c>
      <c r="E370" s="26">
        <v>3388</v>
      </c>
      <c r="F370" s="27">
        <v>9956532.6044999994</v>
      </c>
      <c r="G370" s="26">
        <v>3312</v>
      </c>
      <c r="H370" s="27">
        <v>9708263.8715000004</v>
      </c>
      <c r="I370" s="28">
        <v>2.5178686499999998E-2</v>
      </c>
      <c r="J370" s="28">
        <v>2.4183796899999999E-2</v>
      </c>
      <c r="K370" s="28">
        <v>9.7139749999999999E-4</v>
      </c>
      <c r="L370" s="28">
        <v>-2.4935260000000001E-2</v>
      </c>
      <c r="M370" s="28">
        <v>-2.2432113E-2</v>
      </c>
      <c r="N370" s="28">
        <v>-2.5605860000000001E-3</v>
      </c>
      <c r="O370" s="28">
        <v>-1.044702E-3</v>
      </c>
      <c r="P370" s="28">
        <v>-4.7696799999999998E-4</v>
      </c>
      <c r="Q370" s="28">
        <v>3.0078499999999997E-4</v>
      </c>
      <c r="R370" s="28">
        <v>3.582646E-4</v>
      </c>
    </row>
    <row r="371" spans="1:18" ht="22.5" x14ac:dyDescent="0.2">
      <c r="A371" s="12" t="s">
        <v>371</v>
      </c>
      <c r="B371" s="10" t="str">
        <f>VLOOKUP(A371,[3]Feuil1!$A$4:$B$2591,2,FALSE)</f>
        <v>Interventions sur les glandes salivaires, niveau 2</v>
      </c>
      <c r="C371" s="26">
        <v>494</v>
      </c>
      <c r="D371" s="27">
        <v>2140878.9183</v>
      </c>
      <c r="E371" s="26">
        <v>459</v>
      </c>
      <c r="F371" s="27">
        <v>1997977.0459</v>
      </c>
      <c r="G371" s="26">
        <v>533</v>
      </c>
      <c r="H371" s="27">
        <v>2326753.0658</v>
      </c>
      <c r="I371" s="28">
        <v>-6.6749161000000001E-2</v>
      </c>
      <c r="J371" s="28">
        <v>-7.0850202000000001E-2</v>
      </c>
      <c r="K371" s="28">
        <v>4.4137565999999998E-3</v>
      </c>
      <c r="L371" s="28">
        <v>0.16455445299999999</v>
      </c>
      <c r="M371" s="28">
        <v>0.1612200436</v>
      </c>
      <c r="N371" s="28">
        <v>2.8714707999999999E-3</v>
      </c>
      <c r="O371" s="28">
        <v>1.0172101E-3</v>
      </c>
      <c r="P371" s="28">
        <v>6.3163620000000005E-4</v>
      </c>
      <c r="Q371" s="28">
        <v>4.8405300000000002E-5</v>
      </c>
      <c r="R371" s="28">
        <v>8.5864299999999997E-5</v>
      </c>
    </row>
    <row r="372" spans="1:18" ht="22.5" x14ac:dyDescent="0.2">
      <c r="A372" s="12" t="s">
        <v>372</v>
      </c>
      <c r="B372" s="10" t="str">
        <f>VLOOKUP(A372,[3]Feuil1!$A$4:$B$2591,2,FALSE)</f>
        <v>Interventions sur les glandes salivaires, niveau 3</v>
      </c>
      <c r="C372" s="26">
        <v>42</v>
      </c>
      <c r="D372" s="27">
        <v>448751.86900000001</v>
      </c>
      <c r="E372" s="26">
        <v>43</v>
      </c>
      <c r="F372" s="27">
        <v>504323.53580000001</v>
      </c>
      <c r="G372" s="26">
        <v>51</v>
      </c>
      <c r="H372" s="27">
        <v>557754.40379999997</v>
      </c>
      <c r="I372" s="28">
        <v>0.1238360676</v>
      </c>
      <c r="J372" s="28">
        <v>2.3809523799999999E-2</v>
      </c>
      <c r="K372" s="28">
        <v>9.7700345100000002E-2</v>
      </c>
      <c r="L372" s="28">
        <v>0.10594561669999999</v>
      </c>
      <c r="M372" s="28">
        <v>0.18604651159999999</v>
      </c>
      <c r="N372" s="28">
        <v>-6.7536049000000001E-2</v>
      </c>
      <c r="O372" s="28">
        <v>1.099687E-4</v>
      </c>
      <c r="P372" s="28">
        <v>1.0265E-4</v>
      </c>
      <c r="Q372" s="28">
        <v>4.6316537000000002E-6</v>
      </c>
      <c r="R372" s="28">
        <v>2.0582799999999999E-5</v>
      </c>
    </row>
    <row r="373" spans="1:18" ht="22.5" x14ac:dyDescent="0.2">
      <c r="A373" s="12" t="s">
        <v>373</v>
      </c>
      <c r="B373" s="10" t="str">
        <f>VLOOKUP(A373,[3]Feuil1!$A$4:$B$2591,2,FALSE)</f>
        <v>Interventions sur les glandes salivaires, niveau 4</v>
      </c>
      <c r="C373" s="26">
        <v>17</v>
      </c>
      <c r="D373" s="27">
        <v>319639.39199999999</v>
      </c>
      <c r="E373" s="26">
        <v>9</v>
      </c>
      <c r="F373" s="27">
        <v>169188.4368</v>
      </c>
      <c r="G373" s="26">
        <v>8</v>
      </c>
      <c r="H373" s="27">
        <v>150818.35680000001</v>
      </c>
      <c r="I373" s="28">
        <v>-0.47068965499999998</v>
      </c>
      <c r="J373" s="28">
        <v>-0.47058823500000002</v>
      </c>
      <c r="K373" s="28">
        <v>-1.91571E-4</v>
      </c>
      <c r="L373" s="28">
        <v>-0.10857763300000001</v>
      </c>
      <c r="M373" s="28">
        <v>-0.111111111</v>
      </c>
      <c r="N373" s="28">
        <v>2.8501629000000001E-3</v>
      </c>
      <c r="O373" s="28">
        <v>-1.3746E-5</v>
      </c>
      <c r="P373" s="28">
        <v>-3.5292E-5</v>
      </c>
      <c r="Q373" s="28">
        <v>7.2653391000000003E-7</v>
      </c>
      <c r="R373" s="28">
        <v>5.5656589000000003E-6</v>
      </c>
    </row>
    <row r="374" spans="1:18" ht="22.5" x14ac:dyDescent="0.2">
      <c r="A374" s="12" t="s">
        <v>374</v>
      </c>
      <c r="B374" s="10" t="str">
        <f>VLOOKUP(A374,[3]Feuil1!$A$4:$B$2591,2,FALSE)</f>
        <v>Interventions sur les glandes salivaires, en ambulatoire</v>
      </c>
      <c r="C374" s="26">
        <v>432</v>
      </c>
      <c r="D374" s="27">
        <v>459106.43400000001</v>
      </c>
      <c r="E374" s="26">
        <v>396</v>
      </c>
      <c r="F374" s="27">
        <v>418601.64600000001</v>
      </c>
      <c r="G374" s="26">
        <v>452</v>
      </c>
      <c r="H374" s="27">
        <v>478002.408</v>
      </c>
      <c r="I374" s="28">
        <v>-8.8225267999999996E-2</v>
      </c>
      <c r="J374" s="28">
        <v>-8.3333332999999996E-2</v>
      </c>
      <c r="K374" s="28">
        <v>-5.3366560000000004E-3</v>
      </c>
      <c r="L374" s="28">
        <v>0.14190283910000001</v>
      </c>
      <c r="M374" s="28">
        <v>0.1414141414</v>
      </c>
      <c r="N374" s="28">
        <v>4.2815099999999999E-4</v>
      </c>
      <c r="O374" s="28">
        <v>7.6978059999999995E-4</v>
      </c>
      <c r="P374" s="28">
        <v>1.141193E-4</v>
      </c>
      <c r="Q374" s="28">
        <v>4.10492E-5</v>
      </c>
      <c r="R374" s="28">
        <v>1.76398E-5</v>
      </c>
    </row>
    <row r="375" spans="1:18" ht="22.5" x14ac:dyDescent="0.2">
      <c r="A375" s="12" t="s">
        <v>375</v>
      </c>
      <c r="B375" s="10" t="str">
        <f>VLOOKUP(A375,[3]Feuil1!$A$4:$B$2591,2,FALSE)</f>
        <v>Interventions majeures sur la tête et le cou, niveau 1</v>
      </c>
      <c r="C375" s="26">
        <v>856</v>
      </c>
      <c r="D375" s="27">
        <v>9365946.9885000009</v>
      </c>
      <c r="E375" s="26">
        <v>799</v>
      </c>
      <c r="F375" s="27">
        <v>8723894.3894999996</v>
      </c>
      <c r="G375" s="26">
        <v>697</v>
      </c>
      <c r="H375" s="27">
        <v>7545511.6268999996</v>
      </c>
      <c r="I375" s="28">
        <v>-6.8551808000000006E-2</v>
      </c>
      <c r="J375" s="28">
        <v>-6.6588784999999998E-2</v>
      </c>
      <c r="K375" s="28">
        <v>-2.1030630000000001E-3</v>
      </c>
      <c r="L375" s="28">
        <v>-0.135075313</v>
      </c>
      <c r="M375" s="28">
        <v>-0.127659574</v>
      </c>
      <c r="N375" s="28">
        <v>-8.5009679999999994E-3</v>
      </c>
      <c r="O375" s="28">
        <v>-1.4021000000000001E-3</v>
      </c>
      <c r="P375" s="28">
        <v>-2.2638789999999999E-3</v>
      </c>
      <c r="Q375" s="28">
        <v>6.3299299999999999E-5</v>
      </c>
      <c r="R375" s="28">
        <v>2.784525E-4</v>
      </c>
    </row>
    <row r="376" spans="1:18" ht="22.5" x14ac:dyDescent="0.2">
      <c r="A376" s="12" t="s">
        <v>376</v>
      </c>
      <c r="B376" s="10" t="str">
        <f>VLOOKUP(A376,[3]Feuil1!$A$4:$B$2591,2,FALSE)</f>
        <v>Interventions majeures sur la tête et le cou, niveau 2</v>
      </c>
      <c r="C376" s="26">
        <v>592</v>
      </c>
      <c r="D376" s="27">
        <v>8489263.7427999992</v>
      </c>
      <c r="E376" s="26">
        <v>573</v>
      </c>
      <c r="F376" s="27">
        <v>8266700.8828999996</v>
      </c>
      <c r="G376" s="26">
        <v>668</v>
      </c>
      <c r="H376" s="27">
        <v>9500936.0297999997</v>
      </c>
      <c r="I376" s="28">
        <v>-2.6216980000000001E-2</v>
      </c>
      <c r="J376" s="28">
        <v>-3.2094594999999997E-2</v>
      </c>
      <c r="K376" s="28">
        <v>6.0725090999999998E-3</v>
      </c>
      <c r="L376" s="28">
        <v>0.14930202079999999</v>
      </c>
      <c r="M376" s="28">
        <v>0.16579406629999999</v>
      </c>
      <c r="N376" s="28">
        <v>-1.414662E-2</v>
      </c>
      <c r="O376" s="28">
        <v>1.3058778E-3</v>
      </c>
      <c r="P376" s="28">
        <v>2.3711815000000002E-3</v>
      </c>
      <c r="Q376" s="28">
        <v>6.0665599999999997E-5</v>
      </c>
      <c r="R376" s="28">
        <v>3.5061359999999999E-4</v>
      </c>
    </row>
    <row r="377" spans="1:18" ht="22.5" x14ac:dyDescent="0.2">
      <c r="A377" s="12" t="s">
        <v>377</v>
      </c>
      <c r="B377" s="10" t="str">
        <f>VLOOKUP(A377,[3]Feuil1!$A$4:$B$2591,2,FALSE)</f>
        <v>Interventions majeures sur la tête et le cou, niveau 3</v>
      </c>
      <c r="C377" s="26">
        <v>602</v>
      </c>
      <c r="D377" s="27">
        <v>12091305.564999999</v>
      </c>
      <c r="E377" s="26">
        <v>577</v>
      </c>
      <c r="F377" s="27">
        <v>11657513.971000001</v>
      </c>
      <c r="G377" s="26">
        <v>651</v>
      </c>
      <c r="H377" s="27">
        <v>13134944.878</v>
      </c>
      <c r="I377" s="28">
        <v>-3.5876324000000001E-2</v>
      </c>
      <c r="J377" s="28">
        <v>-4.1528239000000002E-2</v>
      </c>
      <c r="K377" s="28">
        <v>5.8967990000000003E-3</v>
      </c>
      <c r="L377" s="28">
        <v>0.12673636169999999</v>
      </c>
      <c r="M377" s="28">
        <v>0.12824956670000001</v>
      </c>
      <c r="N377" s="28">
        <v>-1.3411969999999999E-3</v>
      </c>
      <c r="O377" s="28">
        <v>1.0172101E-3</v>
      </c>
      <c r="P377" s="28">
        <v>2.8384030999999998E-3</v>
      </c>
      <c r="Q377" s="28">
        <v>5.91217E-5</v>
      </c>
      <c r="R377" s="28">
        <v>4.8471970000000001E-4</v>
      </c>
    </row>
    <row r="378" spans="1:18" ht="22.5" x14ac:dyDescent="0.2">
      <c r="A378" s="12" t="s">
        <v>378</v>
      </c>
      <c r="B378" s="10" t="str">
        <f>VLOOKUP(A378,[3]Feuil1!$A$4:$B$2591,2,FALSE)</f>
        <v>Interventions majeures sur la tête et le cou, niveau 4</v>
      </c>
      <c r="C378" s="26">
        <v>1525</v>
      </c>
      <c r="D378" s="27">
        <v>35979783.770999998</v>
      </c>
      <c r="E378" s="26">
        <v>1641</v>
      </c>
      <c r="F378" s="27">
        <v>39036879.806000002</v>
      </c>
      <c r="G378" s="26">
        <v>1484</v>
      </c>
      <c r="H378" s="27">
        <v>35336408.726000004</v>
      </c>
      <c r="I378" s="28">
        <v>8.4967048599999997E-2</v>
      </c>
      <c r="J378" s="28">
        <v>7.6065573799999994E-2</v>
      </c>
      <c r="K378" s="28">
        <v>8.2722420000000008E-3</v>
      </c>
      <c r="L378" s="28">
        <v>-9.4794233000000006E-2</v>
      </c>
      <c r="M378" s="28">
        <v>-9.5673369999999994E-2</v>
      </c>
      <c r="N378" s="28">
        <v>9.7214529999999999E-4</v>
      </c>
      <c r="O378" s="28">
        <v>-2.1581349999999998E-3</v>
      </c>
      <c r="P378" s="28">
        <v>-7.1092519999999999E-3</v>
      </c>
      <c r="Q378" s="28">
        <v>1.3477199999999999E-4</v>
      </c>
      <c r="R378" s="28">
        <v>1.3040216E-3</v>
      </c>
    </row>
    <row r="379" spans="1:18" ht="22.5" x14ac:dyDescent="0.2">
      <c r="A379" s="12" t="s">
        <v>379</v>
      </c>
      <c r="B379" s="10" t="str">
        <f>VLOOKUP(A379,[3]Feuil1!$A$4:$B$2591,2,FALSE)</f>
        <v>Autres interventions sur la tête et le cou, niveau 1</v>
      </c>
      <c r="C379" s="26">
        <v>1652</v>
      </c>
      <c r="D379" s="27">
        <v>8373527.8827999998</v>
      </c>
      <c r="E379" s="26">
        <v>1745</v>
      </c>
      <c r="F379" s="27">
        <v>8766390.3870000001</v>
      </c>
      <c r="G379" s="26">
        <v>1694</v>
      </c>
      <c r="H379" s="27">
        <v>8442033.9726</v>
      </c>
      <c r="I379" s="28">
        <v>4.6917202599999999E-2</v>
      </c>
      <c r="J379" s="28">
        <v>5.6295399500000003E-2</v>
      </c>
      <c r="K379" s="28">
        <v>-8.8783850000000008E-3</v>
      </c>
      <c r="L379" s="28">
        <v>-3.6999997E-2</v>
      </c>
      <c r="M379" s="28">
        <v>-2.9226360999999999E-2</v>
      </c>
      <c r="N379" s="28">
        <v>-8.0076709999999992E-3</v>
      </c>
      <c r="O379" s="28">
        <v>-7.0105000000000005E-4</v>
      </c>
      <c r="P379" s="28">
        <v>-6.2314499999999997E-4</v>
      </c>
      <c r="Q379" s="28">
        <v>1.5384360000000001E-4</v>
      </c>
      <c r="R379" s="28">
        <v>3.1153689999999999E-4</v>
      </c>
    </row>
    <row r="380" spans="1:18" ht="22.5" x14ac:dyDescent="0.2">
      <c r="A380" s="12" t="s">
        <v>380</v>
      </c>
      <c r="B380" s="10" t="str">
        <f>VLOOKUP(A380,[3]Feuil1!$A$4:$B$2591,2,FALSE)</f>
        <v>Autres interventions sur la tête et le cou, niveau 2</v>
      </c>
      <c r="C380" s="26">
        <v>533</v>
      </c>
      <c r="D380" s="27">
        <v>4274753.7609999999</v>
      </c>
      <c r="E380" s="26">
        <v>542</v>
      </c>
      <c r="F380" s="27">
        <v>4351681.2259999998</v>
      </c>
      <c r="G380" s="26">
        <v>603</v>
      </c>
      <c r="H380" s="27">
        <v>4847957.8915999997</v>
      </c>
      <c r="I380" s="28">
        <v>1.79957652E-2</v>
      </c>
      <c r="J380" s="28">
        <v>1.6885553500000001E-2</v>
      </c>
      <c r="K380" s="28">
        <v>1.0917765E-3</v>
      </c>
      <c r="L380" s="28">
        <v>0.11404251360000001</v>
      </c>
      <c r="M380" s="28">
        <v>0.1125461255</v>
      </c>
      <c r="N380" s="28">
        <v>1.3450122999999999E-3</v>
      </c>
      <c r="O380" s="28">
        <v>8.3851100000000001E-4</v>
      </c>
      <c r="P380" s="28">
        <v>9.5343429999999996E-4</v>
      </c>
      <c r="Q380" s="28">
        <v>5.4762500000000003E-5</v>
      </c>
      <c r="R380" s="28">
        <v>1.789045E-4</v>
      </c>
    </row>
    <row r="381" spans="1:18" ht="22.5" x14ac:dyDescent="0.2">
      <c r="A381" s="12" t="s">
        <v>381</v>
      </c>
      <c r="B381" s="10" t="str">
        <f>VLOOKUP(A381,[3]Feuil1!$A$4:$B$2591,2,FALSE)</f>
        <v>Autres interventions sur la tête et le cou, niveau 3</v>
      </c>
      <c r="C381" s="26">
        <v>292</v>
      </c>
      <c r="D381" s="27">
        <v>3810260.2538000001</v>
      </c>
      <c r="E381" s="26">
        <v>287</v>
      </c>
      <c r="F381" s="27">
        <v>3686781.2211000002</v>
      </c>
      <c r="G381" s="26">
        <v>306</v>
      </c>
      <c r="H381" s="27">
        <v>3935399.7116</v>
      </c>
      <c r="I381" s="28">
        <v>-3.2406981000000001E-2</v>
      </c>
      <c r="J381" s="28">
        <v>-1.7123288E-2</v>
      </c>
      <c r="K381" s="28">
        <v>-1.554996E-2</v>
      </c>
      <c r="L381" s="28">
        <v>6.7435108199999996E-2</v>
      </c>
      <c r="M381" s="28">
        <v>6.6202090599999999E-2</v>
      </c>
      <c r="N381" s="28">
        <v>1.1564577000000001E-3</v>
      </c>
      <c r="O381" s="28">
        <v>2.6117559999999998E-4</v>
      </c>
      <c r="P381" s="28">
        <v>4.7763960000000001E-4</v>
      </c>
      <c r="Q381" s="28">
        <v>2.77899E-5</v>
      </c>
      <c r="R381" s="28">
        <v>1.4522830000000001E-4</v>
      </c>
    </row>
    <row r="382" spans="1:18" ht="22.5" x14ac:dyDescent="0.2">
      <c r="A382" s="12" t="s">
        <v>382</v>
      </c>
      <c r="B382" s="10" t="str">
        <f>VLOOKUP(A382,[3]Feuil1!$A$4:$B$2591,2,FALSE)</f>
        <v>Autres interventions sur la tête et le cou, niveau 4</v>
      </c>
      <c r="C382" s="26">
        <v>358</v>
      </c>
      <c r="D382" s="27">
        <v>8452205.2423</v>
      </c>
      <c r="E382" s="26">
        <v>370</v>
      </c>
      <c r="F382" s="27">
        <v>8909857.0623000003</v>
      </c>
      <c r="G382" s="26">
        <v>386</v>
      </c>
      <c r="H382" s="27">
        <v>9112134.0806000009</v>
      </c>
      <c r="I382" s="28">
        <v>5.4145848000000003E-2</v>
      </c>
      <c r="J382" s="28">
        <v>3.3519553100000002E-2</v>
      </c>
      <c r="K382" s="28">
        <v>1.9957334E-2</v>
      </c>
      <c r="L382" s="28">
        <v>2.27026109E-2</v>
      </c>
      <c r="M382" s="28">
        <v>4.3243243200000003E-2</v>
      </c>
      <c r="N382" s="28">
        <v>-1.9689207E-2</v>
      </c>
      <c r="O382" s="28">
        <v>2.1993730000000001E-4</v>
      </c>
      <c r="P382" s="28">
        <v>3.886095E-4</v>
      </c>
      <c r="Q382" s="28">
        <v>3.5055300000000003E-5</v>
      </c>
      <c r="R382" s="28">
        <v>3.3626560000000002E-4</v>
      </c>
    </row>
    <row r="383" spans="1:18" ht="22.5" x14ac:dyDescent="0.2">
      <c r="A383" s="12" t="s">
        <v>2328</v>
      </c>
      <c r="B383" s="10" t="str">
        <f>VLOOKUP(A383,[3]Feuil1!$A$4:$B$2591,2,FALSE)</f>
        <v>Interventions sur les amygdales, en ambulatoire</v>
      </c>
      <c r="C383" s="26">
        <v>3890</v>
      </c>
      <c r="D383" s="27">
        <v>2922492.7256</v>
      </c>
      <c r="E383" s="26">
        <v>3900</v>
      </c>
      <c r="F383" s="27">
        <v>2925982.4103999999</v>
      </c>
      <c r="G383" s="26">
        <v>4126</v>
      </c>
      <c r="H383" s="27">
        <v>3102433.2947999998</v>
      </c>
      <c r="I383" s="28">
        <v>1.1940782E-3</v>
      </c>
      <c r="J383" s="28">
        <v>2.5706941000000001E-3</v>
      </c>
      <c r="K383" s="28">
        <v>-1.3730859999999999E-3</v>
      </c>
      <c r="L383" s="28">
        <v>6.0304834299999999E-2</v>
      </c>
      <c r="M383" s="28">
        <v>5.7948717900000002E-2</v>
      </c>
      <c r="N383" s="28">
        <v>2.2270609999999998E-3</v>
      </c>
      <c r="O383" s="28">
        <v>3.1066145999999999E-3</v>
      </c>
      <c r="P383" s="28">
        <v>3.38993E-4</v>
      </c>
      <c r="Q383" s="28">
        <v>3.7470990000000002E-4</v>
      </c>
      <c r="R383" s="28">
        <v>1.144893E-4</v>
      </c>
    </row>
    <row r="384" spans="1:18" ht="22.5" x14ac:dyDescent="0.2">
      <c r="A384" s="12" t="s">
        <v>2329</v>
      </c>
      <c r="B384" s="10" t="str">
        <f>VLOOKUP(A384,[3]Feuil1!$A$4:$B$2591,2,FALSE)</f>
        <v>Interventions sur les végétations adénoïdes, en ambulatoire</v>
      </c>
      <c r="C384" s="26">
        <v>22447</v>
      </c>
      <c r="D384" s="27">
        <v>11450892.319</v>
      </c>
      <c r="E384" s="26">
        <v>21734</v>
      </c>
      <c r="F384" s="27">
        <v>11084344.927999999</v>
      </c>
      <c r="G384" s="26">
        <v>20255</v>
      </c>
      <c r="H384" s="27">
        <v>10327786.152000001</v>
      </c>
      <c r="I384" s="28">
        <v>-3.2010377999999999E-2</v>
      </c>
      <c r="J384" s="28">
        <v>-3.1763710000000001E-2</v>
      </c>
      <c r="K384" s="28">
        <v>-2.5475999999999998E-4</v>
      </c>
      <c r="L384" s="28">
        <v>-6.8254711999999995E-2</v>
      </c>
      <c r="M384" s="28">
        <v>-6.8050059999999996E-2</v>
      </c>
      <c r="N384" s="28">
        <v>-2.1959599999999999E-4</v>
      </c>
      <c r="O384" s="28">
        <v>-2.0330456E-2</v>
      </c>
      <c r="P384" s="28">
        <v>-1.4534820000000001E-3</v>
      </c>
      <c r="Q384" s="28">
        <v>1.839493E-3</v>
      </c>
      <c r="R384" s="28">
        <v>3.811269E-4</v>
      </c>
    </row>
    <row r="385" spans="1:18" ht="22.5" x14ac:dyDescent="0.2">
      <c r="A385" s="12" t="s">
        <v>2485</v>
      </c>
      <c r="B385" s="10" t="str">
        <f>VLOOKUP(A385,[3]Feuil1!$A$4:$B$2591,2,FALSE)</f>
        <v>Autres interventions sur l'oreille, le nez ou la gorge pour tumeurs malignes, niveau 1</v>
      </c>
      <c r="C385" s="26">
        <v>751</v>
      </c>
      <c r="D385" s="27">
        <v>2264047.8609000002</v>
      </c>
      <c r="E385" s="26">
        <v>752</v>
      </c>
      <c r="F385" s="27">
        <v>2254723.2966</v>
      </c>
      <c r="G385" s="26">
        <v>704</v>
      </c>
      <c r="H385" s="27">
        <v>2069189.2183000001</v>
      </c>
      <c r="I385" s="28">
        <v>-4.1185370000000002E-3</v>
      </c>
      <c r="J385" s="28">
        <v>1.3315579E-3</v>
      </c>
      <c r="K385" s="28">
        <v>-5.4428469999999998E-3</v>
      </c>
      <c r="L385" s="28">
        <v>-8.2286849999999995E-2</v>
      </c>
      <c r="M385" s="28">
        <v>-6.3829786999999999E-2</v>
      </c>
      <c r="N385" s="28">
        <v>-1.9715499000000001E-2</v>
      </c>
      <c r="O385" s="28">
        <v>-6.5981199999999996E-4</v>
      </c>
      <c r="P385" s="28">
        <v>-3.5644300000000002E-4</v>
      </c>
      <c r="Q385" s="28">
        <v>6.3935000000000004E-5</v>
      </c>
      <c r="R385" s="28">
        <v>7.6359400000000006E-5</v>
      </c>
    </row>
    <row r="386" spans="1:18" ht="22.5" x14ac:dyDescent="0.2">
      <c r="A386" s="12" t="s">
        <v>2486</v>
      </c>
      <c r="B386" s="10" t="str">
        <f>VLOOKUP(A386,[3]Feuil1!$A$4:$B$2591,2,FALSE)</f>
        <v>Autres interventions sur l'oreille, le nez ou la gorge pour tumeurs malignes, niveau 2</v>
      </c>
      <c r="C386" s="26">
        <v>211</v>
      </c>
      <c r="D386" s="27">
        <v>1299293.1296999999</v>
      </c>
      <c r="E386" s="26">
        <v>214</v>
      </c>
      <c r="F386" s="27">
        <v>1272799.6847999999</v>
      </c>
      <c r="G386" s="26">
        <v>195</v>
      </c>
      <c r="H386" s="27">
        <v>1145213.8773000001</v>
      </c>
      <c r="I386" s="28">
        <v>-2.0390660000000001E-2</v>
      </c>
      <c r="J386" s="28">
        <v>1.42180095E-2</v>
      </c>
      <c r="K386" s="28">
        <v>-3.4123502E-2</v>
      </c>
      <c r="L386" s="28">
        <v>-0.100240288</v>
      </c>
      <c r="M386" s="28">
        <v>-8.8785047000000006E-2</v>
      </c>
      <c r="N386" s="28">
        <v>-1.2571393E-2</v>
      </c>
      <c r="O386" s="28">
        <v>-2.6117600000000001E-4</v>
      </c>
      <c r="P386" s="28">
        <v>-2.4511500000000001E-4</v>
      </c>
      <c r="Q386" s="28">
        <v>1.77093E-5</v>
      </c>
      <c r="R386" s="28">
        <v>4.2261900000000003E-5</v>
      </c>
    </row>
    <row r="387" spans="1:18" ht="22.5" x14ac:dyDescent="0.2">
      <c r="A387" s="12" t="s">
        <v>2487</v>
      </c>
      <c r="B387" s="10" t="str">
        <f>VLOOKUP(A387,[3]Feuil1!$A$4:$B$2591,2,FALSE)</f>
        <v>Autres interventions sur l'oreille, le nez ou la gorge pour tumeurs malignes, niveau 3</v>
      </c>
      <c r="C387" s="26">
        <v>173</v>
      </c>
      <c r="D387" s="27">
        <v>1934436.9040000001</v>
      </c>
      <c r="E387" s="26">
        <v>164</v>
      </c>
      <c r="F387" s="27">
        <v>1887694.5234999999</v>
      </c>
      <c r="G387" s="26">
        <v>162</v>
      </c>
      <c r="H387" s="27">
        <v>1759317.9876000001</v>
      </c>
      <c r="I387" s="28">
        <v>-2.4163301000000002E-2</v>
      </c>
      <c r="J387" s="28">
        <v>-5.2023120999999999E-2</v>
      </c>
      <c r="K387" s="28">
        <v>2.9388713300000001E-2</v>
      </c>
      <c r="L387" s="28">
        <v>-6.8007049999999999E-2</v>
      </c>
      <c r="M387" s="28">
        <v>-1.2195121999999999E-2</v>
      </c>
      <c r="N387" s="28">
        <v>-5.6500964000000001E-2</v>
      </c>
      <c r="O387" s="28">
        <v>-2.7492E-5</v>
      </c>
      <c r="P387" s="28">
        <v>-2.4663400000000002E-4</v>
      </c>
      <c r="Q387" s="28">
        <v>1.47123E-5</v>
      </c>
      <c r="R387" s="28">
        <v>6.4924200000000004E-5</v>
      </c>
    </row>
    <row r="388" spans="1:18" ht="22.5" x14ac:dyDescent="0.2">
      <c r="A388" s="12" t="s">
        <v>2488</v>
      </c>
      <c r="B388" s="10" t="str">
        <f>VLOOKUP(A388,[3]Feuil1!$A$4:$B$2591,2,FALSE)</f>
        <v>Autres interventions sur l'oreille, le nez ou la gorge pour tumeurs malignes, niveau 4</v>
      </c>
      <c r="C388" s="26">
        <v>247</v>
      </c>
      <c r="D388" s="27">
        <v>4748988.0453000003</v>
      </c>
      <c r="E388" s="26">
        <v>213</v>
      </c>
      <c r="F388" s="27">
        <v>4437885.1107000001</v>
      </c>
      <c r="G388" s="26">
        <v>198</v>
      </c>
      <c r="H388" s="27">
        <v>4020639.1573000001</v>
      </c>
      <c r="I388" s="28">
        <v>-6.5509311000000001E-2</v>
      </c>
      <c r="J388" s="28">
        <v>-0.13765182200000001</v>
      </c>
      <c r="K388" s="28">
        <v>8.3658216899999999E-2</v>
      </c>
      <c r="L388" s="28">
        <v>-9.4019097999999995E-2</v>
      </c>
      <c r="M388" s="28">
        <v>-7.0422534999999994E-2</v>
      </c>
      <c r="N388" s="28">
        <v>-2.5384180999999999E-2</v>
      </c>
      <c r="O388" s="28">
        <v>-2.0619099999999999E-4</v>
      </c>
      <c r="P388" s="28">
        <v>-8.01602E-4</v>
      </c>
      <c r="Q388" s="28">
        <v>1.7981700000000001E-5</v>
      </c>
      <c r="R388" s="28">
        <v>1.4837389999999999E-4</v>
      </c>
    </row>
    <row r="389" spans="1:18" ht="33.75" x14ac:dyDescent="0.2">
      <c r="A389" s="12" t="s">
        <v>2489</v>
      </c>
      <c r="B389" s="10" t="str">
        <f>VLOOKUP(A389,[3]Feuil1!$A$4:$B$2591,2,FALSE)</f>
        <v>Autres interventions sur l'oreille, le nez ou la gorge pour tumeurs malignes, en ambulatoire</v>
      </c>
      <c r="C389" s="26">
        <v>136</v>
      </c>
      <c r="D389" s="27">
        <v>167804.12640000001</v>
      </c>
      <c r="E389" s="26">
        <v>141</v>
      </c>
      <c r="F389" s="27">
        <v>169932.39679999999</v>
      </c>
      <c r="G389" s="26">
        <v>152</v>
      </c>
      <c r="H389" s="27">
        <v>183407.5232</v>
      </c>
      <c r="I389" s="28">
        <v>1.2683063600000001E-2</v>
      </c>
      <c r="J389" s="28">
        <v>3.67647059E-2</v>
      </c>
      <c r="K389" s="28">
        <v>-2.3227682999999999E-2</v>
      </c>
      <c r="L389" s="28">
        <v>7.9296983099999996E-2</v>
      </c>
      <c r="M389" s="28">
        <v>7.8014184400000006E-2</v>
      </c>
      <c r="N389" s="28">
        <v>1.1899645999999999E-3</v>
      </c>
      <c r="O389" s="28">
        <v>1.5120690000000001E-4</v>
      </c>
      <c r="P389" s="28">
        <v>2.58881E-5</v>
      </c>
      <c r="Q389" s="28">
        <v>1.3804100000000001E-5</v>
      </c>
      <c r="R389" s="28">
        <v>6.7682988999999999E-6</v>
      </c>
    </row>
    <row r="390" spans="1:18" x14ac:dyDescent="0.2">
      <c r="A390" s="12" t="s">
        <v>2490</v>
      </c>
      <c r="B390" s="10" t="str">
        <f>VLOOKUP(A390,[3]Feuil1!$A$4:$B$2591,2,FALSE)</f>
        <v>Interventions sur l'oreille externe, niveau 1</v>
      </c>
      <c r="C390" s="26">
        <v>387</v>
      </c>
      <c r="D390" s="27">
        <v>867562.18579999998</v>
      </c>
      <c r="E390" s="26">
        <v>339</v>
      </c>
      <c r="F390" s="27">
        <v>738116.28060000006</v>
      </c>
      <c r="G390" s="26">
        <v>290</v>
      </c>
      <c r="H390" s="27">
        <v>658924.80189999996</v>
      </c>
      <c r="I390" s="28">
        <v>-0.149206486</v>
      </c>
      <c r="J390" s="28">
        <v>-0.124031008</v>
      </c>
      <c r="K390" s="28">
        <v>-2.8740148E-2</v>
      </c>
      <c r="L390" s="28">
        <v>-0.107288622</v>
      </c>
      <c r="M390" s="28">
        <v>-0.14454277300000001</v>
      </c>
      <c r="N390" s="28">
        <v>4.3548817599999998E-2</v>
      </c>
      <c r="O390" s="28">
        <v>-6.7355799999999999E-4</v>
      </c>
      <c r="P390" s="28">
        <v>-1.5214100000000001E-4</v>
      </c>
      <c r="Q390" s="28">
        <v>2.6336899999999999E-5</v>
      </c>
      <c r="R390" s="28">
        <v>2.43163E-5</v>
      </c>
    </row>
    <row r="391" spans="1:18" x14ac:dyDescent="0.2">
      <c r="A391" s="12" t="s">
        <v>2491</v>
      </c>
      <c r="B391" s="10" t="str">
        <f>VLOOKUP(A391,[3]Feuil1!$A$4:$B$2591,2,FALSE)</f>
        <v>Interventions sur l'oreille externe, niveau 2</v>
      </c>
      <c r="C391" s="26">
        <v>19</v>
      </c>
      <c r="D391" s="27">
        <v>106280.7392</v>
      </c>
      <c r="E391" s="26">
        <v>21</v>
      </c>
      <c r="F391" s="27">
        <v>115863.42879999999</v>
      </c>
      <c r="G391" s="26">
        <v>27</v>
      </c>
      <c r="H391" s="27">
        <v>147769.42939999999</v>
      </c>
      <c r="I391" s="28">
        <v>9.0163934400000006E-2</v>
      </c>
      <c r="J391" s="28">
        <v>0.1052631579</v>
      </c>
      <c r="K391" s="28">
        <v>-1.3661202000000001E-2</v>
      </c>
      <c r="L391" s="28">
        <v>0.27537593980000002</v>
      </c>
      <c r="M391" s="28">
        <v>0.28571428570000001</v>
      </c>
      <c r="N391" s="28">
        <v>-8.0409360000000003E-3</v>
      </c>
      <c r="O391" s="28">
        <v>8.2476499999999995E-5</v>
      </c>
      <c r="P391" s="28">
        <v>6.1297000000000006E-5</v>
      </c>
      <c r="Q391" s="28">
        <v>2.4520518999999998E-6</v>
      </c>
      <c r="R391" s="28">
        <v>5.4531441999999998E-6</v>
      </c>
    </row>
    <row r="392" spans="1:18" x14ac:dyDescent="0.2">
      <c r="A392" s="12" t="s">
        <v>2492</v>
      </c>
      <c r="B392" s="10" t="str">
        <f>VLOOKUP(A392,[3]Feuil1!$A$4:$B$2591,2,FALSE)</f>
        <v>Interventions sur l'oreille externe, niveau 3</v>
      </c>
      <c r="C392" s="26">
        <v>9</v>
      </c>
      <c r="D392" s="27">
        <v>102935.70419999999</v>
      </c>
      <c r="E392" s="26">
        <v>9</v>
      </c>
      <c r="F392" s="27">
        <v>96648.740900000004</v>
      </c>
      <c r="G392" s="26">
        <v>9</v>
      </c>
      <c r="H392" s="27">
        <v>95902.83</v>
      </c>
      <c r="I392" s="28">
        <v>-6.1076604999999999E-2</v>
      </c>
      <c r="J392" s="28">
        <v>0</v>
      </c>
      <c r="K392" s="28">
        <v>-6.1076604999999999E-2</v>
      </c>
      <c r="L392" s="28">
        <v>-7.7177510000000001E-3</v>
      </c>
      <c r="M392" s="28">
        <v>0</v>
      </c>
      <c r="N392" s="28">
        <v>-7.7177510000000001E-3</v>
      </c>
      <c r="O392" s="28">
        <v>0</v>
      </c>
      <c r="P392" s="28">
        <v>-1.4330249999999999E-6</v>
      </c>
      <c r="Q392" s="28">
        <v>8.1735065000000003E-7</v>
      </c>
      <c r="R392" s="28">
        <v>3.5391079E-6</v>
      </c>
    </row>
    <row r="393" spans="1:18" x14ac:dyDescent="0.2">
      <c r="A393" s="12" t="s">
        <v>2493</v>
      </c>
      <c r="B393" s="10" t="str">
        <f>VLOOKUP(A393,[3]Feuil1!$A$4:$B$2591,2,FALSE)</f>
        <v>Interventions sur l'oreille externe, niveau 4</v>
      </c>
      <c r="C393" s="26">
        <v>6</v>
      </c>
      <c r="D393" s="27">
        <v>87425.344599999997</v>
      </c>
      <c r="E393" s="26">
        <v>3</v>
      </c>
      <c r="F393" s="27">
        <v>41897.129999999997</v>
      </c>
      <c r="G393" s="26">
        <v>12</v>
      </c>
      <c r="H393" s="27">
        <v>178761.08799999999</v>
      </c>
      <c r="I393" s="28">
        <v>-0.52076677299999996</v>
      </c>
      <c r="J393" s="28">
        <v>-0.5</v>
      </c>
      <c r="K393" s="28">
        <v>-4.1533545999999998E-2</v>
      </c>
      <c r="L393" s="28">
        <v>3.2666666666999999</v>
      </c>
      <c r="M393" s="28">
        <v>3</v>
      </c>
      <c r="N393" s="28">
        <v>6.6666666700000002E-2</v>
      </c>
      <c r="O393" s="28">
        <v>1.237147E-4</v>
      </c>
      <c r="P393" s="28">
        <v>2.629396E-4</v>
      </c>
      <c r="Q393" s="28">
        <v>1.0898009E-6</v>
      </c>
      <c r="R393" s="28">
        <v>6.5968311999999998E-6</v>
      </c>
    </row>
    <row r="394" spans="1:18" ht="22.5" x14ac:dyDescent="0.2">
      <c r="A394" s="12" t="s">
        <v>2494</v>
      </c>
      <c r="B394" s="10" t="str">
        <f>VLOOKUP(A394,[3]Feuil1!$A$4:$B$2591,2,FALSE)</f>
        <v>Interventions sur l'oreille externe, en ambulatoire</v>
      </c>
      <c r="C394" s="26">
        <v>520</v>
      </c>
      <c r="D394" s="27">
        <v>582001.10800000001</v>
      </c>
      <c r="E394" s="26">
        <v>491</v>
      </c>
      <c r="F394" s="27">
        <v>543053.42319999996</v>
      </c>
      <c r="G394" s="26">
        <v>487</v>
      </c>
      <c r="H394" s="27">
        <v>538311.87199999997</v>
      </c>
      <c r="I394" s="28">
        <v>-6.6920293000000006E-2</v>
      </c>
      <c r="J394" s="28">
        <v>-5.5769231000000002E-2</v>
      </c>
      <c r="K394" s="28">
        <v>-1.1809679E-2</v>
      </c>
      <c r="L394" s="28">
        <v>-8.7312789999999998E-3</v>
      </c>
      <c r="M394" s="28">
        <v>-8.1466400000000001E-3</v>
      </c>
      <c r="N394" s="28">
        <v>-5.8944200000000003E-4</v>
      </c>
      <c r="O394" s="28">
        <v>-5.4984000000000001E-5</v>
      </c>
      <c r="P394" s="28">
        <v>-9.1093490000000001E-6</v>
      </c>
      <c r="Q394" s="28">
        <v>4.4227799999999997E-5</v>
      </c>
      <c r="R394" s="28">
        <v>1.9865400000000001E-5</v>
      </c>
    </row>
    <row r="395" spans="1:18" ht="33.75" x14ac:dyDescent="0.2">
      <c r="A395" s="12" t="s">
        <v>383</v>
      </c>
      <c r="B395" s="10" t="str">
        <f>VLOOKUP(A395,[3]Feuil1!$A$4:$B$2591,2,FALSE)</f>
        <v>Affections de la bouche et des dents avec certaines extractions, réparations et prothèses dentaires, niveau 1</v>
      </c>
      <c r="C395" s="26">
        <v>8057</v>
      </c>
      <c r="D395" s="27">
        <v>8280610.1777999997</v>
      </c>
      <c r="E395" s="26">
        <v>7585</v>
      </c>
      <c r="F395" s="27">
        <v>7759895.5991000002</v>
      </c>
      <c r="G395" s="26">
        <v>6684</v>
      </c>
      <c r="H395" s="27">
        <v>6919506.1118000001</v>
      </c>
      <c r="I395" s="28">
        <v>-6.2883599999999998E-2</v>
      </c>
      <c r="J395" s="28">
        <v>-5.8582598999999999E-2</v>
      </c>
      <c r="K395" s="28">
        <v>-4.5686440000000002E-3</v>
      </c>
      <c r="L395" s="28">
        <v>-0.108299071</v>
      </c>
      <c r="M395" s="28">
        <v>-0.11878708</v>
      </c>
      <c r="N395" s="28">
        <v>1.1901786899999999E-2</v>
      </c>
      <c r="O395" s="28">
        <v>-1.2385220000000001E-2</v>
      </c>
      <c r="P395" s="28">
        <v>-1.6145350000000001E-3</v>
      </c>
      <c r="Q395" s="28">
        <v>6.0701910000000002E-4</v>
      </c>
      <c r="R395" s="28">
        <v>2.5535100000000002E-4</v>
      </c>
    </row>
    <row r="396" spans="1:18" ht="33.75" x14ac:dyDescent="0.2">
      <c r="A396" s="12" t="s">
        <v>384</v>
      </c>
      <c r="B396" s="10" t="str">
        <f>VLOOKUP(A396,[3]Feuil1!$A$4:$B$2591,2,FALSE)</f>
        <v>Affections de la bouche et des dents avec certaines extractions, réparations et prothèses dentaires, niveau 2</v>
      </c>
      <c r="C396" s="26">
        <v>214</v>
      </c>
      <c r="D396" s="27">
        <v>795619.93350000004</v>
      </c>
      <c r="E396" s="26">
        <v>182</v>
      </c>
      <c r="F396" s="27">
        <v>669599.30099999998</v>
      </c>
      <c r="G396" s="26">
        <v>181</v>
      </c>
      <c r="H396" s="27">
        <v>646277.69850000006</v>
      </c>
      <c r="I396" s="28">
        <v>-0.158393005</v>
      </c>
      <c r="J396" s="28">
        <v>-0.14953271000000001</v>
      </c>
      <c r="K396" s="28">
        <v>-1.0418149E-2</v>
      </c>
      <c r="L396" s="28">
        <v>-3.4829192000000002E-2</v>
      </c>
      <c r="M396" s="28">
        <v>-5.4945050000000002E-3</v>
      </c>
      <c r="N396" s="28">
        <v>-2.9496755999999999E-2</v>
      </c>
      <c r="O396" s="28">
        <v>-1.3746E-5</v>
      </c>
      <c r="P396" s="28">
        <v>-4.4805000000000002E-5</v>
      </c>
      <c r="Q396" s="28">
        <v>1.64378E-5</v>
      </c>
      <c r="R396" s="28">
        <v>2.3849599999999999E-5</v>
      </c>
    </row>
    <row r="397" spans="1:18" ht="33.75" x14ac:dyDescent="0.2">
      <c r="A397" s="12" t="s">
        <v>385</v>
      </c>
      <c r="B397" s="10" t="str">
        <f>VLOOKUP(A397,[3]Feuil1!$A$4:$B$2591,2,FALSE)</f>
        <v>Affections de la bouche et des dents avec certaines extractions, réparations et prothèses dentaires, niveau 3</v>
      </c>
      <c r="C397" s="26">
        <v>28</v>
      </c>
      <c r="D397" s="27">
        <v>213387.49559999999</v>
      </c>
      <c r="E397" s="26">
        <v>28</v>
      </c>
      <c r="F397" s="27">
        <v>211591.80840000001</v>
      </c>
      <c r="G397" s="26">
        <v>31</v>
      </c>
      <c r="H397" s="27">
        <v>239350.1397</v>
      </c>
      <c r="I397" s="28">
        <v>-8.4151469999999996E-3</v>
      </c>
      <c r="J397" s="28">
        <v>0</v>
      </c>
      <c r="K397" s="28">
        <v>-8.4151469999999996E-3</v>
      </c>
      <c r="L397" s="28">
        <v>0.1311881188</v>
      </c>
      <c r="M397" s="28">
        <v>0.1071428571</v>
      </c>
      <c r="N397" s="28">
        <v>2.1718300900000001E-2</v>
      </c>
      <c r="O397" s="28">
        <v>4.1238200000000001E-5</v>
      </c>
      <c r="P397" s="28">
        <v>5.3328600000000003E-5</v>
      </c>
      <c r="Q397" s="28">
        <v>2.8153188999999999E-6</v>
      </c>
      <c r="R397" s="28">
        <v>8.8327526999999995E-6</v>
      </c>
    </row>
    <row r="398" spans="1:18" ht="33.75" x14ac:dyDescent="0.2">
      <c r="A398" s="12" t="s">
        <v>386</v>
      </c>
      <c r="B398" s="10" t="str">
        <f>VLOOKUP(A398,[3]Feuil1!$A$4:$B$2591,2,FALSE)</f>
        <v>Affections de la bouche et des dents avec certaines extractions, réparations et prothèses dentaires, niveau 4</v>
      </c>
      <c r="C398" s="26">
        <v>8</v>
      </c>
      <c r="D398" s="27">
        <v>82518.978000000003</v>
      </c>
      <c r="E398" s="26">
        <v>12</v>
      </c>
      <c r="F398" s="27">
        <v>125567.912</v>
      </c>
      <c r="G398" s="26">
        <v>15</v>
      </c>
      <c r="H398" s="27">
        <v>158186.93799999999</v>
      </c>
      <c r="I398" s="28">
        <v>0.52168525399999999</v>
      </c>
      <c r="J398" s="28">
        <v>0.5</v>
      </c>
      <c r="K398" s="28">
        <v>1.4456836000000001E-2</v>
      </c>
      <c r="L398" s="28">
        <v>0.25977198699999998</v>
      </c>
      <c r="M398" s="28">
        <v>0.25</v>
      </c>
      <c r="N398" s="28">
        <v>7.8175896000000009E-3</v>
      </c>
      <c r="O398" s="28">
        <v>4.1238200000000001E-5</v>
      </c>
      <c r="P398" s="28">
        <v>6.2666899999999995E-5</v>
      </c>
      <c r="Q398" s="28">
        <v>1.3622510999999999E-6</v>
      </c>
      <c r="R398" s="28">
        <v>5.8375820999999997E-6</v>
      </c>
    </row>
    <row r="399" spans="1:18" ht="33.75" x14ac:dyDescent="0.2">
      <c r="A399" s="12" t="s">
        <v>387</v>
      </c>
      <c r="B399" s="10" t="str">
        <f>VLOOKUP(A399,[3]Feuil1!$A$4:$B$2591,2,FALSE)</f>
        <v>Affections de la bouche et des dents avec certaines extractions, réparations et prothèses dentaires, en ambulatoire</v>
      </c>
      <c r="C399" s="26">
        <v>52728</v>
      </c>
      <c r="D399" s="27">
        <v>53309288.515000001</v>
      </c>
      <c r="E399" s="26">
        <v>56106</v>
      </c>
      <c r="F399" s="27">
        <v>56756614.844999999</v>
      </c>
      <c r="G399" s="26">
        <v>58733</v>
      </c>
      <c r="H399" s="27">
        <v>59331694.048</v>
      </c>
      <c r="I399" s="28">
        <v>6.4666523000000004E-2</v>
      </c>
      <c r="J399" s="28">
        <v>6.4064633600000004E-2</v>
      </c>
      <c r="K399" s="28">
        <v>5.6565109999999995E-4</v>
      </c>
      <c r="L399" s="28">
        <v>4.5370556499999999E-2</v>
      </c>
      <c r="M399" s="28">
        <v>4.6822086800000003E-2</v>
      </c>
      <c r="N399" s="28">
        <v>-1.3866060000000001E-3</v>
      </c>
      <c r="O399" s="28">
        <v>3.6110958399999997E-2</v>
      </c>
      <c r="P399" s="28">
        <v>4.9471773999999998E-3</v>
      </c>
      <c r="Q399" s="28">
        <v>5.3339395E-3</v>
      </c>
      <c r="R399" s="28">
        <v>2.1895210999999999E-3</v>
      </c>
    </row>
    <row r="400" spans="1:18" ht="22.5" x14ac:dyDescent="0.2">
      <c r="A400" s="12" t="s">
        <v>388</v>
      </c>
      <c r="B400" s="10" t="str">
        <f>VLOOKUP(A400,[3]Feuil1!$A$4:$B$2591,2,FALSE)</f>
        <v>Séjours comprenant une endoscopie oto-rhino-laryngologique, en ambulatoire</v>
      </c>
      <c r="C400" s="26">
        <v>6196</v>
      </c>
      <c r="D400" s="27">
        <v>4289523.0842000004</v>
      </c>
      <c r="E400" s="26">
        <v>6611</v>
      </c>
      <c r="F400" s="27">
        <v>4575688.1777999997</v>
      </c>
      <c r="G400" s="26">
        <v>7303</v>
      </c>
      <c r="H400" s="27">
        <v>5059275.5384</v>
      </c>
      <c r="I400" s="28">
        <v>6.6712566400000006E-2</v>
      </c>
      <c r="J400" s="28">
        <v>6.6978695899999996E-2</v>
      </c>
      <c r="K400" s="28">
        <v>-2.4942299999999997E-4</v>
      </c>
      <c r="L400" s="28">
        <v>0.1056862578</v>
      </c>
      <c r="M400" s="28">
        <v>0.1046740281</v>
      </c>
      <c r="N400" s="28">
        <v>9.1631530000000001E-4</v>
      </c>
      <c r="O400" s="28">
        <v>9.5122890000000002E-3</v>
      </c>
      <c r="P400" s="28">
        <v>9.2905590000000001E-4</v>
      </c>
      <c r="Q400" s="28">
        <v>6.6323459999999995E-4</v>
      </c>
      <c r="R400" s="28">
        <v>1.8670279999999999E-4</v>
      </c>
    </row>
    <row r="401" spans="1:18" ht="22.5" x14ac:dyDescent="0.2">
      <c r="A401" s="12" t="s">
        <v>389</v>
      </c>
      <c r="B401" s="10" t="str">
        <f>VLOOKUP(A401,[3]Feuil1!$A$4:$B$2591,2,FALSE)</f>
        <v>Séjours comprenant certains actes non opératoires de la CMD 03, en ambulatoire</v>
      </c>
      <c r="C401" s="26">
        <v>2858</v>
      </c>
      <c r="D401" s="27">
        <v>1492210.6703999999</v>
      </c>
      <c r="E401" s="26">
        <v>2807</v>
      </c>
      <c r="F401" s="27">
        <v>1464157.3404000001</v>
      </c>
      <c r="G401" s="26">
        <v>2797</v>
      </c>
      <c r="H401" s="27">
        <v>1455993.564</v>
      </c>
      <c r="I401" s="28">
        <v>-1.8799844999999999E-2</v>
      </c>
      <c r="J401" s="28">
        <v>-1.7844647000000002E-2</v>
      </c>
      <c r="K401" s="28">
        <v>-9.7255400000000004E-4</v>
      </c>
      <c r="L401" s="28">
        <v>-5.5757510000000003E-3</v>
      </c>
      <c r="M401" s="28">
        <v>-3.5625219999999998E-3</v>
      </c>
      <c r="N401" s="28">
        <v>-2.0204260000000001E-3</v>
      </c>
      <c r="O401" s="28">
        <v>-1.3746099999999999E-4</v>
      </c>
      <c r="P401" s="28">
        <v>-1.5684000000000001E-5</v>
      </c>
      <c r="Q401" s="28">
        <v>2.5401440000000003E-4</v>
      </c>
      <c r="R401" s="28">
        <v>5.3730599999999997E-5</v>
      </c>
    </row>
    <row r="402" spans="1:18" ht="22.5" x14ac:dyDescent="0.2">
      <c r="A402" s="12" t="s">
        <v>390</v>
      </c>
      <c r="B402" s="10" t="str">
        <f>VLOOKUP(A402,[3]Feuil1!$A$4:$B$2591,2,FALSE)</f>
        <v>Traumatismes et déformations du nez, niveau 1</v>
      </c>
      <c r="C402" s="26">
        <v>3606</v>
      </c>
      <c r="D402" s="27">
        <v>2806391.071</v>
      </c>
      <c r="E402" s="26">
        <v>3189</v>
      </c>
      <c r="F402" s="27">
        <v>2458984.7089</v>
      </c>
      <c r="G402" s="26">
        <v>2983</v>
      </c>
      <c r="H402" s="27">
        <v>2211787.6815999998</v>
      </c>
      <c r="I402" s="28">
        <v>-0.12379114400000001</v>
      </c>
      <c r="J402" s="28">
        <v>-0.115640599</v>
      </c>
      <c r="K402" s="28">
        <v>-9.2163269999999999E-3</v>
      </c>
      <c r="L402" s="28">
        <v>-0.100528086</v>
      </c>
      <c r="M402" s="28">
        <v>-6.4597052000000002E-2</v>
      </c>
      <c r="N402" s="28">
        <v>-3.8412359E-2</v>
      </c>
      <c r="O402" s="28">
        <v>-2.8316930000000001E-3</v>
      </c>
      <c r="P402" s="28">
        <v>-4.7490899999999998E-4</v>
      </c>
      <c r="Q402" s="28">
        <v>2.7090630000000001E-4</v>
      </c>
      <c r="R402" s="28">
        <v>8.1621700000000005E-5</v>
      </c>
    </row>
    <row r="403" spans="1:18" ht="22.5" x14ac:dyDescent="0.2">
      <c r="A403" s="12" t="s">
        <v>391</v>
      </c>
      <c r="B403" s="10" t="str">
        <f>VLOOKUP(A403,[3]Feuil1!$A$4:$B$2591,2,FALSE)</f>
        <v>Traumatismes et déformations du nez, niveau 2</v>
      </c>
      <c r="C403" s="26">
        <v>239</v>
      </c>
      <c r="D403" s="27">
        <v>451376.83069999999</v>
      </c>
      <c r="E403" s="26">
        <v>263</v>
      </c>
      <c r="F403" s="27">
        <v>496201.49070000002</v>
      </c>
      <c r="G403" s="26">
        <v>226</v>
      </c>
      <c r="H403" s="27">
        <v>426287.58799999999</v>
      </c>
      <c r="I403" s="28">
        <v>9.9306514999999998E-2</v>
      </c>
      <c r="J403" s="28">
        <v>0.10041841</v>
      </c>
      <c r="K403" s="28">
        <v>-1.010429E-3</v>
      </c>
      <c r="L403" s="28">
        <v>-0.14089821199999999</v>
      </c>
      <c r="M403" s="28">
        <v>-0.14068441100000001</v>
      </c>
      <c r="N403" s="28">
        <v>-2.4880399999999998E-4</v>
      </c>
      <c r="O403" s="28">
        <v>-5.0860499999999997E-4</v>
      </c>
      <c r="P403" s="28">
        <v>-1.3431700000000001E-4</v>
      </c>
      <c r="Q403" s="28">
        <v>2.05246E-5</v>
      </c>
      <c r="R403" s="28">
        <v>1.57313E-5</v>
      </c>
    </row>
    <row r="404" spans="1:18" ht="22.5" x14ac:dyDescent="0.2">
      <c r="A404" s="12" t="s">
        <v>392</v>
      </c>
      <c r="B404" s="10" t="str">
        <f>VLOOKUP(A404,[3]Feuil1!$A$4:$B$2591,2,FALSE)</f>
        <v>Traumatismes et déformations du nez, niveau 3</v>
      </c>
      <c r="C404" s="26">
        <v>120</v>
      </c>
      <c r="D404" s="27">
        <v>356771.65019999997</v>
      </c>
      <c r="E404" s="26">
        <v>133</v>
      </c>
      <c r="F404" s="27">
        <v>407623.59639999998</v>
      </c>
      <c r="G404" s="26">
        <v>159</v>
      </c>
      <c r="H404" s="27">
        <v>466010.54950000002</v>
      </c>
      <c r="I404" s="28">
        <v>0.1425335958</v>
      </c>
      <c r="J404" s="28">
        <v>0.1083333333</v>
      </c>
      <c r="K404" s="28">
        <v>3.08573797E-2</v>
      </c>
      <c r="L404" s="28">
        <v>0.143237422</v>
      </c>
      <c r="M404" s="28">
        <v>0.19548872179999999</v>
      </c>
      <c r="N404" s="28">
        <v>-4.3707061999999998E-2</v>
      </c>
      <c r="O404" s="28">
        <v>3.5739810000000002E-4</v>
      </c>
      <c r="P404" s="28">
        <v>1.121715E-4</v>
      </c>
      <c r="Q404" s="28">
        <v>1.44399E-5</v>
      </c>
      <c r="R404" s="28">
        <v>1.7197199999999999E-5</v>
      </c>
    </row>
    <row r="405" spans="1:18" ht="22.5" x14ac:dyDescent="0.2">
      <c r="A405" s="12" t="s">
        <v>393</v>
      </c>
      <c r="B405" s="10" t="str">
        <f>VLOOKUP(A405,[3]Feuil1!$A$4:$B$2591,2,FALSE)</f>
        <v>Traumatismes et déformations du nez, niveau 4</v>
      </c>
      <c r="C405" s="26">
        <v>19</v>
      </c>
      <c r="D405" s="27">
        <v>99454.502399999998</v>
      </c>
      <c r="E405" s="26">
        <v>19</v>
      </c>
      <c r="F405" s="27">
        <v>100233.9264</v>
      </c>
      <c r="G405" s="26">
        <v>20</v>
      </c>
      <c r="H405" s="27">
        <v>105378.12480000001</v>
      </c>
      <c r="I405" s="28">
        <v>7.8369905999999996E-3</v>
      </c>
      <c r="J405" s="28">
        <v>0</v>
      </c>
      <c r="K405" s="28">
        <v>7.8369905999999996E-3</v>
      </c>
      <c r="L405" s="28">
        <v>5.1321928500000003E-2</v>
      </c>
      <c r="M405" s="28">
        <v>5.2631578900000003E-2</v>
      </c>
      <c r="N405" s="28">
        <v>-1.2441679999999999E-3</v>
      </c>
      <c r="O405" s="28">
        <v>1.37461E-5</v>
      </c>
      <c r="P405" s="28">
        <v>9.8829046000000004E-6</v>
      </c>
      <c r="Q405" s="28">
        <v>1.8163347999999999E-6</v>
      </c>
      <c r="R405" s="28">
        <v>3.8887752999999997E-6</v>
      </c>
    </row>
    <row r="406" spans="1:18" ht="22.5" x14ac:dyDescent="0.2">
      <c r="A406" s="12" t="s">
        <v>394</v>
      </c>
      <c r="B406" s="10" t="str">
        <f>VLOOKUP(A406,[3]Feuil1!$A$4:$B$2591,2,FALSE)</f>
        <v>Traumatismes et déformations du nez, très courte durée</v>
      </c>
      <c r="C406" s="26">
        <v>5274</v>
      </c>
      <c r="D406" s="27">
        <v>2636169.5122000002</v>
      </c>
      <c r="E406" s="26">
        <v>4971</v>
      </c>
      <c r="F406" s="27">
        <v>2485752.3110000002</v>
      </c>
      <c r="G406" s="26">
        <v>5214</v>
      </c>
      <c r="H406" s="27">
        <v>2605364.6773000001</v>
      </c>
      <c r="I406" s="28">
        <v>-5.7059001999999998E-2</v>
      </c>
      <c r="J406" s="28">
        <v>-5.745165E-2</v>
      </c>
      <c r="K406" s="28">
        <v>4.1658100000000002E-4</v>
      </c>
      <c r="L406" s="28">
        <v>4.8119181400000002E-2</v>
      </c>
      <c r="M406" s="28">
        <v>4.8883524400000003E-2</v>
      </c>
      <c r="N406" s="28">
        <v>-7.2872099999999999E-4</v>
      </c>
      <c r="O406" s="28">
        <v>3.3402979999999998E-3</v>
      </c>
      <c r="P406" s="28">
        <v>2.2979629999999999E-4</v>
      </c>
      <c r="Q406" s="28">
        <v>4.7351849999999998E-4</v>
      </c>
      <c r="R406" s="28">
        <v>9.6145900000000004E-5</v>
      </c>
    </row>
    <row r="407" spans="1:18" ht="33.75" x14ac:dyDescent="0.2">
      <c r="A407" s="12" t="s">
        <v>395</v>
      </c>
      <c r="B407" s="10" t="str">
        <f>VLOOKUP(A407,[3]Feuil1!$A$4:$B$2591,2,FALSE)</f>
        <v>Otites moyennes et autres infections des voies aériennes supérieures, âge inférieur à 18 ans, niveau 1</v>
      </c>
      <c r="C407" s="26">
        <v>11515</v>
      </c>
      <c r="D407" s="27">
        <v>16517613.242000001</v>
      </c>
      <c r="E407" s="26">
        <v>10905</v>
      </c>
      <c r="F407" s="27">
        <v>15690028.489</v>
      </c>
      <c r="G407" s="26">
        <v>11615</v>
      </c>
      <c r="H407" s="27">
        <v>16662441.041999999</v>
      </c>
      <c r="I407" s="28">
        <v>-5.0103167999999997E-2</v>
      </c>
      <c r="J407" s="28">
        <v>-5.2974381000000001E-2</v>
      </c>
      <c r="K407" s="28">
        <v>3.031822E-3</v>
      </c>
      <c r="L407" s="28">
        <v>6.1976468299999997E-2</v>
      </c>
      <c r="M407" s="28">
        <v>6.5107748699999995E-2</v>
      </c>
      <c r="N407" s="28">
        <v>-2.9398720000000001E-3</v>
      </c>
      <c r="O407" s="28">
        <v>9.7597185000000003E-3</v>
      </c>
      <c r="P407" s="28">
        <v>1.8681746E-3</v>
      </c>
      <c r="Q407" s="28">
        <v>1.0548364000000001E-3</v>
      </c>
      <c r="R407" s="28">
        <v>6.1489509999999999E-4</v>
      </c>
    </row>
    <row r="408" spans="1:18" ht="33.75" x14ac:dyDescent="0.2">
      <c r="A408" s="12" t="s">
        <v>396</v>
      </c>
      <c r="B408" s="10" t="str">
        <f>VLOOKUP(A408,[3]Feuil1!$A$4:$B$2591,2,FALSE)</f>
        <v>Otites moyennes et autres infections des voies aériennes supérieures, âge inférieur à 18 ans, niveau 2</v>
      </c>
      <c r="C408" s="26">
        <v>1354</v>
      </c>
      <c r="D408" s="27">
        <v>3133286.6151999999</v>
      </c>
      <c r="E408" s="26">
        <v>1340</v>
      </c>
      <c r="F408" s="27">
        <v>3097953.7938999999</v>
      </c>
      <c r="G408" s="26">
        <v>1532</v>
      </c>
      <c r="H408" s="27">
        <v>3527892.0647</v>
      </c>
      <c r="I408" s="28">
        <v>-1.1276599999999999E-2</v>
      </c>
      <c r="J408" s="28">
        <v>-1.0339734E-2</v>
      </c>
      <c r="K408" s="28">
        <v>-9.4665400000000001E-4</v>
      </c>
      <c r="L408" s="28">
        <v>0.13878136969999999</v>
      </c>
      <c r="M408" s="28">
        <v>0.1432835821</v>
      </c>
      <c r="N408" s="28">
        <v>-3.9379660000000002E-3</v>
      </c>
      <c r="O408" s="28">
        <v>2.6392477999999998E-3</v>
      </c>
      <c r="P408" s="28">
        <v>8.259866E-4</v>
      </c>
      <c r="Q408" s="28">
        <v>1.3913120000000001E-4</v>
      </c>
      <c r="R408" s="28">
        <v>1.3019E-4</v>
      </c>
    </row>
    <row r="409" spans="1:18" ht="33.75" x14ac:dyDescent="0.2">
      <c r="A409" s="12" t="s">
        <v>397</v>
      </c>
      <c r="B409" s="10" t="str">
        <f>VLOOKUP(A409,[3]Feuil1!$A$4:$B$2591,2,FALSE)</f>
        <v>Otites moyennes et autres infections des voies aériennes supérieures, âge inférieur à 18 ans, niveau 3</v>
      </c>
      <c r="C409" s="26">
        <v>175</v>
      </c>
      <c r="D409" s="27">
        <v>645457.75340000005</v>
      </c>
      <c r="E409" s="26">
        <v>191</v>
      </c>
      <c r="F409" s="27">
        <v>715118.02639999997</v>
      </c>
      <c r="G409" s="26">
        <v>223</v>
      </c>
      <c r="H409" s="27">
        <v>794042.64309999999</v>
      </c>
      <c r="I409" s="28">
        <v>0.1079238302</v>
      </c>
      <c r="J409" s="28">
        <v>9.1428571400000005E-2</v>
      </c>
      <c r="K409" s="28">
        <v>1.5113457E-2</v>
      </c>
      <c r="L409" s="28">
        <v>0.110365861</v>
      </c>
      <c r="M409" s="28">
        <v>0.16753926699999999</v>
      </c>
      <c r="N409" s="28">
        <v>-4.8969150000000003E-2</v>
      </c>
      <c r="O409" s="28">
        <v>4.3987460000000003E-4</v>
      </c>
      <c r="P409" s="28">
        <v>1.5162800000000001E-4</v>
      </c>
      <c r="Q409" s="28">
        <v>2.0252099999999999E-5</v>
      </c>
      <c r="R409" s="28">
        <v>2.93026E-5</v>
      </c>
    </row>
    <row r="410" spans="1:18" ht="33.75" x14ac:dyDescent="0.2">
      <c r="A410" s="12" t="s">
        <v>398</v>
      </c>
      <c r="B410" s="10" t="str">
        <f>VLOOKUP(A410,[3]Feuil1!$A$4:$B$2591,2,FALSE)</f>
        <v>Otites moyennes et autres infections des voies aériennes supérieures, âge inférieur à 18 ans, niveau 4</v>
      </c>
      <c r="C410" s="26">
        <v>61</v>
      </c>
      <c r="D410" s="27">
        <v>399630.99119999999</v>
      </c>
      <c r="E410" s="26">
        <v>66</v>
      </c>
      <c r="F410" s="27">
        <v>443220.0858</v>
      </c>
      <c r="G410" s="26">
        <v>92</v>
      </c>
      <c r="H410" s="27">
        <v>602018.11479999998</v>
      </c>
      <c r="I410" s="28">
        <v>0.1090733591</v>
      </c>
      <c r="J410" s="28">
        <v>8.1967213100000005E-2</v>
      </c>
      <c r="K410" s="28">
        <v>2.5052650100000001E-2</v>
      </c>
      <c r="L410" s="28">
        <v>0.35828256450000001</v>
      </c>
      <c r="M410" s="28">
        <v>0.39393939389999999</v>
      </c>
      <c r="N410" s="28">
        <v>-2.5579899E-2</v>
      </c>
      <c r="O410" s="28">
        <v>3.5739810000000002E-4</v>
      </c>
      <c r="P410" s="28">
        <v>3.0507880000000002E-4</v>
      </c>
      <c r="Q410" s="28">
        <v>8.3551399000000002E-6</v>
      </c>
      <c r="R410" s="28">
        <v>2.2216299999999999E-5</v>
      </c>
    </row>
    <row r="411" spans="1:18" ht="33.75" x14ac:dyDescent="0.2">
      <c r="A411" s="12" t="s">
        <v>399</v>
      </c>
      <c r="B411" s="10" t="str">
        <f>VLOOKUP(A411,[3]Feuil1!$A$4:$B$2591,2,FALSE)</f>
        <v>Otites moyennes et autres infections des voies aériennes supérieures, âge inférieur à 18 ans, très courte durée</v>
      </c>
      <c r="C411" s="26">
        <v>19105</v>
      </c>
      <c r="D411" s="27">
        <v>12815589.601</v>
      </c>
      <c r="E411" s="26">
        <v>16997</v>
      </c>
      <c r="F411" s="27">
        <v>11410237.142000001</v>
      </c>
      <c r="G411" s="26">
        <v>19419</v>
      </c>
      <c r="H411" s="27">
        <v>13041883.323999999</v>
      </c>
      <c r="I411" s="28">
        <v>-0.10965960199999999</v>
      </c>
      <c r="J411" s="28">
        <v>-0.110337608</v>
      </c>
      <c r="K411" s="28">
        <v>7.620932E-4</v>
      </c>
      <c r="L411" s="28">
        <v>0.14299844619999999</v>
      </c>
      <c r="M411" s="28">
        <v>0.1424957345</v>
      </c>
      <c r="N411" s="28">
        <v>4.4001179999999997E-4</v>
      </c>
      <c r="O411" s="28">
        <v>3.3293011499999997E-2</v>
      </c>
      <c r="P411" s="28">
        <v>3.1346776E-3</v>
      </c>
      <c r="Q411" s="28">
        <v>1.7635702E-3</v>
      </c>
      <c r="R411" s="28">
        <v>4.812854E-4</v>
      </c>
    </row>
    <row r="412" spans="1:18" ht="33.75" x14ac:dyDescent="0.2">
      <c r="A412" s="12" t="s">
        <v>400</v>
      </c>
      <c r="B412" s="10" t="str">
        <f>VLOOKUP(A412,[3]Feuil1!$A$4:$B$2591,2,FALSE)</f>
        <v>Otites moyennes et autres infections des voies aériennes supérieures, âge supérieur à 17 ans, niveau 1</v>
      </c>
      <c r="C412" s="26">
        <v>3767</v>
      </c>
      <c r="D412" s="27">
        <v>5024238.2061000001</v>
      </c>
      <c r="E412" s="26">
        <v>3718</v>
      </c>
      <c r="F412" s="27">
        <v>4940334.1530999998</v>
      </c>
      <c r="G412" s="26">
        <v>3544</v>
      </c>
      <c r="H412" s="27">
        <v>4706105.4062000001</v>
      </c>
      <c r="I412" s="28">
        <v>-1.6699855999999999E-2</v>
      </c>
      <c r="J412" s="28">
        <v>-1.3007698E-2</v>
      </c>
      <c r="K412" s="28">
        <v>-3.740817E-3</v>
      </c>
      <c r="L412" s="28">
        <v>-4.7411518999999999E-2</v>
      </c>
      <c r="M412" s="28">
        <v>-4.6799354000000001E-2</v>
      </c>
      <c r="N412" s="28">
        <v>-6.4221999999999999E-4</v>
      </c>
      <c r="O412" s="28">
        <v>-2.391818E-3</v>
      </c>
      <c r="P412" s="28">
        <v>-4.49994E-4</v>
      </c>
      <c r="Q412" s="28">
        <v>3.2185450000000001E-4</v>
      </c>
      <c r="R412" s="28">
        <v>1.7366969999999999E-4</v>
      </c>
    </row>
    <row r="413" spans="1:18" ht="33.75" x14ac:dyDescent="0.2">
      <c r="A413" s="12" t="s">
        <v>401</v>
      </c>
      <c r="B413" s="10" t="str">
        <f>VLOOKUP(A413,[3]Feuil1!$A$4:$B$2591,2,FALSE)</f>
        <v>Otites moyennes et autres infections des voies aériennes supérieures, âge supérieur à 17 ans, niveau 2</v>
      </c>
      <c r="C413" s="26">
        <v>1081</v>
      </c>
      <c r="D413" s="27">
        <v>2868441.2727000001</v>
      </c>
      <c r="E413" s="26">
        <v>1078</v>
      </c>
      <c r="F413" s="27">
        <v>2859492.0690000001</v>
      </c>
      <c r="G413" s="26">
        <v>1206</v>
      </c>
      <c r="H413" s="27">
        <v>3201855.8111999999</v>
      </c>
      <c r="I413" s="28">
        <v>-3.1198839999999999E-3</v>
      </c>
      <c r="J413" s="28">
        <v>-2.7752079999999999E-3</v>
      </c>
      <c r="K413" s="28">
        <v>-3.4563500000000001E-4</v>
      </c>
      <c r="L413" s="28">
        <v>0.1197288658</v>
      </c>
      <c r="M413" s="28">
        <v>0.11873840450000001</v>
      </c>
      <c r="N413" s="28">
        <v>8.8533779999999999E-4</v>
      </c>
      <c r="O413" s="28">
        <v>1.7594984999999999E-3</v>
      </c>
      <c r="P413" s="28">
        <v>6.5774059999999996E-4</v>
      </c>
      <c r="Q413" s="28">
        <v>1.0952500000000001E-4</v>
      </c>
      <c r="R413" s="28">
        <v>1.181583E-4</v>
      </c>
    </row>
    <row r="414" spans="1:18" ht="33.75" x14ac:dyDescent="0.2">
      <c r="A414" s="12" t="s">
        <v>402</v>
      </c>
      <c r="B414" s="10" t="str">
        <f>VLOOKUP(A414,[3]Feuil1!$A$4:$B$2591,2,FALSE)</f>
        <v>Otites moyennes et autres infections des voies aériennes supérieures, âge supérieur à 17 ans, niveau 3</v>
      </c>
      <c r="C414" s="26">
        <v>482</v>
      </c>
      <c r="D414" s="27">
        <v>1799280.2220999999</v>
      </c>
      <c r="E414" s="26">
        <v>470</v>
      </c>
      <c r="F414" s="27">
        <v>1766773.2992</v>
      </c>
      <c r="G414" s="26">
        <v>473</v>
      </c>
      <c r="H414" s="27">
        <v>1768889.9549</v>
      </c>
      <c r="I414" s="28">
        <v>-1.8066625999999999E-2</v>
      </c>
      <c r="J414" s="28">
        <v>-2.4896266E-2</v>
      </c>
      <c r="K414" s="28">
        <v>7.0040132999999996E-3</v>
      </c>
      <c r="L414" s="28">
        <v>1.1980347E-3</v>
      </c>
      <c r="M414" s="28">
        <v>6.3829786999999999E-3</v>
      </c>
      <c r="N414" s="28">
        <v>-5.1520589999999996E-3</v>
      </c>
      <c r="O414" s="28">
        <v>4.1238200000000001E-5</v>
      </c>
      <c r="P414" s="28">
        <v>4.0664656999999996E-6</v>
      </c>
      <c r="Q414" s="28">
        <v>4.2956300000000001E-5</v>
      </c>
      <c r="R414" s="28">
        <v>6.52775E-5</v>
      </c>
    </row>
    <row r="415" spans="1:18" ht="33.75" x14ac:dyDescent="0.2">
      <c r="A415" s="12" t="s">
        <v>403</v>
      </c>
      <c r="B415" s="10" t="str">
        <f>VLOOKUP(A415,[3]Feuil1!$A$4:$B$2591,2,FALSE)</f>
        <v>Otites moyennes et autres infections des voies aériennes supérieures, âge supérieur à 17 ans, niveau 4</v>
      </c>
      <c r="C415" s="26">
        <v>198</v>
      </c>
      <c r="D415" s="27">
        <v>1192693.9557</v>
      </c>
      <c r="E415" s="26">
        <v>239</v>
      </c>
      <c r="F415" s="27">
        <v>1430639.6162</v>
      </c>
      <c r="G415" s="26">
        <v>290</v>
      </c>
      <c r="H415" s="27">
        <v>1771626.0882000001</v>
      </c>
      <c r="I415" s="28">
        <v>0.19950269670000001</v>
      </c>
      <c r="J415" s="28">
        <v>0.2070707071</v>
      </c>
      <c r="K415" s="28">
        <v>-6.2697320000000001E-3</v>
      </c>
      <c r="L415" s="28">
        <v>0.23834547019999999</v>
      </c>
      <c r="M415" s="28">
        <v>0.21338912130000001</v>
      </c>
      <c r="N415" s="28">
        <v>2.0567473700000002E-2</v>
      </c>
      <c r="O415" s="28">
        <v>7.0105020000000001E-4</v>
      </c>
      <c r="P415" s="28">
        <v>6.5509460000000004E-4</v>
      </c>
      <c r="Q415" s="28">
        <v>2.6336899999999999E-5</v>
      </c>
      <c r="R415" s="28">
        <v>6.5378399999999997E-5</v>
      </c>
    </row>
    <row r="416" spans="1:18" ht="33.75" x14ac:dyDescent="0.2">
      <c r="A416" s="12" t="s">
        <v>404</v>
      </c>
      <c r="B416" s="10" t="str">
        <f>VLOOKUP(A416,[3]Feuil1!$A$4:$B$2591,2,FALSE)</f>
        <v>Otites moyennes et autres infections des voies aériennes supérieures, âge supérieur à 17 ans, très courte durée</v>
      </c>
      <c r="C416" s="26">
        <v>4883</v>
      </c>
      <c r="D416" s="27">
        <v>2835618.1274000001</v>
      </c>
      <c r="E416" s="26">
        <v>4952</v>
      </c>
      <c r="F416" s="27">
        <v>2872957.4841999998</v>
      </c>
      <c r="G416" s="26">
        <v>5043</v>
      </c>
      <c r="H416" s="27">
        <v>2919037.6264</v>
      </c>
      <c r="I416" s="28">
        <v>1.3167977900000001E-2</v>
      </c>
      <c r="J416" s="28">
        <v>1.41306574E-2</v>
      </c>
      <c r="K416" s="28">
        <v>-9.4926600000000004E-4</v>
      </c>
      <c r="L416" s="28">
        <v>1.6039270500000001E-2</v>
      </c>
      <c r="M416" s="28">
        <v>1.8376413599999999E-2</v>
      </c>
      <c r="N416" s="28">
        <v>-2.2949699999999999E-3</v>
      </c>
      <c r="O416" s="28">
        <v>1.2508935000000001E-3</v>
      </c>
      <c r="P416" s="28">
        <v>8.8528000000000003E-5</v>
      </c>
      <c r="Q416" s="28">
        <v>4.5798879999999999E-4</v>
      </c>
      <c r="R416" s="28">
        <v>1.0772139999999999E-4</v>
      </c>
    </row>
    <row r="417" spans="1:18" x14ac:dyDescent="0.2">
      <c r="A417" s="12" t="s">
        <v>405</v>
      </c>
      <c r="B417" s="10" t="str">
        <f>VLOOKUP(A417,[3]Feuil1!$A$4:$B$2591,2,FALSE)</f>
        <v>Troubles de l'équilibre, niveau 1</v>
      </c>
      <c r="C417" s="26">
        <v>8756</v>
      </c>
      <c r="D417" s="27">
        <v>12950630.903000001</v>
      </c>
      <c r="E417" s="26">
        <v>8766</v>
      </c>
      <c r="F417" s="27">
        <v>12994085.173</v>
      </c>
      <c r="G417" s="26">
        <v>8955</v>
      </c>
      <c r="H417" s="27">
        <v>13182963.252</v>
      </c>
      <c r="I417" s="28">
        <v>3.3553786000000002E-3</v>
      </c>
      <c r="J417" s="28">
        <v>1.1420740000000001E-3</v>
      </c>
      <c r="K417" s="28">
        <v>2.2107797000000002E-3</v>
      </c>
      <c r="L417" s="28">
        <v>1.45356966E-2</v>
      </c>
      <c r="M417" s="28">
        <v>2.1560574900000001E-2</v>
      </c>
      <c r="N417" s="28">
        <v>-6.876615E-3</v>
      </c>
      <c r="O417" s="28">
        <v>2.5980095999999999E-3</v>
      </c>
      <c r="P417" s="28">
        <v>3.6286780000000001E-4</v>
      </c>
      <c r="Q417" s="28">
        <v>8.1326390000000003E-4</v>
      </c>
      <c r="R417" s="28">
        <v>4.864917E-4</v>
      </c>
    </row>
    <row r="418" spans="1:18" x14ac:dyDescent="0.2">
      <c r="A418" s="12" t="s">
        <v>406</v>
      </c>
      <c r="B418" s="10" t="str">
        <f>VLOOKUP(A418,[3]Feuil1!$A$4:$B$2591,2,FALSE)</f>
        <v>Troubles de l'équilibre, niveau 2</v>
      </c>
      <c r="C418" s="26">
        <v>4585</v>
      </c>
      <c r="D418" s="27">
        <v>10361484.054</v>
      </c>
      <c r="E418" s="26">
        <v>4478</v>
      </c>
      <c r="F418" s="27">
        <v>10081207.004000001</v>
      </c>
      <c r="G418" s="26">
        <v>4496</v>
      </c>
      <c r="H418" s="27">
        <v>10121072.612</v>
      </c>
      <c r="I418" s="28">
        <v>-2.7049894000000001E-2</v>
      </c>
      <c r="J418" s="28">
        <v>-2.3336968E-2</v>
      </c>
      <c r="K418" s="28">
        <v>-3.8016450000000002E-3</v>
      </c>
      <c r="L418" s="28">
        <v>3.9544478999999997E-3</v>
      </c>
      <c r="M418" s="28">
        <v>4.0196516000000002E-3</v>
      </c>
      <c r="N418" s="28">
        <v>-6.4943000000000005E-5</v>
      </c>
      <c r="O418" s="28">
        <v>2.4742950000000003E-4</v>
      </c>
      <c r="P418" s="28">
        <v>7.6588799999999994E-5</v>
      </c>
      <c r="Q418" s="28">
        <v>4.0831210000000001E-4</v>
      </c>
      <c r="R418" s="28">
        <v>3.7349859999999998E-4</v>
      </c>
    </row>
    <row r="419" spans="1:18" x14ac:dyDescent="0.2">
      <c r="A419" s="12" t="s">
        <v>407</v>
      </c>
      <c r="B419" s="10" t="str">
        <f>VLOOKUP(A419,[3]Feuil1!$A$4:$B$2591,2,FALSE)</f>
        <v>Troubles de l'équilibre, niveau 3</v>
      </c>
      <c r="C419" s="26">
        <v>3124</v>
      </c>
      <c r="D419" s="27">
        <v>9780105.5865000002</v>
      </c>
      <c r="E419" s="26">
        <v>3196</v>
      </c>
      <c r="F419" s="27">
        <v>9970075.6440999992</v>
      </c>
      <c r="G419" s="26">
        <v>3282</v>
      </c>
      <c r="H419" s="27">
        <v>10245437.423</v>
      </c>
      <c r="I419" s="28">
        <v>1.9424131599999998E-2</v>
      </c>
      <c r="J419" s="28">
        <v>2.3047375200000001E-2</v>
      </c>
      <c r="K419" s="28">
        <v>-3.5416190000000002E-3</v>
      </c>
      <c r="L419" s="28">
        <v>2.7618825400000001E-2</v>
      </c>
      <c r="M419" s="28">
        <v>2.69086358E-2</v>
      </c>
      <c r="N419" s="28">
        <v>6.9158019999999998E-4</v>
      </c>
      <c r="O419" s="28">
        <v>1.1821631E-3</v>
      </c>
      <c r="P419" s="28">
        <v>5.2901809999999995E-4</v>
      </c>
      <c r="Q419" s="28">
        <v>2.9806050000000001E-4</v>
      </c>
      <c r="R419" s="28">
        <v>3.78088E-4</v>
      </c>
    </row>
    <row r="420" spans="1:18" x14ac:dyDescent="0.2">
      <c r="A420" s="12" t="s">
        <v>408</v>
      </c>
      <c r="B420" s="10" t="str">
        <f>VLOOKUP(A420,[3]Feuil1!$A$4:$B$2591,2,FALSE)</f>
        <v>Troubles de l'équilibre, niveau 4</v>
      </c>
      <c r="C420" s="26">
        <v>65</v>
      </c>
      <c r="D420" s="27">
        <v>382663.65779999999</v>
      </c>
      <c r="E420" s="26">
        <v>52</v>
      </c>
      <c r="F420" s="27">
        <v>313770.2463</v>
      </c>
      <c r="G420" s="26">
        <v>60</v>
      </c>
      <c r="H420" s="27">
        <v>353304.0183</v>
      </c>
      <c r="I420" s="28">
        <v>-0.18003646300000001</v>
      </c>
      <c r="J420" s="28">
        <v>-0.2</v>
      </c>
      <c r="K420" s="28">
        <v>2.4954421099999999E-2</v>
      </c>
      <c r="L420" s="28">
        <v>0.12599592370000001</v>
      </c>
      <c r="M420" s="28">
        <v>0.1538461538</v>
      </c>
      <c r="N420" s="28">
        <v>-2.4136866E-2</v>
      </c>
      <c r="O420" s="28">
        <v>1.099687E-4</v>
      </c>
      <c r="P420" s="28">
        <v>7.5951299999999999E-5</v>
      </c>
      <c r="Q420" s="28">
        <v>5.4490042999999998E-6</v>
      </c>
      <c r="R420" s="28">
        <v>1.3038E-5</v>
      </c>
    </row>
    <row r="421" spans="1:18" x14ac:dyDescent="0.2">
      <c r="A421" s="12" t="s">
        <v>409</v>
      </c>
      <c r="B421" s="10" t="str">
        <f>VLOOKUP(A421,[3]Feuil1!$A$4:$B$2591,2,FALSE)</f>
        <v>Troubles de l'équilibre, très courte durée</v>
      </c>
      <c r="C421" s="26">
        <v>13471</v>
      </c>
      <c r="D421" s="27">
        <v>8084089.4972000001</v>
      </c>
      <c r="E421" s="26">
        <v>13702</v>
      </c>
      <c r="F421" s="27">
        <v>8227890.4038000004</v>
      </c>
      <c r="G421" s="26">
        <v>14048</v>
      </c>
      <c r="H421" s="27">
        <v>8426005.7760000005</v>
      </c>
      <c r="I421" s="28">
        <v>1.77881389E-2</v>
      </c>
      <c r="J421" s="28">
        <v>1.7147947399999999E-2</v>
      </c>
      <c r="K421" s="28">
        <v>6.2939850000000004E-4</v>
      </c>
      <c r="L421" s="28">
        <v>2.4078513700000002E-2</v>
      </c>
      <c r="M421" s="28">
        <v>2.5251788099999999E-2</v>
      </c>
      <c r="N421" s="28">
        <v>-1.144377E-3</v>
      </c>
      <c r="O421" s="28">
        <v>4.7561445000000001E-3</v>
      </c>
      <c r="P421" s="28">
        <v>3.8061429999999998E-4</v>
      </c>
      <c r="Q421" s="28">
        <v>1.2757935000000001E-3</v>
      </c>
      <c r="R421" s="28">
        <v>3.109454E-4</v>
      </c>
    </row>
    <row r="422" spans="1:18" x14ac:dyDescent="0.2">
      <c r="A422" s="12" t="s">
        <v>410</v>
      </c>
      <c r="B422" s="10" t="str">
        <f>VLOOKUP(A422,[3]Feuil1!$A$4:$B$2591,2,FALSE)</f>
        <v>Epistaxis, niveau 1</v>
      </c>
      <c r="C422" s="26">
        <v>3685</v>
      </c>
      <c r="D422" s="27">
        <v>5593903.7109000003</v>
      </c>
      <c r="E422" s="26">
        <v>3702</v>
      </c>
      <c r="F422" s="27">
        <v>5598093.0718999999</v>
      </c>
      <c r="G422" s="26">
        <v>3331</v>
      </c>
      <c r="H422" s="27">
        <v>5001638.8342000004</v>
      </c>
      <c r="I422" s="28">
        <v>7.4891550000000002E-4</v>
      </c>
      <c r="J422" s="28">
        <v>4.6132971999999998E-3</v>
      </c>
      <c r="K422" s="28">
        <v>-3.8466360000000001E-3</v>
      </c>
      <c r="L422" s="28">
        <v>-0.10654596700000001</v>
      </c>
      <c r="M422" s="28">
        <v>-0.100216099</v>
      </c>
      <c r="N422" s="28">
        <v>-7.0348750000000003E-3</v>
      </c>
      <c r="O422" s="28">
        <v>-5.0997969999999997E-3</v>
      </c>
      <c r="P422" s="28">
        <v>-1.145893E-3</v>
      </c>
      <c r="Q422" s="28">
        <v>3.0251060000000002E-4</v>
      </c>
      <c r="R422" s="28">
        <v>1.845758E-4</v>
      </c>
    </row>
    <row r="423" spans="1:18" x14ac:dyDescent="0.2">
      <c r="A423" s="12" t="s">
        <v>411</v>
      </c>
      <c r="B423" s="10" t="str">
        <f>VLOOKUP(A423,[3]Feuil1!$A$4:$B$2591,2,FALSE)</f>
        <v>Epistaxis, niveau 2</v>
      </c>
      <c r="C423" s="26">
        <v>1737</v>
      </c>
      <c r="D423" s="27">
        <v>4133840.1233999999</v>
      </c>
      <c r="E423" s="26">
        <v>1829</v>
      </c>
      <c r="F423" s="27">
        <v>4358645.2854000004</v>
      </c>
      <c r="G423" s="26">
        <v>1824</v>
      </c>
      <c r="H423" s="27">
        <v>4330316.7167999996</v>
      </c>
      <c r="I423" s="28">
        <v>5.4381677900000001E-2</v>
      </c>
      <c r="J423" s="28">
        <v>5.2964881999999998E-2</v>
      </c>
      <c r="K423" s="28">
        <v>1.3455301E-3</v>
      </c>
      <c r="L423" s="28">
        <v>-6.499398E-3</v>
      </c>
      <c r="M423" s="28">
        <v>-2.7337339999999998E-3</v>
      </c>
      <c r="N423" s="28">
        <v>-3.7759859999999998E-3</v>
      </c>
      <c r="O423" s="28">
        <v>-6.8730000000000001E-5</v>
      </c>
      <c r="P423" s="28">
        <v>-5.4423999999999999E-5</v>
      </c>
      <c r="Q423" s="28">
        <v>1.6564969999999999E-4</v>
      </c>
      <c r="R423" s="28">
        <v>1.5980190000000001E-4</v>
      </c>
    </row>
    <row r="424" spans="1:18" x14ac:dyDescent="0.2">
      <c r="A424" s="12" t="s">
        <v>412</v>
      </c>
      <c r="B424" s="10" t="str">
        <f>VLOOKUP(A424,[3]Feuil1!$A$4:$B$2591,2,FALSE)</f>
        <v>Epistaxis, niveau 3</v>
      </c>
      <c r="C424" s="26">
        <v>265</v>
      </c>
      <c r="D424" s="27">
        <v>973896.61320000002</v>
      </c>
      <c r="E424" s="26">
        <v>274</v>
      </c>
      <c r="F424" s="27">
        <v>986659.61699999997</v>
      </c>
      <c r="G424" s="26">
        <v>265</v>
      </c>
      <c r="H424" s="27">
        <v>980463.75840000005</v>
      </c>
      <c r="I424" s="28">
        <v>1.3105091100000001E-2</v>
      </c>
      <c r="J424" s="28">
        <v>3.3962264200000002E-2</v>
      </c>
      <c r="K424" s="28">
        <v>-2.0172083E-2</v>
      </c>
      <c r="L424" s="28">
        <v>-6.2796309999999999E-3</v>
      </c>
      <c r="M424" s="28">
        <v>-3.2846714999999999E-2</v>
      </c>
      <c r="N424" s="28">
        <v>2.7469362399999999E-2</v>
      </c>
      <c r="O424" s="28">
        <v>-1.2371499999999999E-4</v>
      </c>
      <c r="P424" s="28">
        <v>-1.1902999999999999E-5</v>
      </c>
      <c r="Q424" s="28">
        <v>2.4066400000000001E-5</v>
      </c>
      <c r="R424" s="28">
        <v>3.61821E-5</v>
      </c>
    </row>
    <row r="425" spans="1:18" x14ac:dyDescent="0.2">
      <c r="A425" s="12" t="s">
        <v>413</v>
      </c>
      <c r="B425" s="10" t="str">
        <f>VLOOKUP(A425,[3]Feuil1!$A$4:$B$2591,2,FALSE)</f>
        <v>Epistaxis, niveau 4</v>
      </c>
      <c r="C425" s="26">
        <v>33</v>
      </c>
      <c r="D425" s="27">
        <v>222147.0306</v>
      </c>
      <c r="E425" s="26">
        <v>37</v>
      </c>
      <c r="F425" s="27">
        <v>251306.34210000001</v>
      </c>
      <c r="G425" s="26">
        <v>45</v>
      </c>
      <c r="H425" s="27">
        <v>308284.30709999998</v>
      </c>
      <c r="I425" s="28">
        <v>0.13126131560000001</v>
      </c>
      <c r="J425" s="28">
        <v>0.12121212119999999</v>
      </c>
      <c r="K425" s="28">
        <v>8.9627950000000008E-3</v>
      </c>
      <c r="L425" s="28">
        <v>0.22672712719999999</v>
      </c>
      <c r="M425" s="28">
        <v>0.21621621620000001</v>
      </c>
      <c r="N425" s="28">
        <v>8.6423045999999993E-3</v>
      </c>
      <c r="O425" s="28">
        <v>1.099687E-4</v>
      </c>
      <c r="P425" s="28">
        <v>1.094646E-4</v>
      </c>
      <c r="Q425" s="28">
        <v>4.0867532000000001E-6</v>
      </c>
      <c r="R425" s="28">
        <v>1.13766E-5</v>
      </c>
    </row>
    <row r="426" spans="1:18" x14ac:dyDescent="0.2">
      <c r="A426" s="12" t="s">
        <v>414</v>
      </c>
      <c r="B426" s="10" t="str">
        <f>VLOOKUP(A426,[3]Feuil1!$A$4:$B$2591,2,FALSE)</f>
        <v>Epistaxis, très courte durée</v>
      </c>
      <c r="C426" s="26">
        <v>4919</v>
      </c>
      <c r="D426" s="27">
        <v>2783155.2352</v>
      </c>
      <c r="E426" s="26">
        <v>4954</v>
      </c>
      <c r="F426" s="27">
        <v>2800035.3396000001</v>
      </c>
      <c r="G426" s="26">
        <v>5044</v>
      </c>
      <c r="H426" s="27">
        <v>2854590.9602000001</v>
      </c>
      <c r="I426" s="28">
        <v>6.0650963000000004E-3</v>
      </c>
      <c r="J426" s="28">
        <v>7.1152673000000003E-3</v>
      </c>
      <c r="K426" s="28">
        <v>-1.0427520000000001E-3</v>
      </c>
      <c r="L426" s="28">
        <v>1.94839043E-2</v>
      </c>
      <c r="M426" s="28">
        <v>1.8167137699999999E-2</v>
      </c>
      <c r="N426" s="28">
        <v>1.2932715999999999E-3</v>
      </c>
      <c r="O426" s="28">
        <v>1.2371474E-3</v>
      </c>
      <c r="P426" s="28">
        <v>1.048109E-4</v>
      </c>
      <c r="Q426" s="28">
        <v>4.580796E-4</v>
      </c>
      <c r="R426" s="28">
        <v>1.053431E-4</v>
      </c>
    </row>
    <row r="427" spans="1:18" ht="22.5" x14ac:dyDescent="0.2">
      <c r="A427" s="12" t="s">
        <v>415</v>
      </c>
      <c r="B427" s="10" t="str">
        <f>VLOOKUP(A427,[3]Feuil1!$A$4:$B$2591,2,FALSE)</f>
        <v>Tumeurs malignes des oreilles, du nez, de la gorge ou de la bouche, niveau 1</v>
      </c>
      <c r="C427" s="26">
        <v>10930</v>
      </c>
      <c r="D427" s="27">
        <v>16133617.51</v>
      </c>
      <c r="E427" s="26">
        <v>10189</v>
      </c>
      <c r="F427" s="27">
        <v>15016302.777000001</v>
      </c>
      <c r="G427" s="26">
        <v>9735</v>
      </c>
      <c r="H427" s="27">
        <v>14287111.177999999</v>
      </c>
      <c r="I427" s="28">
        <v>-6.9253826000000004E-2</v>
      </c>
      <c r="J427" s="28">
        <v>-6.7795059000000005E-2</v>
      </c>
      <c r="K427" s="28">
        <v>-1.5648560000000001E-3</v>
      </c>
      <c r="L427" s="28">
        <v>-4.8559996000000001E-2</v>
      </c>
      <c r="M427" s="28">
        <v>-4.4557856999999999E-2</v>
      </c>
      <c r="N427" s="28">
        <v>-4.1887820000000003E-3</v>
      </c>
      <c r="O427" s="28">
        <v>-6.2407210000000003E-3</v>
      </c>
      <c r="P427" s="28">
        <v>-1.400905E-3</v>
      </c>
      <c r="Q427" s="28">
        <v>8.8410089999999995E-4</v>
      </c>
      <c r="R427" s="28">
        <v>5.272381E-4</v>
      </c>
    </row>
    <row r="428" spans="1:18" ht="22.5" x14ac:dyDescent="0.2">
      <c r="A428" s="12" t="s">
        <v>416</v>
      </c>
      <c r="B428" s="10" t="str">
        <f>VLOOKUP(A428,[3]Feuil1!$A$4:$B$2591,2,FALSE)</f>
        <v>Tumeurs malignes des oreilles, du nez, de la gorge ou de la bouche, niveau 2</v>
      </c>
      <c r="C428" s="26">
        <v>1779</v>
      </c>
      <c r="D428" s="27">
        <v>8337659.0197999999</v>
      </c>
      <c r="E428" s="26">
        <v>1594</v>
      </c>
      <c r="F428" s="27">
        <v>7490257.6648000004</v>
      </c>
      <c r="G428" s="26">
        <v>1563</v>
      </c>
      <c r="H428" s="27">
        <v>7279622.0127999997</v>
      </c>
      <c r="I428" s="28">
        <v>-0.101635405</v>
      </c>
      <c r="J428" s="28">
        <v>-0.103991006</v>
      </c>
      <c r="K428" s="28">
        <v>2.6289922999999998E-3</v>
      </c>
      <c r="L428" s="28">
        <v>-2.8121283E-2</v>
      </c>
      <c r="M428" s="28">
        <v>-1.9447929999999999E-2</v>
      </c>
      <c r="N428" s="28">
        <v>-8.8453769999999998E-3</v>
      </c>
      <c r="O428" s="28">
        <v>-4.2612900000000003E-4</v>
      </c>
      <c r="P428" s="28">
        <v>-4.0466800000000001E-4</v>
      </c>
      <c r="Q428" s="28">
        <v>1.4194659999999999E-4</v>
      </c>
      <c r="R428" s="28">
        <v>2.686403E-4</v>
      </c>
    </row>
    <row r="429" spans="1:18" ht="22.5" x14ac:dyDescent="0.2">
      <c r="A429" s="12" t="s">
        <v>417</v>
      </c>
      <c r="B429" s="10" t="str">
        <f>VLOOKUP(A429,[3]Feuil1!$A$4:$B$2591,2,FALSE)</f>
        <v>Tumeurs malignes des oreilles, du nez, de la gorge ou de la bouche, niveau 3</v>
      </c>
      <c r="C429" s="26">
        <v>1905</v>
      </c>
      <c r="D429" s="27">
        <v>14444983.345000001</v>
      </c>
      <c r="E429" s="26">
        <v>1805</v>
      </c>
      <c r="F429" s="27">
        <v>13603000.290999999</v>
      </c>
      <c r="G429" s="26">
        <v>1883</v>
      </c>
      <c r="H429" s="27">
        <v>14152355.319</v>
      </c>
      <c r="I429" s="28">
        <v>-5.8288960000000001E-2</v>
      </c>
      <c r="J429" s="28">
        <v>-5.2493438000000003E-2</v>
      </c>
      <c r="K429" s="28">
        <v>-6.116603E-3</v>
      </c>
      <c r="L429" s="28">
        <v>4.0384842800000001E-2</v>
      </c>
      <c r="M429" s="28">
        <v>4.3213296399999997E-2</v>
      </c>
      <c r="N429" s="28">
        <v>-2.7112899999999999E-3</v>
      </c>
      <c r="O429" s="28">
        <v>1.0721944E-3</v>
      </c>
      <c r="P429" s="28">
        <v>1.0554071E-3</v>
      </c>
      <c r="Q429" s="28">
        <v>1.7100789999999999E-4</v>
      </c>
      <c r="R429" s="28">
        <v>5.2226520000000002E-4</v>
      </c>
    </row>
    <row r="430" spans="1:18" ht="22.5" x14ac:dyDescent="0.2">
      <c r="A430" s="12" t="s">
        <v>418</v>
      </c>
      <c r="B430" s="10" t="str">
        <f>VLOOKUP(A430,[3]Feuil1!$A$4:$B$2591,2,FALSE)</f>
        <v>Tumeurs malignes des oreilles, du nez, de la gorge ou de la bouche, niveau 4</v>
      </c>
      <c r="C430" s="26">
        <v>1294</v>
      </c>
      <c r="D430" s="27">
        <v>13710120.721000001</v>
      </c>
      <c r="E430" s="26">
        <v>1202</v>
      </c>
      <c r="F430" s="27">
        <v>12603607.375</v>
      </c>
      <c r="G430" s="26">
        <v>1237</v>
      </c>
      <c r="H430" s="27">
        <v>13038346.952</v>
      </c>
      <c r="I430" s="28">
        <v>-8.0707775999999995E-2</v>
      </c>
      <c r="J430" s="28">
        <v>-7.1097372000000006E-2</v>
      </c>
      <c r="K430" s="28">
        <v>-1.0345975E-2</v>
      </c>
      <c r="L430" s="28">
        <v>3.4493265600000003E-2</v>
      </c>
      <c r="M430" s="28">
        <v>2.9118136400000001E-2</v>
      </c>
      <c r="N430" s="28">
        <v>5.2230439E-3</v>
      </c>
      <c r="O430" s="28">
        <v>4.8111289999999999E-4</v>
      </c>
      <c r="P430" s="28">
        <v>8.3521069999999999E-4</v>
      </c>
      <c r="Q430" s="28">
        <v>1.1234030000000001E-4</v>
      </c>
      <c r="R430" s="28">
        <v>4.811549E-4</v>
      </c>
    </row>
    <row r="431" spans="1:18" ht="33.75" x14ac:dyDescent="0.2">
      <c r="A431" s="12" t="s">
        <v>419</v>
      </c>
      <c r="B431" s="10" t="str">
        <f>VLOOKUP(A431,[3]Feuil1!$A$4:$B$2591,2,FALSE)</f>
        <v>Tumeurs malignes des oreilles, du nez, de la gorge ou de la bouche, très courte durée</v>
      </c>
      <c r="C431" s="26">
        <v>1641</v>
      </c>
      <c r="D431" s="27">
        <v>1172825.4180000001</v>
      </c>
      <c r="E431" s="26">
        <v>1277</v>
      </c>
      <c r="F431" s="27">
        <v>914381.08400000003</v>
      </c>
      <c r="G431" s="26">
        <v>1135</v>
      </c>
      <c r="H431" s="27">
        <v>809235.03599999996</v>
      </c>
      <c r="I431" s="28">
        <v>-0.22036044799999999</v>
      </c>
      <c r="J431" s="28">
        <v>-0.221815966</v>
      </c>
      <c r="K431" s="28">
        <v>1.8704037000000001E-3</v>
      </c>
      <c r="L431" s="28">
        <v>-0.114991495</v>
      </c>
      <c r="M431" s="28">
        <v>-0.111198121</v>
      </c>
      <c r="N431" s="28">
        <v>-4.267964E-3</v>
      </c>
      <c r="O431" s="28">
        <v>-1.9519439999999999E-3</v>
      </c>
      <c r="P431" s="28">
        <v>-2.0200400000000001E-4</v>
      </c>
      <c r="Q431" s="28">
        <v>1.03077E-4</v>
      </c>
      <c r="R431" s="28">
        <v>2.9863199999999999E-5</v>
      </c>
    </row>
    <row r="432" spans="1:18" ht="33.75" x14ac:dyDescent="0.2">
      <c r="A432" s="12" t="s">
        <v>420</v>
      </c>
      <c r="B432" s="10" t="str">
        <f>VLOOKUP(A432,[3]Feuil1!$A$4:$B$2591,2,FALSE)</f>
        <v>Autres diagnostics portant sur les oreilles, le nez, la gorge ou la bouche, âge inférieur à 18 ans, niveau 1</v>
      </c>
      <c r="C432" s="26">
        <v>1177</v>
      </c>
      <c r="D432" s="27">
        <v>1665531.5918000001</v>
      </c>
      <c r="E432" s="26">
        <v>1025</v>
      </c>
      <c r="F432" s="27">
        <v>1454878.8381000001</v>
      </c>
      <c r="G432" s="26">
        <v>1045</v>
      </c>
      <c r="H432" s="27">
        <v>1476908.6776999999</v>
      </c>
      <c r="I432" s="28">
        <v>-0.12647778900000001</v>
      </c>
      <c r="J432" s="28">
        <v>-0.12914188600000001</v>
      </c>
      <c r="K432" s="28">
        <v>3.0591629000000001E-3</v>
      </c>
      <c r="L432" s="28">
        <v>1.51420442E-2</v>
      </c>
      <c r="M432" s="28">
        <v>1.9512195100000001E-2</v>
      </c>
      <c r="N432" s="28">
        <v>-4.2865120000000001E-3</v>
      </c>
      <c r="O432" s="28">
        <v>2.7492160000000001E-4</v>
      </c>
      <c r="P432" s="28">
        <v>4.2323200000000002E-5</v>
      </c>
      <c r="Q432" s="28">
        <v>9.4903500000000004E-5</v>
      </c>
      <c r="R432" s="28">
        <v>5.4502500000000002E-5</v>
      </c>
    </row>
    <row r="433" spans="1:18" ht="33.75" x14ac:dyDescent="0.2">
      <c r="A433" s="12" t="s">
        <v>421</v>
      </c>
      <c r="B433" s="10" t="str">
        <f>VLOOKUP(A433,[3]Feuil1!$A$4:$B$2591,2,FALSE)</f>
        <v>Autres diagnostics portant sur les oreilles, le nez, la gorge ou la bouche, âge inférieur à 18 ans, niveau 2</v>
      </c>
      <c r="C433" s="26">
        <v>207</v>
      </c>
      <c r="D433" s="27">
        <v>614174.64399999997</v>
      </c>
      <c r="E433" s="26">
        <v>188</v>
      </c>
      <c r="F433" s="27">
        <v>562133.13910000003</v>
      </c>
      <c r="G433" s="26">
        <v>226</v>
      </c>
      <c r="H433" s="27">
        <v>655704.31830000004</v>
      </c>
      <c r="I433" s="28">
        <v>-8.4734050000000005E-2</v>
      </c>
      <c r="J433" s="28">
        <v>-9.1787439999999998E-2</v>
      </c>
      <c r="K433" s="28">
        <v>7.7662323000000002E-3</v>
      </c>
      <c r="L433" s="28">
        <v>0.16645732599999999</v>
      </c>
      <c r="M433" s="28">
        <v>0.20212765960000001</v>
      </c>
      <c r="N433" s="28">
        <v>-2.9672667E-2</v>
      </c>
      <c r="O433" s="28">
        <v>5.2235110000000003E-4</v>
      </c>
      <c r="P433" s="28">
        <v>1.797666E-4</v>
      </c>
      <c r="Q433" s="28">
        <v>2.05246E-5</v>
      </c>
      <c r="R433" s="28">
        <v>2.41975E-5</v>
      </c>
    </row>
    <row r="434" spans="1:18" ht="33.75" x14ac:dyDescent="0.2">
      <c r="A434" s="12" t="s">
        <v>422</v>
      </c>
      <c r="B434" s="10" t="str">
        <f>VLOOKUP(A434,[3]Feuil1!$A$4:$B$2591,2,FALSE)</f>
        <v>Autres diagnostics portant sur les oreilles, le nez, la gorge ou la bouche, âge inférieur à 18 ans, niveau 3</v>
      </c>
      <c r="C434" s="26">
        <v>97</v>
      </c>
      <c r="D434" s="27">
        <v>644044.81680000003</v>
      </c>
      <c r="E434" s="26">
        <v>108</v>
      </c>
      <c r="F434" s="27">
        <v>730080.10600000003</v>
      </c>
      <c r="G434" s="26">
        <v>117</v>
      </c>
      <c r="H434" s="27">
        <v>771868.67920000001</v>
      </c>
      <c r="I434" s="28">
        <v>0.13358587320000001</v>
      </c>
      <c r="J434" s="28">
        <v>0.1134020619</v>
      </c>
      <c r="K434" s="28">
        <v>1.8128052700000001E-2</v>
      </c>
      <c r="L434" s="28">
        <v>5.7238339800000003E-2</v>
      </c>
      <c r="M434" s="28">
        <v>8.3333333300000006E-2</v>
      </c>
      <c r="N434" s="28">
        <v>-2.4087686000000001E-2</v>
      </c>
      <c r="O434" s="28">
        <v>1.237147E-4</v>
      </c>
      <c r="P434" s="28">
        <v>8.0283200000000004E-5</v>
      </c>
      <c r="Q434" s="28">
        <v>1.06256E-5</v>
      </c>
      <c r="R434" s="28">
        <v>2.8484300000000001E-5</v>
      </c>
    </row>
    <row r="435" spans="1:18" ht="33.75" x14ac:dyDescent="0.2">
      <c r="A435" s="12" t="s">
        <v>423</v>
      </c>
      <c r="B435" s="10" t="str">
        <f>VLOOKUP(A435,[3]Feuil1!$A$4:$B$2591,2,FALSE)</f>
        <v>Autres diagnostics portant sur les oreilles, le nez, la gorge ou la bouche, âge inférieur à 18 ans, niveau 4</v>
      </c>
      <c r="C435" s="26">
        <v>49</v>
      </c>
      <c r="D435" s="27">
        <v>475140.6004</v>
      </c>
      <c r="E435" s="26">
        <v>43</v>
      </c>
      <c r="F435" s="27">
        <v>472728.66279999999</v>
      </c>
      <c r="G435" s="26">
        <v>56</v>
      </c>
      <c r="H435" s="27">
        <v>684019.03200000001</v>
      </c>
      <c r="I435" s="28">
        <v>-5.0762610000000003E-3</v>
      </c>
      <c r="J435" s="28">
        <v>-0.12244898</v>
      </c>
      <c r="K435" s="28">
        <v>0.1337503075</v>
      </c>
      <c r="L435" s="28">
        <v>0.44695908210000002</v>
      </c>
      <c r="M435" s="28">
        <v>0.30232558139999999</v>
      </c>
      <c r="N435" s="28">
        <v>0.1110578666</v>
      </c>
      <c r="O435" s="28">
        <v>1.786991E-4</v>
      </c>
      <c r="P435" s="28">
        <v>4.0592569999999998E-4</v>
      </c>
      <c r="Q435" s="28">
        <v>5.0857373999999996E-6</v>
      </c>
      <c r="R435" s="28">
        <v>2.5242400000000001E-5</v>
      </c>
    </row>
    <row r="436" spans="1:18" ht="33.75" x14ac:dyDescent="0.2">
      <c r="A436" s="12" t="s">
        <v>424</v>
      </c>
      <c r="B436" s="10" t="str">
        <f>VLOOKUP(A436,[3]Feuil1!$A$4:$B$2591,2,FALSE)</f>
        <v>Autres diagnostics portant sur les oreilles, le nez, la gorge ou la bouche, âge inférieur à 18 ans, très courte durée</v>
      </c>
      <c r="C436" s="26">
        <v>2017</v>
      </c>
      <c r="D436" s="27">
        <v>1252059.5981000001</v>
      </c>
      <c r="E436" s="26">
        <v>1903</v>
      </c>
      <c r="F436" s="27">
        <v>1180496.2322</v>
      </c>
      <c r="G436" s="26">
        <v>1898</v>
      </c>
      <c r="H436" s="27">
        <v>1176075.615</v>
      </c>
      <c r="I436" s="28">
        <v>-5.7156516999999997E-2</v>
      </c>
      <c r="J436" s="28">
        <v>-5.6519583999999998E-2</v>
      </c>
      <c r="K436" s="28">
        <v>-6.7508900000000003E-4</v>
      </c>
      <c r="L436" s="28">
        <v>-3.744711E-3</v>
      </c>
      <c r="M436" s="28">
        <v>-2.62743E-3</v>
      </c>
      <c r="N436" s="28">
        <v>-1.120224E-3</v>
      </c>
      <c r="O436" s="28">
        <v>-6.8730000000000001E-5</v>
      </c>
      <c r="P436" s="28">
        <v>-8.4927790000000003E-6</v>
      </c>
      <c r="Q436" s="28">
        <v>1.7237019999999999E-4</v>
      </c>
      <c r="R436" s="28">
        <v>4.34008E-5</v>
      </c>
    </row>
    <row r="437" spans="1:18" ht="33.75" x14ac:dyDescent="0.2">
      <c r="A437" s="12" t="s">
        <v>425</v>
      </c>
      <c r="B437" s="10" t="str">
        <f>VLOOKUP(A437,[3]Feuil1!$A$4:$B$2591,2,FALSE)</f>
        <v>Autres diagnostics portant sur les oreilles, le nez, la gorge ou la bouche, âge supérieur à 17 ans, niveau 1</v>
      </c>
      <c r="C437" s="26">
        <v>4014</v>
      </c>
      <c r="D437" s="27">
        <v>6193488.0471999999</v>
      </c>
      <c r="E437" s="26">
        <v>3940</v>
      </c>
      <c r="F437" s="27">
        <v>6051675.6333999997</v>
      </c>
      <c r="G437" s="26">
        <v>3689</v>
      </c>
      <c r="H437" s="27">
        <v>5662372.8859999999</v>
      </c>
      <c r="I437" s="28">
        <v>-2.2897019000000001E-2</v>
      </c>
      <c r="J437" s="28">
        <v>-1.8435475999999999E-2</v>
      </c>
      <c r="K437" s="28">
        <v>-4.5453389999999998E-3</v>
      </c>
      <c r="L437" s="28">
        <v>-6.4329744999999994E-2</v>
      </c>
      <c r="M437" s="28">
        <v>-6.3705583999999996E-2</v>
      </c>
      <c r="N437" s="28">
        <v>-6.6662899999999996E-4</v>
      </c>
      <c r="O437" s="28">
        <v>-3.4502669999999999E-3</v>
      </c>
      <c r="P437" s="28">
        <v>-7.4791899999999999E-4</v>
      </c>
      <c r="Q437" s="28">
        <v>3.3502290000000001E-4</v>
      </c>
      <c r="R437" s="28">
        <v>2.0895890000000001E-4</v>
      </c>
    </row>
    <row r="438" spans="1:18" ht="33.75" x14ac:dyDescent="0.2">
      <c r="A438" s="12" t="s">
        <v>426</v>
      </c>
      <c r="B438" s="10" t="str">
        <f>VLOOKUP(A438,[3]Feuil1!$A$4:$B$2591,2,FALSE)</f>
        <v>Autres diagnostics portant sur les oreilles, le nez, la gorge ou la bouche, âge supérieur à 17 ans, niveau 2</v>
      </c>
      <c r="C438" s="26">
        <v>1002</v>
      </c>
      <c r="D438" s="27">
        <v>3516076.8339999998</v>
      </c>
      <c r="E438" s="26">
        <v>1058</v>
      </c>
      <c r="F438" s="27">
        <v>3717359.4188000001</v>
      </c>
      <c r="G438" s="26">
        <v>1119</v>
      </c>
      <c r="H438" s="27">
        <v>3906265.8265999998</v>
      </c>
      <c r="I438" s="28">
        <v>5.72463556E-2</v>
      </c>
      <c r="J438" s="28">
        <v>5.5888223600000002E-2</v>
      </c>
      <c r="K438" s="28">
        <v>1.2862461E-3</v>
      </c>
      <c r="L438" s="28">
        <v>5.0817364300000001E-2</v>
      </c>
      <c r="M438" s="28">
        <v>5.7655954600000003E-2</v>
      </c>
      <c r="N438" s="28">
        <v>-6.4657990000000004E-3</v>
      </c>
      <c r="O438" s="28">
        <v>8.3851100000000001E-4</v>
      </c>
      <c r="P438" s="28">
        <v>3.6292220000000002E-4</v>
      </c>
      <c r="Q438" s="28">
        <v>1.0162389999999999E-4</v>
      </c>
      <c r="R438" s="28">
        <v>1.4415319999999999E-4</v>
      </c>
    </row>
    <row r="439" spans="1:18" ht="33.75" x14ac:dyDescent="0.2">
      <c r="A439" s="12" t="s">
        <v>427</v>
      </c>
      <c r="B439" s="10" t="str">
        <f>VLOOKUP(A439,[3]Feuil1!$A$4:$B$2591,2,FALSE)</f>
        <v>Autres diagnostics portant sur les oreilles, le nez, la gorge ou la bouche, âge supérieur à 17 ans, niveau 3</v>
      </c>
      <c r="C439" s="26">
        <v>532</v>
      </c>
      <c r="D439" s="27">
        <v>2819652.6439</v>
      </c>
      <c r="E439" s="26">
        <v>566</v>
      </c>
      <c r="F439" s="27">
        <v>3006059.3193000001</v>
      </c>
      <c r="G439" s="26">
        <v>692</v>
      </c>
      <c r="H439" s="27">
        <v>3672586.3553999998</v>
      </c>
      <c r="I439" s="28">
        <v>6.6109801100000004E-2</v>
      </c>
      <c r="J439" s="28">
        <v>6.3909774399999994E-2</v>
      </c>
      <c r="K439" s="28">
        <v>2.0678696000000002E-3</v>
      </c>
      <c r="L439" s="28">
        <v>0.22172783879999999</v>
      </c>
      <c r="M439" s="28">
        <v>0.22261484100000001</v>
      </c>
      <c r="N439" s="28">
        <v>-7.2549599999999995E-4</v>
      </c>
      <c r="O439" s="28">
        <v>1.7320064E-3</v>
      </c>
      <c r="P439" s="28">
        <v>1.2805150000000001E-3</v>
      </c>
      <c r="Q439" s="28">
        <v>6.2845199999999999E-5</v>
      </c>
      <c r="R439" s="28">
        <v>1.355297E-4</v>
      </c>
    </row>
    <row r="440" spans="1:18" ht="33.75" x14ac:dyDescent="0.2">
      <c r="A440" s="12" t="s">
        <v>428</v>
      </c>
      <c r="B440" s="10" t="str">
        <f>VLOOKUP(A440,[3]Feuil1!$A$4:$B$2591,2,FALSE)</f>
        <v>Autres diagnostics portant sur les oreilles, le nez, la gorge ou la bouche, âge supérieur à 17 ans, niveau 4</v>
      </c>
      <c r="C440" s="26">
        <v>625</v>
      </c>
      <c r="D440" s="27">
        <v>6394409.6166000003</v>
      </c>
      <c r="E440" s="26">
        <v>638</v>
      </c>
      <c r="F440" s="27">
        <v>6676821.2759999996</v>
      </c>
      <c r="G440" s="26">
        <v>680</v>
      </c>
      <c r="H440" s="27">
        <v>6884159.8646999998</v>
      </c>
      <c r="I440" s="28">
        <v>4.4165400100000002E-2</v>
      </c>
      <c r="J440" s="28">
        <v>2.0799999999999999E-2</v>
      </c>
      <c r="K440" s="28">
        <v>2.2889302600000001E-2</v>
      </c>
      <c r="L440" s="28">
        <v>3.1053487899999999E-2</v>
      </c>
      <c r="M440" s="28">
        <v>6.5830720999999995E-2</v>
      </c>
      <c r="N440" s="28">
        <v>-3.2629228000000003E-2</v>
      </c>
      <c r="O440" s="28">
        <v>5.7733549999999995E-4</v>
      </c>
      <c r="P440" s="28">
        <v>3.9833369999999998E-4</v>
      </c>
      <c r="Q440" s="28">
        <v>6.1755399999999995E-5</v>
      </c>
      <c r="R440" s="28">
        <v>2.540466E-4</v>
      </c>
    </row>
    <row r="441" spans="1:18" ht="33.75" x14ac:dyDescent="0.2">
      <c r="A441" s="12" t="s">
        <v>429</v>
      </c>
      <c r="B441" s="10" t="str">
        <f>VLOOKUP(A441,[3]Feuil1!$A$4:$B$2591,2,FALSE)</f>
        <v>Autres diagnostics portant sur les oreilles, le nez, la gorge ou la bouche, âge supérieur à 17 ans, très courte durée</v>
      </c>
      <c r="C441" s="26">
        <v>4751</v>
      </c>
      <c r="D441" s="27">
        <v>3087658.8303999999</v>
      </c>
      <c r="E441" s="26">
        <v>4715</v>
      </c>
      <c r="F441" s="27">
        <v>3064853.7760999999</v>
      </c>
      <c r="G441" s="26">
        <v>4799</v>
      </c>
      <c r="H441" s="27">
        <v>3114764.8026000001</v>
      </c>
      <c r="I441" s="28">
        <v>-7.3858719999999999E-3</v>
      </c>
      <c r="J441" s="28">
        <v>-7.5773519999999999E-3</v>
      </c>
      <c r="K441" s="28">
        <v>1.9294169999999999E-4</v>
      </c>
      <c r="L441" s="28">
        <v>1.62849617E-2</v>
      </c>
      <c r="M441" s="28">
        <v>1.78154825E-2</v>
      </c>
      <c r="N441" s="28">
        <v>-1.5037309999999999E-3</v>
      </c>
      <c r="O441" s="28">
        <v>1.1546709000000001E-3</v>
      </c>
      <c r="P441" s="28">
        <v>9.58878E-5</v>
      </c>
      <c r="Q441" s="28">
        <v>4.358295E-4</v>
      </c>
      <c r="R441" s="28">
        <v>1.149444E-4</v>
      </c>
    </row>
    <row r="442" spans="1:18" ht="45" x14ac:dyDescent="0.2">
      <c r="A442" s="12" t="s">
        <v>430</v>
      </c>
      <c r="B442" s="10" t="str">
        <f>VLOOKUP(A442,[3]Feuil1!$A$4:$B$2591,2,FALSE)</f>
        <v>Affections de la bouche et des dents sans certaines extractions, réparations ou prothèses dentaires, âge inférieur à 18 ans, niveau 1</v>
      </c>
      <c r="C442" s="26">
        <v>4308</v>
      </c>
      <c r="D442" s="27">
        <v>5393952.1268999996</v>
      </c>
      <c r="E442" s="26">
        <v>4074</v>
      </c>
      <c r="F442" s="27">
        <v>5096142.3825000003</v>
      </c>
      <c r="G442" s="26">
        <v>3939</v>
      </c>
      <c r="H442" s="27">
        <v>4934517.1580999997</v>
      </c>
      <c r="I442" s="28">
        <v>-5.5211788999999997E-2</v>
      </c>
      <c r="J442" s="28">
        <v>-5.4317549E-2</v>
      </c>
      <c r="K442" s="28">
        <v>-9.4560300000000005E-4</v>
      </c>
      <c r="L442" s="28">
        <v>-3.1715210000000001E-2</v>
      </c>
      <c r="M442" s="28">
        <v>-3.3136965999999997E-2</v>
      </c>
      <c r="N442" s="28">
        <v>1.4704837999999999E-3</v>
      </c>
      <c r="O442" s="28">
        <v>-1.8557210000000001E-3</v>
      </c>
      <c r="P442" s="28">
        <v>-3.1051000000000001E-4</v>
      </c>
      <c r="Q442" s="28">
        <v>3.5772709999999999E-4</v>
      </c>
      <c r="R442" s="28">
        <v>1.8209880000000001E-4</v>
      </c>
    </row>
    <row r="443" spans="1:18" ht="45" x14ac:dyDescent="0.2">
      <c r="A443" s="12" t="s">
        <v>431</v>
      </c>
      <c r="B443" s="10" t="str">
        <f>VLOOKUP(A443,[3]Feuil1!$A$4:$B$2591,2,FALSE)</f>
        <v>Affections de la bouche et des dents sans certaines extractions, réparations ou prothèses dentaires, âge inférieur à 18 ans, niveau 2</v>
      </c>
      <c r="C443" s="26">
        <v>359</v>
      </c>
      <c r="D443" s="27">
        <v>952859.06680000003</v>
      </c>
      <c r="E443" s="26">
        <v>414</v>
      </c>
      <c r="F443" s="27">
        <v>1104764.3992000001</v>
      </c>
      <c r="G443" s="26">
        <v>405</v>
      </c>
      <c r="H443" s="27">
        <v>1076522.0068000001</v>
      </c>
      <c r="I443" s="28">
        <v>0.15942056669999999</v>
      </c>
      <c r="J443" s="28">
        <v>0.15320334259999999</v>
      </c>
      <c r="K443" s="28">
        <v>5.3912643000000003E-3</v>
      </c>
      <c r="L443" s="28">
        <v>-2.5564177E-2</v>
      </c>
      <c r="M443" s="28">
        <v>-2.1739129999999999E-2</v>
      </c>
      <c r="N443" s="28">
        <v>-3.9100469999999998E-3</v>
      </c>
      <c r="O443" s="28">
        <v>-1.2371499999999999E-4</v>
      </c>
      <c r="P443" s="28">
        <v>-5.4258999999999997E-5</v>
      </c>
      <c r="Q443" s="28">
        <v>3.6780799999999999E-5</v>
      </c>
      <c r="R443" s="28">
        <v>3.9727000000000001E-5</v>
      </c>
    </row>
    <row r="444" spans="1:18" ht="45" x14ac:dyDescent="0.2">
      <c r="A444" s="12" t="s">
        <v>432</v>
      </c>
      <c r="B444" s="10" t="str">
        <f>VLOOKUP(A444,[3]Feuil1!$A$4:$B$2591,2,FALSE)</f>
        <v>Affections de la bouche et des dents sans certaines extractions, réparations ou prothèses dentaires, âge inférieur à 18 ans, niveau 3</v>
      </c>
      <c r="C444" s="26">
        <v>47</v>
      </c>
      <c r="D444" s="27">
        <v>190985.79459999999</v>
      </c>
      <c r="E444" s="26">
        <v>51</v>
      </c>
      <c r="F444" s="27">
        <v>215258.35320000001</v>
      </c>
      <c r="G444" s="26">
        <v>44</v>
      </c>
      <c r="H444" s="27">
        <v>180516.36809999999</v>
      </c>
      <c r="I444" s="28">
        <v>0.12709091089999999</v>
      </c>
      <c r="J444" s="28">
        <v>8.5106382999999994E-2</v>
      </c>
      <c r="K444" s="28">
        <v>3.8691623699999997E-2</v>
      </c>
      <c r="L444" s="28">
        <v>-0.16139668700000001</v>
      </c>
      <c r="M444" s="28">
        <v>-0.13725490200000001</v>
      </c>
      <c r="N444" s="28">
        <v>-2.7982524000000002E-2</v>
      </c>
      <c r="O444" s="28">
        <v>-9.6223000000000004E-5</v>
      </c>
      <c r="P444" s="28">
        <v>-6.6744999999999999E-5</v>
      </c>
      <c r="Q444" s="28">
        <v>3.9959365E-6</v>
      </c>
      <c r="R444" s="28">
        <v>6.6616065000000002E-6</v>
      </c>
    </row>
    <row r="445" spans="1:18" ht="45" x14ac:dyDescent="0.2">
      <c r="A445" s="12" t="s">
        <v>433</v>
      </c>
      <c r="B445" s="10" t="str">
        <f>VLOOKUP(A445,[3]Feuil1!$A$4:$B$2591,2,FALSE)</f>
        <v>Affections de la bouche et des dents sans certaines extractions, réparations ou prothèses dentaires, âge inférieur à 18 ans, niveau 4</v>
      </c>
      <c r="C445" s="26">
        <v>19</v>
      </c>
      <c r="D445" s="27">
        <v>145283.09039999999</v>
      </c>
      <c r="E445" s="26">
        <v>32</v>
      </c>
      <c r="F445" s="27">
        <v>246408.56099999999</v>
      </c>
      <c r="G445" s="26">
        <v>34</v>
      </c>
      <c r="H445" s="27">
        <v>260424.4608</v>
      </c>
      <c r="I445" s="28">
        <v>0.69605809129999996</v>
      </c>
      <c r="J445" s="28">
        <v>0.68421052630000001</v>
      </c>
      <c r="K445" s="28">
        <v>7.0344917000000002E-3</v>
      </c>
      <c r="L445" s="28">
        <v>5.6880733900000001E-2</v>
      </c>
      <c r="M445" s="28">
        <v>6.25E-2</v>
      </c>
      <c r="N445" s="28">
        <v>-5.2887209999999997E-3</v>
      </c>
      <c r="O445" s="28">
        <v>2.7492200000000001E-5</v>
      </c>
      <c r="P445" s="28">
        <v>2.6927000000000002E-5</v>
      </c>
      <c r="Q445" s="28">
        <v>3.0877691E-6</v>
      </c>
      <c r="R445" s="28">
        <v>9.6104595999999997E-6</v>
      </c>
    </row>
    <row r="446" spans="1:18" ht="45" x14ac:dyDescent="0.2">
      <c r="A446" s="12" t="s">
        <v>434</v>
      </c>
      <c r="B446" s="10" t="str">
        <f>VLOOKUP(A446,[3]Feuil1!$A$4:$B$2591,2,FALSE)</f>
        <v>Affections de la bouche et des dents sans certaines extractions, réparations ou prothèses dentaires, âge inférieur à 18 ans, très courte durée</v>
      </c>
      <c r="C446" s="26">
        <v>6804</v>
      </c>
      <c r="D446" s="27">
        <v>7449491.2238999996</v>
      </c>
      <c r="E446" s="26">
        <v>7202</v>
      </c>
      <c r="F446" s="27">
        <v>7901125.7562999995</v>
      </c>
      <c r="G446" s="26">
        <v>7454</v>
      </c>
      <c r="H446" s="27">
        <v>8165763.0771000003</v>
      </c>
      <c r="I446" s="28">
        <v>6.0626225200000002E-2</v>
      </c>
      <c r="J446" s="28">
        <v>5.8495002900000002E-2</v>
      </c>
      <c r="K446" s="28">
        <v>2.0134456999999998E-3</v>
      </c>
      <c r="L446" s="28">
        <v>3.3493622200000003E-2</v>
      </c>
      <c r="M446" s="28">
        <v>3.4990280499999998E-2</v>
      </c>
      <c r="N446" s="28">
        <v>-1.4460600000000001E-3</v>
      </c>
      <c r="O446" s="28">
        <v>3.4640128000000001E-3</v>
      </c>
      <c r="P446" s="28">
        <v>5.0841459999999999E-4</v>
      </c>
      <c r="Q446" s="28">
        <v>6.7694800000000002E-4</v>
      </c>
      <c r="R446" s="28">
        <v>3.0134159999999999E-4</v>
      </c>
    </row>
    <row r="447" spans="1:18" ht="45" x14ac:dyDescent="0.2">
      <c r="A447" s="12" t="s">
        <v>435</v>
      </c>
      <c r="B447" s="10" t="str">
        <f>VLOOKUP(A447,[3]Feuil1!$A$4:$B$2591,2,FALSE)</f>
        <v>Affections de la bouche et des dents sans certaines extractions, réparations ou prothèses dentaires, âge supérieur à 17 ans, niveau 1</v>
      </c>
      <c r="C447" s="26">
        <v>7764</v>
      </c>
      <c r="D447" s="27">
        <v>8320563.0908000004</v>
      </c>
      <c r="E447" s="26">
        <v>7751</v>
      </c>
      <c r="F447" s="27">
        <v>8227583.1518000001</v>
      </c>
      <c r="G447" s="26">
        <v>7548</v>
      </c>
      <c r="H447" s="27">
        <v>7877021.5807999996</v>
      </c>
      <c r="I447" s="28">
        <v>-1.1174717000000001E-2</v>
      </c>
      <c r="J447" s="28">
        <v>-1.674395E-3</v>
      </c>
      <c r="K447" s="28">
        <v>-9.5162560000000007E-3</v>
      </c>
      <c r="L447" s="28">
        <v>-4.2608086000000003E-2</v>
      </c>
      <c r="M447" s="28">
        <v>-2.6190168999999999E-2</v>
      </c>
      <c r="N447" s="28">
        <v>-1.6859468999999998E-2</v>
      </c>
      <c r="O447" s="28">
        <v>-2.7904549999999998E-3</v>
      </c>
      <c r="P447" s="28">
        <v>-6.7349E-4</v>
      </c>
      <c r="Q447" s="28">
        <v>6.8548470000000001E-4</v>
      </c>
      <c r="R447" s="28">
        <v>2.9068619999999997E-4</v>
      </c>
    </row>
    <row r="448" spans="1:18" ht="45" x14ac:dyDescent="0.2">
      <c r="A448" s="12" t="s">
        <v>436</v>
      </c>
      <c r="B448" s="10" t="str">
        <f>VLOOKUP(A448,[3]Feuil1!$A$4:$B$2591,2,FALSE)</f>
        <v>Affections de la bouche et des dents sans certaines extractions, réparations ou prothèses dentaires, âge supérieur à 17 ans, niveau 2</v>
      </c>
      <c r="C448" s="26">
        <v>1158</v>
      </c>
      <c r="D448" s="27">
        <v>3487168.5630000001</v>
      </c>
      <c r="E448" s="26">
        <v>1273</v>
      </c>
      <c r="F448" s="27">
        <v>3812906.9796000002</v>
      </c>
      <c r="G448" s="26">
        <v>1277</v>
      </c>
      <c r="H448" s="27">
        <v>3802301.4775</v>
      </c>
      <c r="I448" s="28">
        <v>9.3410573900000002E-2</v>
      </c>
      <c r="J448" s="28">
        <v>9.93091537E-2</v>
      </c>
      <c r="K448" s="28">
        <v>-5.3657150000000001E-3</v>
      </c>
      <c r="L448" s="28">
        <v>-2.7814739999999999E-3</v>
      </c>
      <c r="M448" s="28">
        <v>3.1421838000000001E-3</v>
      </c>
      <c r="N448" s="28">
        <v>-5.9051030000000001E-3</v>
      </c>
      <c r="O448" s="28">
        <v>5.4984300000000001E-5</v>
      </c>
      <c r="P448" s="28">
        <v>-2.0375000000000001E-5</v>
      </c>
      <c r="Q448" s="28">
        <v>1.15973E-4</v>
      </c>
      <c r="R448" s="28">
        <v>1.4031659999999999E-4</v>
      </c>
    </row>
    <row r="449" spans="1:18" ht="45" x14ac:dyDescent="0.2">
      <c r="A449" s="12" t="s">
        <v>437</v>
      </c>
      <c r="B449" s="10" t="str">
        <f>VLOOKUP(A449,[3]Feuil1!$A$4:$B$2591,2,FALSE)</f>
        <v>Affections de la bouche et des dents sans certaines extractions, réparations ou prothèses dentaires, âge supérieur à 17 ans, niveau 3</v>
      </c>
      <c r="C449" s="26">
        <v>709</v>
      </c>
      <c r="D449" s="27">
        <v>4058252.3437999999</v>
      </c>
      <c r="E449" s="26">
        <v>830</v>
      </c>
      <c r="F449" s="27">
        <v>4752841.8594000004</v>
      </c>
      <c r="G449" s="26">
        <v>896</v>
      </c>
      <c r="H449" s="27">
        <v>5043924.3002000004</v>
      </c>
      <c r="I449" s="28">
        <v>0.1711548363</v>
      </c>
      <c r="J449" s="28">
        <v>0.17066290549999999</v>
      </c>
      <c r="K449" s="28">
        <v>4.2021559999999998E-4</v>
      </c>
      <c r="L449" s="28">
        <v>6.1243872499999998E-2</v>
      </c>
      <c r="M449" s="28">
        <v>7.9518072300000006E-2</v>
      </c>
      <c r="N449" s="28">
        <v>-1.6928109E-2</v>
      </c>
      <c r="O449" s="28">
        <v>9.0724139999999996E-4</v>
      </c>
      <c r="P449" s="28">
        <v>5.5922030000000002E-4</v>
      </c>
      <c r="Q449" s="28">
        <v>8.1371800000000006E-5</v>
      </c>
      <c r="R449" s="28">
        <v>1.8613620000000001E-4</v>
      </c>
    </row>
    <row r="450" spans="1:18" ht="45" x14ac:dyDescent="0.2">
      <c r="A450" s="12" t="s">
        <v>438</v>
      </c>
      <c r="B450" s="10" t="str">
        <f>VLOOKUP(A450,[3]Feuil1!$A$4:$B$2591,2,FALSE)</f>
        <v>Affections de la bouche et des dents sans certaines extractions, réparations ou prothèses dentaires, âge supérieur à 17 ans, niveau 4</v>
      </c>
      <c r="C450" s="26">
        <v>291</v>
      </c>
      <c r="D450" s="27">
        <v>3150620.8860999998</v>
      </c>
      <c r="E450" s="26">
        <v>325</v>
      </c>
      <c r="F450" s="27">
        <v>3556857.7203000002</v>
      </c>
      <c r="G450" s="26">
        <v>371</v>
      </c>
      <c r="H450" s="27">
        <v>4073355.7020999999</v>
      </c>
      <c r="I450" s="28">
        <v>0.12893865970000001</v>
      </c>
      <c r="J450" s="28">
        <v>0.116838488</v>
      </c>
      <c r="K450" s="28">
        <v>1.0834307600000001E-2</v>
      </c>
      <c r="L450" s="28">
        <v>0.14521187590000001</v>
      </c>
      <c r="M450" s="28">
        <v>0.14153846149999999</v>
      </c>
      <c r="N450" s="28">
        <v>3.2179506E-3</v>
      </c>
      <c r="O450" s="28">
        <v>6.3231979999999995E-4</v>
      </c>
      <c r="P450" s="28">
        <v>9.9228290000000002E-4</v>
      </c>
      <c r="Q450" s="28">
        <v>3.3692999999999997E-5</v>
      </c>
      <c r="R450" s="28">
        <v>1.5031929999999999E-4</v>
      </c>
    </row>
    <row r="451" spans="1:18" ht="45" x14ac:dyDescent="0.2">
      <c r="A451" s="12" t="s">
        <v>439</v>
      </c>
      <c r="B451" s="10" t="str">
        <f>VLOOKUP(A451,[3]Feuil1!$A$4:$B$2591,2,FALSE)</f>
        <v>Affections de la bouche et des dents sans certaines extractions, réparations ou prothèses dentaires, âge supérieur à 17 ans, très courte durée</v>
      </c>
      <c r="C451" s="26">
        <v>8987</v>
      </c>
      <c r="D451" s="27">
        <v>5568076.7999999998</v>
      </c>
      <c r="E451" s="26">
        <v>9135</v>
      </c>
      <c r="F451" s="27">
        <v>5663394.8279999997</v>
      </c>
      <c r="G451" s="26">
        <v>8976</v>
      </c>
      <c r="H451" s="27">
        <v>5562193.5719999997</v>
      </c>
      <c r="I451" s="28">
        <v>1.7118662600000001E-2</v>
      </c>
      <c r="J451" s="28">
        <v>1.6468231900000001E-2</v>
      </c>
      <c r="K451" s="28">
        <v>6.3989280000000003E-4</v>
      </c>
      <c r="L451" s="28">
        <v>-1.7869362999999999E-2</v>
      </c>
      <c r="M451" s="28">
        <v>-1.7405582999999999E-2</v>
      </c>
      <c r="N451" s="28">
        <v>-4.7199500000000001E-4</v>
      </c>
      <c r="O451" s="28">
        <v>-2.1856269999999999E-3</v>
      </c>
      <c r="P451" s="28">
        <v>-1.94425E-4</v>
      </c>
      <c r="Q451" s="28">
        <v>8.1517099999999995E-4</v>
      </c>
      <c r="R451" s="28">
        <v>2.05262E-4</v>
      </c>
    </row>
    <row r="452" spans="1:18" ht="33.75" x14ac:dyDescent="0.2">
      <c r="A452" s="12" t="s">
        <v>440</v>
      </c>
      <c r="B452" s="10" t="str">
        <f>VLOOKUP(A452,[3]Feuil1!$A$4:$B$2591,2,FALSE)</f>
        <v>Infections aigües sévères des voies aériennes supérieures, âge inférieur à 18 ans, niveau 1</v>
      </c>
      <c r="C452" s="26">
        <v>2123</v>
      </c>
      <c r="D452" s="27">
        <v>3945259.9701999999</v>
      </c>
      <c r="E452" s="26">
        <v>2069</v>
      </c>
      <c r="F452" s="27">
        <v>3846229.8127000001</v>
      </c>
      <c r="G452" s="26">
        <v>2070</v>
      </c>
      <c r="H452" s="27">
        <v>3799690.7678</v>
      </c>
      <c r="I452" s="28">
        <v>-2.5101047000000001E-2</v>
      </c>
      <c r="J452" s="28">
        <v>-2.5435704E-2</v>
      </c>
      <c r="K452" s="28">
        <v>3.4339119999999998E-4</v>
      </c>
      <c r="L452" s="28">
        <v>-1.2099913E-2</v>
      </c>
      <c r="M452" s="28">
        <v>4.8332529999999999E-4</v>
      </c>
      <c r="N452" s="28">
        <v>-1.2577158999999999E-2</v>
      </c>
      <c r="O452" s="28">
        <v>1.37461E-5</v>
      </c>
      <c r="P452" s="28">
        <v>-8.9409999999999999E-5</v>
      </c>
      <c r="Q452" s="28">
        <v>1.8799060000000001E-4</v>
      </c>
      <c r="R452" s="28">
        <v>1.402202E-4</v>
      </c>
    </row>
    <row r="453" spans="1:18" ht="33.75" x14ac:dyDescent="0.2">
      <c r="A453" s="12" t="s">
        <v>441</v>
      </c>
      <c r="B453" s="10" t="str">
        <f>VLOOKUP(A453,[3]Feuil1!$A$4:$B$2591,2,FALSE)</f>
        <v>Infections aigües sévères des voies aériennes supérieures, âge inférieur à 18 ans, niveau 2</v>
      </c>
      <c r="C453" s="26">
        <v>210</v>
      </c>
      <c r="D453" s="27">
        <v>966184.55249999999</v>
      </c>
      <c r="E453" s="26">
        <v>209</v>
      </c>
      <c r="F453" s="27">
        <v>959565.55779999995</v>
      </c>
      <c r="G453" s="26">
        <v>241</v>
      </c>
      <c r="H453" s="27">
        <v>1093851.4155999999</v>
      </c>
      <c r="I453" s="28">
        <v>-6.850653E-3</v>
      </c>
      <c r="J453" s="28">
        <v>-4.7619050000000003E-3</v>
      </c>
      <c r="K453" s="28">
        <v>-2.0987419999999998E-3</v>
      </c>
      <c r="L453" s="28">
        <v>0.1399444329</v>
      </c>
      <c r="M453" s="28">
        <v>0.15311004780000001</v>
      </c>
      <c r="N453" s="28">
        <v>-1.1417484E-2</v>
      </c>
      <c r="O453" s="28">
        <v>4.3987460000000003E-4</v>
      </c>
      <c r="P453" s="28">
        <v>2.5798660000000002E-4</v>
      </c>
      <c r="Q453" s="28">
        <v>2.1886799999999999E-5</v>
      </c>
      <c r="R453" s="28">
        <v>4.0366500000000001E-5</v>
      </c>
    </row>
    <row r="454" spans="1:18" ht="33.75" x14ac:dyDescent="0.2">
      <c r="A454" s="12" t="s">
        <v>442</v>
      </c>
      <c r="B454" s="10" t="str">
        <f>VLOOKUP(A454,[3]Feuil1!$A$4:$B$2591,2,FALSE)</f>
        <v>Infections aigües sévères des voies aériennes supérieures, âge inférieur à 18 ans, niveau 3</v>
      </c>
      <c r="C454" s="26">
        <v>30</v>
      </c>
      <c r="D454" s="27">
        <v>200299.56469999999</v>
      </c>
      <c r="E454" s="26">
        <v>33</v>
      </c>
      <c r="F454" s="27">
        <v>229187.02249999999</v>
      </c>
      <c r="G454" s="26">
        <v>32</v>
      </c>
      <c r="H454" s="27">
        <v>218172.8548</v>
      </c>
      <c r="I454" s="28">
        <v>0.14422127100000001</v>
      </c>
      <c r="J454" s="28">
        <v>0.1</v>
      </c>
      <c r="K454" s="28">
        <v>4.0201155400000001E-2</v>
      </c>
      <c r="L454" s="28">
        <v>-4.8057554000000002E-2</v>
      </c>
      <c r="M454" s="28">
        <v>-3.0303030000000002E-2</v>
      </c>
      <c r="N454" s="28">
        <v>-1.8309353E-2</v>
      </c>
      <c r="O454" s="28">
        <v>-1.3746E-5</v>
      </c>
      <c r="P454" s="28">
        <v>-2.1160000000000001E-5</v>
      </c>
      <c r="Q454" s="28">
        <v>2.9061356E-6</v>
      </c>
      <c r="R454" s="28">
        <v>8.0512460999999992E-6</v>
      </c>
    </row>
    <row r="455" spans="1:18" ht="33.75" x14ac:dyDescent="0.2">
      <c r="A455" s="12" t="s">
        <v>443</v>
      </c>
      <c r="B455" s="10" t="str">
        <f>VLOOKUP(A455,[3]Feuil1!$A$4:$B$2591,2,FALSE)</f>
        <v>Infections aigües sévères des voies aériennes supérieures, âge inférieur à 18 ans, niveau 4</v>
      </c>
      <c r="C455" s="26">
        <v>30</v>
      </c>
      <c r="D455" s="27">
        <v>385312.02929999999</v>
      </c>
      <c r="E455" s="26">
        <v>18</v>
      </c>
      <c r="F455" s="27">
        <v>234652.38930000001</v>
      </c>
      <c r="G455" s="26">
        <v>29</v>
      </c>
      <c r="H455" s="27">
        <v>373887.00660000002</v>
      </c>
      <c r="I455" s="28">
        <v>-0.39100684299999999</v>
      </c>
      <c r="J455" s="28">
        <v>-0.4</v>
      </c>
      <c r="K455" s="28">
        <v>1.49885956E-2</v>
      </c>
      <c r="L455" s="28">
        <v>0.59336543610000003</v>
      </c>
      <c r="M455" s="28">
        <v>0.61111111110000005</v>
      </c>
      <c r="N455" s="28">
        <v>-1.1014556999999999E-2</v>
      </c>
      <c r="O455" s="28">
        <v>1.5120690000000001E-4</v>
      </c>
      <c r="P455" s="28">
        <v>2.6749400000000001E-4</v>
      </c>
      <c r="Q455" s="28">
        <v>2.6336853999999999E-6</v>
      </c>
      <c r="R455" s="28">
        <v>1.37976E-5</v>
      </c>
    </row>
    <row r="456" spans="1:18" ht="33.75" x14ac:dyDescent="0.2">
      <c r="A456" s="12" t="s">
        <v>444</v>
      </c>
      <c r="B456" s="10" t="str">
        <f>VLOOKUP(A456,[3]Feuil1!$A$4:$B$2591,2,FALSE)</f>
        <v>Infections aigües sévères des voies aériennes supérieures, âge supérieur à 17 ans, niveau 1</v>
      </c>
      <c r="C456" s="26">
        <v>4205</v>
      </c>
      <c r="D456" s="27">
        <v>5118942.8803000003</v>
      </c>
      <c r="E456" s="26">
        <v>4196</v>
      </c>
      <c r="F456" s="27">
        <v>5037645.7621999998</v>
      </c>
      <c r="G456" s="26">
        <v>4402</v>
      </c>
      <c r="H456" s="27">
        <v>5243307.0610999996</v>
      </c>
      <c r="I456" s="28">
        <v>-1.5881622000000001E-2</v>
      </c>
      <c r="J456" s="28">
        <v>-2.140309E-3</v>
      </c>
      <c r="K456" s="28">
        <v>-1.3770787E-2</v>
      </c>
      <c r="L456" s="28">
        <v>4.0824882999999999E-2</v>
      </c>
      <c r="M456" s="28">
        <v>4.9094375599999997E-2</v>
      </c>
      <c r="N456" s="28">
        <v>-7.8825059999999992E-3</v>
      </c>
      <c r="O456" s="28">
        <v>2.8316930000000001E-3</v>
      </c>
      <c r="P456" s="28">
        <v>3.9511130000000001E-4</v>
      </c>
      <c r="Q456" s="28">
        <v>3.9977529999999999E-4</v>
      </c>
      <c r="R456" s="28">
        <v>1.9349410000000001E-4</v>
      </c>
    </row>
    <row r="457" spans="1:18" ht="33.75" x14ac:dyDescent="0.2">
      <c r="A457" s="12" t="s">
        <v>445</v>
      </c>
      <c r="B457" s="10" t="str">
        <f>VLOOKUP(A457,[3]Feuil1!$A$4:$B$2591,2,FALSE)</f>
        <v>Infections aigües sévères des voies aériennes supérieures, âge supérieur à 17 ans, niveau 2</v>
      </c>
      <c r="C457" s="26">
        <v>378</v>
      </c>
      <c r="D457" s="27">
        <v>1102814.0856999999</v>
      </c>
      <c r="E457" s="26">
        <v>420</v>
      </c>
      <c r="F457" s="27">
        <v>1201582.1225999999</v>
      </c>
      <c r="G457" s="26">
        <v>441</v>
      </c>
      <c r="H457" s="27">
        <v>1283316.3237999999</v>
      </c>
      <c r="I457" s="28">
        <v>8.95600067E-2</v>
      </c>
      <c r="J457" s="28">
        <v>0.11111111110000001</v>
      </c>
      <c r="K457" s="28">
        <v>-1.9395994E-2</v>
      </c>
      <c r="L457" s="28">
        <v>6.8022151500000003E-2</v>
      </c>
      <c r="M457" s="28">
        <v>0.05</v>
      </c>
      <c r="N457" s="28">
        <v>1.7163953799999999E-2</v>
      </c>
      <c r="O457" s="28">
        <v>2.8866770000000001E-4</v>
      </c>
      <c r="P457" s="28">
        <v>1.570257E-4</v>
      </c>
      <c r="Q457" s="28">
        <v>4.0050199999999998E-5</v>
      </c>
      <c r="R457" s="28">
        <v>4.7358299999999997E-5</v>
      </c>
    </row>
    <row r="458" spans="1:18" ht="33.75" x14ac:dyDescent="0.2">
      <c r="A458" s="12" t="s">
        <v>446</v>
      </c>
      <c r="B458" s="10" t="str">
        <f>VLOOKUP(A458,[3]Feuil1!$A$4:$B$2591,2,FALSE)</f>
        <v>Infections aigües sévères des voies aériennes supérieures, âge supérieur à 17 ans, niveau 3</v>
      </c>
      <c r="C458" s="26">
        <v>127</v>
      </c>
      <c r="D458" s="27">
        <v>647178.0135</v>
      </c>
      <c r="E458" s="26">
        <v>153</v>
      </c>
      <c r="F458" s="27">
        <v>687218.5723</v>
      </c>
      <c r="G458" s="26">
        <v>184</v>
      </c>
      <c r="H458" s="27">
        <v>820528.52229999995</v>
      </c>
      <c r="I458" s="28">
        <v>6.1869467099999999E-2</v>
      </c>
      <c r="J458" s="28">
        <v>0.2047244094</v>
      </c>
      <c r="K458" s="28">
        <v>-0.11857893899999999</v>
      </c>
      <c r="L458" s="28">
        <v>0.1939847894</v>
      </c>
      <c r="M458" s="28">
        <v>0.20261437909999999</v>
      </c>
      <c r="N458" s="28">
        <v>-7.1756909999999997E-3</v>
      </c>
      <c r="O458" s="28">
        <v>4.261286E-4</v>
      </c>
      <c r="P458" s="28">
        <v>2.5611170000000002E-4</v>
      </c>
      <c r="Q458" s="28">
        <v>1.6710300000000002E-5</v>
      </c>
      <c r="R458" s="28">
        <v>3.0280000000000001E-5</v>
      </c>
    </row>
    <row r="459" spans="1:18" ht="33.75" x14ac:dyDescent="0.2">
      <c r="A459" s="12" t="s">
        <v>447</v>
      </c>
      <c r="B459" s="10" t="str">
        <f>VLOOKUP(A459,[3]Feuil1!$A$4:$B$2591,2,FALSE)</f>
        <v>Infections aigües sévères des voies aériennes supérieures, âge supérieur à 17 ans, niveau 4</v>
      </c>
      <c r="C459" s="26">
        <v>116</v>
      </c>
      <c r="D459" s="27">
        <v>972601.3395</v>
      </c>
      <c r="E459" s="26">
        <v>149</v>
      </c>
      <c r="F459" s="27">
        <v>1251143.2149</v>
      </c>
      <c r="G459" s="26">
        <v>138</v>
      </c>
      <c r="H459" s="27">
        <v>1151956.7319</v>
      </c>
      <c r="I459" s="28">
        <v>0.2863885377</v>
      </c>
      <c r="J459" s="28">
        <v>0.2844827586</v>
      </c>
      <c r="K459" s="28">
        <v>1.4836938E-3</v>
      </c>
      <c r="L459" s="28">
        <v>-7.9276682000000001E-2</v>
      </c>
      <c r="M459" s="28">
        <v>-7.3825503000000001E-2</v>
      </c>
      <c r="N459" s="28">
        <v>-5.885693E-3</v>
      </c>
      <c r="O459" s="28">
        <v>-1.5120699999999999E-4</v>
      </c>
      <c r="P459" s="28">
        <v>-1.9055499999999999E-4</v>
      </c>
      <c r="Q459" s="28">
        <v>1.2532699999999999E-5</v>
      </c>
      <c r="R459" s="28">
        <v>4.2510699999999999E-5</v>
      </c>
    </row>
    <row r="460" spans="1:18" ht="22.5" x14ac:dyDescent="0.2">
      <c r="A460" s="12" t="s">
        <v>448</v>
      </c>
      <c r="B460" s="10" t="str">
        <f>VLOOKUP(A460,[3]Feuil1!$A$4:$B$2591,2,FALSE)</f>
        <v>Explorations et surveillance pour affections ORL</v>
      </c>
      <c r="C460" s="26">
        <v>2304</v>
      </c>
      <c r="D460" s="27">
        <v>2233791.9065999999</v>
      </c>
      <c r="E460" s="26">
        <v>2466</v>
      </c>
      <c r="F460" s="27">
        <v>2392155.2645999999</v>
      </c>
      <c r="G460" s="26">
        <v>2180</v>
      </c>
      <c r="H460" s="27">
        <v>2114296.3598000002</v>
      </c>
      <c r="I460" s="28">
        <v>7.0894409399999997E-2</v>
      </c>
      <c r="J460" s="28">
        <v>7.03125E-2</v>
      </c>
      <c r="K460" s="28">
        <v>5.4368180000000002E-4</v>
      </c>
      <c r="L460" s="28">
        <v>-0.11615420999999999</v>
      </c>
      <c r="M460" s="28">
        <v>-0.115977291</v>
      </c>
      <c r="N460" s="28">
        <v>-2.0012900000000001E-4</v>
      </c>
      <c r="O460" s="28">
        <v>-3.9313799999999999E-3</v>
      </c>
      <c r="P460" s="28">
        <v>-5.33816E-4</v>
      </c>
      <c r="Q460" s="28">
        <v>1.9798050000000001E-4</v>
      </c>
      <c r="R460" s="28">
        <v>7.8023999999999997E-5</v>
      </c>
    </row>
    <row r="461" spans="1:18" ht="22.5" x14ac:dyDescent="0.2">
      <c r="A461" s="12" t="s">
        <v>449</v>
      </c>
      <c r="B461" s="10" t="str">
        <f>VLOOKUP(A461,[3]Feuil1!$A$4:$B$2591,2,FALSE)</f>
        <v>Symptômes et autres recours aux soins de la CMD 03, très courte durée</v>
      </c>
      <c r="C461" s="26">
        <v>3522</v>
      </c>
      <c r="D461" s="27">
        <v>2090052.8123000001</v>
      </c>
      <c r="E461" s="26">
        <v>3062</v>
      </c>
      <c r="F461" s="27">
        <v>1820502.8430000001</v>
      </c>
      <c r="G461" s="26">
        <v>2854</v>
      </c>
      <c r="H461" s="27">
        <v>1697176.2597000001</v>
      </c>
      <c r="I461" s="28">
        <v>-0.12896801799999999</v>
      </c>
      <c r="J461" s="28">
        <v>-0.13060760900000001</v>
      </c>
      <c r="K461" s="28">
        <v>1.8859045E-3</v>
      </c>
      <c r="L461" s="28">
        <v>-6.7743142000000006E-2</v>
      </c>
      <c r="M461" s="28">
        <v>-6.7929457999999998E-2</v>
      </c>
      <c r="N461" s="28">
        <v>1.9989420000000001E-4</v>
      </c>
      <c r="O461" s="28">
        <v>-2.8591850000000002E-3</v>
      </c>
      <c r="P461" s="28">
        <v>-2.36932E-4</v>
      </c>
      <c r="Q461" s="28">
        <v>2.5919099999999998E-4</v>
      </c>
      <c r="R461" s="28">
        <v>6.2631000000000004E-5</v>
      </c>
    </row>
    <row r="462" spans="1:18" ht="22.5" x14ac:dyDescent="0.2">
      <c r="A462" s="12" t="s">
        <v>450</v>
      </c>
      <c r="B462" s="10" t="str">
        <f>VLOOKUP(A462,[3]Feuil1!$A$4:$B$2591,2,FALSE)</f>
        <v>Symptômes et autres recours aux soins de la CMD 03</v>
      </c>
      <c r="C462" s="26">
        <v>2797</v>
      </c>
      <c r="D462" s="27">
        <v>6036703.8119999999</v>
      </c>
      <c r="E462" s="26">
        <v>2655</v>
      </c>
      <c r="F462" s="27">
        <v>5844899.5096000005</v>
      </c>
      <c r="G462" s="26">
        <v>2533</v>
      </c>
      <c r="H462" s="27">
        <v>5512795.5432000002</v>
      </c>
      <c r="I462" s="28">
        <v>-3.1773019E-2</v>
      </c>
      <c r="J462" s="28">
        <v>-5.0768681000000003E-2</v>
      </c>
      <c r="K462" s="28">
        <v>2.0011626000000001E-2</v>
      </c>
      <c r="L462" s="28">
        <v>-5.6819448000000002E-2</v>
      </c>
      <c r="M462" s="28">
        <v>-4.5951036000000001E-2</v>
      </c>
      <c r="N462" s="28">
        <v>-1.1391881E-2</v>
      </c>
      <c r="O462" s="28">
        <v>-1.677022E-3</v>
      </c>
      <c r="P462" s="28">
        <v>-6.3803000000000004E-4</v>
      </c>
      <c r="Q462" s="28">
        <v>2.3003880000000001E-4</v>
      </c>
      <c r="R462" s="28">
        <v>2.03439E-4</v>
      </c>
    </row>
    <row r="463" spans="1:18" ht="22.5" x14ac:dyDescent="0.2">
      <c r="A463" s="12" t="s">
        <v>451</v>
      </c>
      <c r="B463" s="10" t="str">
        <f>VLOOKUP(A463,[3]Feuil1!$A$4:$B$2591,2,FALSE)</f>
        <v>Interventions majeures sur le thorax, niveau 1</v>
      </c>
      <c r="C463" s="26">
        <v>4900</v>
      </c>
      <c r="D463" s="27">
        <v>34562865.428000003</v>
      </c>
      <c r="E463" s="26">
        <v>4989</v>
      </c>
      <c r="F463" s="27">
        <v>34958342.748999998</v>
      </c>
      <c r="G463" s="26">
        <v>4806</v>
      </c>
      <c r="H463" s="27">
        <v>33558314.055</v>
      </c>
      <c r="I463" s="28">
        <v>1.14422608E-2</v>
      </c>
      <c r="J463" s="28">
        <v>1.8163265299999998E-2</v>
      </c>
      <c r="K463" s="28">
        <v>-6.6011070000000002E-3</v>
      </c>
      <c r="L463" s="28">
        <v>-4.0048486000000001E-2</v>
      </c>
      <c r="M463" s="28">
        <v>-3.6680697999999998E-2</v>
      </c>
      <c r="N463" s="28">
        <v>-3.4960249999999998E-3</v>
      </c>
      <c r="O463" s="28">
        <v>-2.5155329999999999E-3</v>
      </c>
      <c r="P463" s="28">
        <v>-2.6897000000000002E-3</v>
      </c>
      <c r="Q463" s="28">
        <v>4.3646519999999999E-4</v>
      </c>
      <c r="R463" s="28">
        <v>1.2384045E-3</v>
      </c>
    </row>
    <row r="464" spans="1:18" ht="22.5" x14ac:dyDescent="0.2">
      <c r="A464" s="12" t="s">
        <v>452</v>
      </c>
      <c r="B464" s="10" t="str">
        <f>VLOOKUP(A464,[3]Feuil1!$A$4:$B$2591,2,FALSE)</f>
        <v>Interventions majeures sur le thorax, niveau 2</v>
      </c>
      <c r="C464" s="26">
        <v>4468</v>
      </c>
      <c r="D464" s="27">
        <v>42133520.281999998</v>
      </c>
      <c r="E464" s="26">
        <v>4711</v>
      </c>
      <c r="F464" s="27">
        <v>44437676.343999997</v>
      </c>
      <c r="G464" s="26">
        <v>5046</v>
      </c>
      <c r="H464" s="27">
        <v>47393612.579000004</v>
      </c>
      <c r="I464" s="28">
        <v>5.4687005699999999E-2</v>
      </c>
      <c r="J464" s="28">
        <v>5.43867502E-2</v>
      </c>
      <c r="K464" s="28">
        <v>2.8476780000000001E-4</v>
      </c>
      <c r="L464" s="28">
        <v>6.6518694899999994E-2</v>
      </c>
      <c r="M464" s="28">
        <v>7.1110167700000004E-2</v>
      </c>
      <c r="N464" s="28">
        <v>-4.2866479999999997E-3</v>
      </c>
      <c r="O464" s="28">
        <v>4.6049376000000001E-3</v>
      </c>
      <c r="P464" s="28">
        <v>5.6788704000000001E-3</v>
      </c>
      <c r="Q464" s="28">
        <v>4.582613E-4</v>
      </c>
      <c r="R464" s="28">
        <v>1.7489694000000001E-3</v>
      </c>
    </row>
    <row r="465" spans="1:18" ht="22.5" x14ac:dyDescent="0.2">
      <c r="A465" s="12" t="s">
        <v>453</v>
      </c>
      <c r="B465" s="10" t="str">
        <f>VLOOKUP(A465,[3]Feuil1!$A$4:$B$2591,2,FALSE)</f>
        <v>Interventions majeures sur le thorax, niveau 3</v>
      </c>
      <c r="C465" s="26">
        <v>2140</v>
      </c>
      <c r="D465" s="27">
        <v>29765328.638</v>
      </c>
      <c r="E465" s="26">
        <v>2144</v>
      </c>
      <c r="F465" s="27">
        <v>29824145.993000001</v>
      </c>
      <c r="G465" s="26">
        <v>2323</v>
      </c>
      <c r="H465" s="27">
        <v>32472858.671</v>
      </c>
      <c r="I465" s="28">
        <v>1.9760358E-3</v>
      </c>
      <c r="J465" s="28">
        <v>1.8691589E-3</v>
      </c>
      <c r="K465" s="28">
        <v>1.066775E-4</v>
      </c>
      <c r="L465" s="28">
        <v>8.8811014999999993E-2</v>
      </c>
      <c r="M465" s="28">
        <v>8.3488805999999999E-2</v>
      </c>
      <c r="N465" s="28">
        <v>4.9121034000000003E-3</v>
      </c>
      <c r="O465" s="28">
        <v>2.4605487000000001E-3</v>
      </c>
      <c r="P465" s="28">
        <v>5.0886402000000002E-3</v>
      </c>
      <c r="Q465" s="28">
        <v>2.109673E-4</v>
      </c>
      <c r="R465" s="28">
        <v>1.1983479000000001E-3</v>
      </c>
    </row>
    <row r="466" spans="1:18" ht="22.5" x14ac:dyDescent="0.2">
      <c r="A466" s="12" t="s">
        <v>454</v>
      </c>
      <c r="B466" s="10" t="str">
        <f>VLOOKUP(A466,[3]Feuil1!$A$4:$B$2591,2,FALSE)</f>
        <v>Interventions majeures sur le thorax, niveau 4</v>
      </c>
      <c r="C466" s="26">
        <v>1685</v>
      </c>
      <c r="D466" s="27">
        <v>35228209.031999998</v>
      </c>
      <c r="E466" s="26">
        <v>1709</v>
      </c>
      <c r="F466" s="27">
        <v>36888050.213</v>
      </c>
      <c r="G466" s="26">
        <v>1750</v>
      </c>
      <c r="H466" s="27">
        <v>36692199.019000001</v>
      </c>
      <c r="I466" s="28">
        <v>4.7116819900000002E-2</v>
      </c>
      <c r="J466" s="28">
        <v>1.4243323400000001E-2</v>
      </c>
      <c r="K466" s="28">
        <v>3.2411844099999997E-2</v>
      </c>
      <c r="L466" s="28">
        <v>-5.3093400000000001E-3</v>
      </c>
      <c r="M466" s="28">
        <v>2.3990637799999999E-2</v>
      </c>
      <c r="N466" s="28">
        <v>-2.8613520999999999E-2</v>
      </c>
      <c r="O466" s="28">
        <v>5.635894E-4</v>
      </c>
      <c r="P466" s="28">
        <v>-3.7626400000000001E-4</v>
      </c>
      <c r="Q466" s="28">
        <v>1.589293E-4</v>
      </c>
      <c r="R466" s="28">
        <v>1.3540544000000001E-3</v>
      </c>
    </row>
    <row r="467" spans="1:18" ht="22.5" x14ac:dyDescent="0.2">
      <c r="A467" s="12" t="s">
        <v>455</v>
      </c>
      <c r="B467" s="10" t="str">
        <f>VLOOKUP(A467,[3]Feuil1!$A$4:$B$2591,2,FALSE)</f>
        <v>Autres interventions chirurgicales sur le système respiratoire, niveau 1</v>
      </c>
      <c r="C467" s="26">
        <v>1518</v>
      </c>
      <c r="D467" s="27">
        <v>3667961.2133999998</v>
      </c>
      <c r="E467" s="26">
        <v>1479</v>
      </c>
      <c r="F467" s="27">
        <v>3513079.2395000001</v>
      </c>
      <c r="G467" s="26">
        <v>1477</v>
      </c>
      <c r="H467" s="27">
        <v>3489323.9315999998</v>
      </c>
      <c r="I467" s="28">
        <v>-4.222563E-2</v>
      </c>
      <c r="J467" s="28">
        <v>-2.5691700000000001E-2</v>
      </c>
      <c r="K467" s="28">
        <v>-1.6969917000000001E-2</v>
      </c>
      <c r="L467" s="28">
        <v>-6.7619619999999998E-3</v>
      </c>
      <c r="M467" s="28">
        <v>-1.3522650000000001E-3</v>
      </c>
      <c r="N467" s="28">
        <v>-5.4170219999999996E-3</v>
      </c>
      <c r="O467" s="28">
        <v>-2.7492E-5</v>
      </c>
      <c r="P467" s="28">
        <v>-4.5637999999999999E-5</v>
      </c>
      <c r="Q467" s="28">
        <v>1.341363E-4</v>
      </c>
      <c r="R467" s="28">
        <v>1.2876669999999999E-4</v>
      </c>
    </row>
    <row r="468" spans="1:18" ht="22.5" x14ac:dyDescent="0.2">
      <c r="A468" s="12" t="s">
        <v>456</v>
      </c>
      <c r="B468" s="10" t="str">
        <f>VLOOKUP(A468,[3]Feuil1!$A$4:$B$2591,2,FALSE)</f>
        <v>Autres interventions chirurgicales sur le système respiratoire, niveau 2</v>
      </c>
      <c r="C468" s="26">
        <v>472</v>
      </c>
      <c r="D468" s="27">
        <v>3666654.0126999998</v>
      </c>
      <c r="E468" s="26">
        <v>483</v>
      </c>
      <c r="F468" s="27">
        <v>3743773.0203999998</v>
      </c>
      <c r="G468" s="26">
        <v>487</v>
      </c>
      <c r="H468" s="27">
        <v>3754502.2941999999</v>
      </c>
      <c r="I468" s="28">
        <v>2.10325292E-2</v>
      </c>
      <c r="J468" s="28">
        <v>2.3305084699999999E-2</v>
      </c>
      <c r="K468" s="28">
        <v>-2.2208000000000002E-3</v>
      </c>
      <c r="L468" s="28">
        <v>2.8658986000000002E-3</v>
      </c>
      <c r="M468" s="28">
        <v>8.2815735000000001E-3</v>
      </c>
      <c r="N468" s="28">
        <v>-5.3711929999999998E-3</v>
      </c>
      <c r="O468" s="28">
        <v>5.4984300000000001E-5</v>
      </c>
      <c r="P468" s="28">
        <v>2.06128E-5</v>
      </c>
      <c r="Q468" s="28">
        <v>4.4227799999999997E-5</v>
      </c>
      <c r="R468" s="28">
        <v>1.385526E-4</v>
      </c>
    </row>
    <row r="469" spans="1:18" ht="22.5" x14ac:dyDescent="0.2">
      <c r="A469" s="12" t="s">
        <v>457</v>
      </c>
      <c r="B469" s="10" t="str">
        <f>VLOOKUP(A469,[3]Feuil1!$A$4:$B$2591,2,FALSE)</f>
        <v>Autres interventions chirurgicales sur le système respiratoire, niveau 3</v>
      </c>
      <c r="C469" s="26">
        <v>399</v>
      </c>
      <c r="D469" s="27">
        <v>6377301.6956000002</v>
      </c>
      <c r="E469" s="26">
        <v>401</v>
      </c>
      <c r="F469" s="27">
        <v>6229997.4358000001</v>
      </c>
      <c r="G469" s="26">
        <v>404</v>
      </c>
      <c r="H469" s="27">
        <v>6227664.3093999997</v>
      </c>
      <c r="I469" s="28">
        <v>-2.3098211E-2</v>
      </c>
      <c r="J469" s="28">
        <v>5.0125313000000003E-3</v>
      </c>
      <c r="K469" s="28">
        <v>-2.7970538999999999E-2</v>
      </c>
      <c r="L469" s="28">
        <v>-3.7449899999999998E-4</v>
      </c>
      <c r="M469" s="28">
        <v>7.4812968000000004E-3</v>
      </c>
      <c r="N469" s="28">
        <v>-7.79746E-3</v>
      </c>
      <c r="O469" s="28">
        <v>4.1238200000000001E-5</v>
      </c>
      <c r="P469" s="28">
        <v>-4.4823439999999998E-6</v>
      </c>
      <c r="Q469" s="28">
        <v>3.6690000000000003E-5</v>
      </c>
      <c r="R469" s="28">
        <v>2.2981990000000001E-4</v>
      </c>
    </row>
    <row r="470" spans="1:18" ht="22.5" x14ac:dyDescent="0.2">
      <c r="A470" s="12" t="s">
        <v>458</v>
      </c>
      <c r="B470" s="10" t="str">
        <f>VLOOKUP(A470,[3]Feuil1!$A$4:$B$2591,2,FALSE)</f>
        <v>Autres interventions chirurgicales sur le système respiratoire, niveau 4</v>
      </c>
      <c r="C470" s="26">
        <v>374</v>
      </c>
      <c r="D470" s="27">
        <v>7992005.6069999998</v>
      </c>
      <c r="E470" s="26">
        <v>352</v>
      </c>
      <c r="F470" s="27">
        <v>7681439.6857000003</v>
      </c>
      <c r="G470" s="26">
        <v>367</v>
      </c>
      <c r="H470" s="27">
        <v>7751350.4286000002</v>
      </c>
      <c r="I470" s="28">
        <v>-3.8859572000000002E-2</v>
      </c>
      <c r="J470" s="28">
        <v>-5.8823528999999999E-2</v>
      </c>
      <c r="K470" s="28">
        <v>2.1211704200000001E-2</v>
      </c>
      <c r="L470" s="28">
        <v>9.1012552E-3</v>
      </c>
      <c r="M470" s="28">
        <v>4.2613636400000002E-2</v>
      </c>
      <c r="N470" s="28">
        <v>-3.2142665000000001E-2</v>
      </c>
      <c r="O470" s="28">
        <v>2.0619120000000001E-4</v>
      </c>
      <c r="P470" s="28">
        <v>1.3431080000000001E-4</v>
      </c>
      <c r="Q470" s="28">
        <v>3.33297E-5</v>
      </c>
      <c r="R470" s="28">
        <v>2.860486E-4</v>
      </c>
    </row>
    <row r="471" spans="1:18" ht="22.5" x14ac:dyDescent="0.2">
      <c r="A471" s="12" t="s">
        <v>459</v>
      </c>
      <c r="B471" s="10" t="str">
        <f>VLOOKUP(A471,[3]Feuil1!$A$4:$B$2591,2,FALSE)</f>
        <v>Interventions sous thoracoscopie, niveau 1</v>
      </c>
      <c r="C471" s="26">
        <v>3537</v>
      </c>
      <c r="D471" s="27">
        <v>16703764.117000001</v>
      </c>
      <c r="E471" s="26">
        <v>3350</v>
      </c>
      <c r="F471" s="27">
        <v>15743186.456</v>
      </c>
      <c r="G471" s="26">
        <v>3448</v>
      </c>
      <c r="H471" s="27">
        <v>16128907.869999999</v>
      </c>
      <c r="I471" s="28">
        <v>-5.7506659000000002E-2</v>
      </c>
      <c r="J471" s="28">
        <v>-5.2869663999999997E-2</v>
      </c>
      <c r="K471" s="28">
        <v>-4.8958359999999998E-3</v>
      </c>
      <c r="L471" s="28">
        <v>2.4500847700000002E-2</v>
      </c>
      <c r="M471" s="28">
        <v>2.9253731299999999E-2</v>
      </c>
      <c r="N471" s="28">
        <v>-4.6177960000000004E-3</v>
      </c>
      <c r="O471" s="28">
        <v>1.3471161E-3</v>
      </c>
      <c r="P471" s="28">
        <v>7.4103829999999996E-4</v>
      </c>
      <c r="Q471" s="28">
        <v>3.1313610000000003E-4</v>
      </c>
      <c r="R471" s="28">
        <v>5.9520609999999996E-4</v>
      </c>
    </row>
    <row r="472" spans="1:18" ht="22.5" x14ac:dyDescent="0.2">
      <c r="A472" s="12" t="s">
        <v>460</v>
      </c>
      <c r="B472" s="10" t="str">
        <f>VLOOKUP(A472,[3]Feuil1!$A$4:$B$2591,2,FALSE)</f>
        <v>Interventions sous thoracoscopie, niveau 2</v>
      </c>
      <c r="C472" s="26">
        <v>1866</v>
      </c>
      <c r="D472" s="27">
        <v>11998851.148</v>
      </c>
      <c r="E472" s="26">
        <v>2025</v>
      </c>
      <c r="F472" s="27">
        <v>13031810.287</v>
      </c>
      <c r="G472" s="26">
        <v>2243</v>
      </c>
      <c r="H472" s="27">
        <v>14349976.513</v>
      </c>
      <c r="I472" s="28">
        <v>8.60881701E-2</v>
      </c>
      <c r="J472" s="28">
        <v>8.5209003199999994E-2</v>
      </c>
      <c r="K472" s="28">
        <v>8.1013600000000004E-4</v>
      </c>
      <c r="L472" s="28">
        <v>0.1011498938</v>
      </c>
      <c r="M472" s="28">
        <v>0.107654321</v>
      </c>
      <c r="N472" s="28">
        <v>-5.8722540000000004E-3</v>
      </c>
      <c r="O472" s="28">
        <v>2.9966459999999999E-3</v>
      </c>
      <c r="P472" s="28">
        <v>2.5324278000000001E-3</v>
      </c>
      <c r="Q472" s="28">
        <v>2.0370189999999999E-4</v>
      </c>
      <c r="R472" s="28">
        <v>5.2955809999999999E-4</v>
      </c>
    </row>
    <row r="473" spans="1:18" ht="22.5" x14ac:dyDescent="0.2">
      <c r="A473" s="12" t="s">
        <v>461</v>
      </c>
      <c r="B473" s="10" t="str">
        <f>VLOOKUP(A473,[3]Feuil1!$A$4:$B$2591,2,FALSE)</f>
        <v>Interventions sous thoracoscopie, niveau 3</v>
      </c>
      <c r="C473" s="26">
        <v>954</v>
      </c>
      <c r="D473" s="27">
        <v>10881569.132999999</v>
      </c>
      <c r="E473" s="26">
        <v>1057</v>
      </c>
      <c r="F473" s="27">
        <v>12073018.611</v>
      </c>
      <c r="G473" s="26">
        <v>1090</v>
      </c>
      <c r="H473" s="27">
        <v>12396511.262</v>
      </c>
      <c r="I473" s="28">
        <v>0.10949243290000001</v>
      </c>
      <c r="J473" s="28">
        <v>0.107966457</v>
      </c>
      <c r="K473" s="28">
        <v>1.3772763000000001E-3</v>
      </c>
      <c r="L473" s="28">
        <v>2.6794678400000001E-2</v>
      </c>
      <c r="M473" s="28">
        <v>3.12204352E-2</v>
      </c>
      <c r="N473" s="28">
        <v>-4.2917659999999998E-3</v>
      </c>
      <c r="O473" s="28">
        <v>4.5362069999999998E-4</v>
      </c>
      <c r="P473" s="28">
        <v>6.2148590000000005E-4</v>
      </c>
      <c r="Q473" s="28">
        <v>9.89902E-5</v>
      </c>
      <c r="R473" s="28">
        <v>4.5746920000000002E-4</v>
      </c>
    </row>
    <row r="474" spans="1:18" ht="22.5" x14ac:dyDescent="0.2">
      <c r="A474" s="12" t="s">
        <v>462</v>
      </c>
      <c r="B474" s="10" t="str">
        <f>VLOOKUP(A474,[3]Feuil1!$A$4:$B$2591,2,FALSE)</f>
        <v>Interventions sous thoracoscopie, niveau 4</v>
      </c>
      <c r="C474" s="26">
        <v>300</v>
      </c>
      <c r="D474" s="27">
        <v>5092772.5049999999</v>
      </c>
      <c r="E474" s="26">
        <v>286</v>
      </c>
      <c r="F474" s="27">
        <v>4985836.8430000003</v>
      </c>
      <c r="G474" s="26">
        <v>291</v>
      </c>
      <c r="H474" s="27">
        <v>5007144.352</v>
      </c>
      <c r="I474" s="28">
        <v>-2.0997534000000002E-2</v>
      </c>
      <c r="J474" s="28">
        <v>-4.6666667000000002E-2</v>
      </c>
      <c r="K474" s="28">
        <v>2.6925663999999998E-2</v>
      </c>
      <c r="L474" s="28">
        <v>4.2736073999999997E-3</v>
      </c>
      <c r="M474" s="28">
        <v>1.7482517499999999E-2</v>
      </c>
      <c r="N474" s="28">
        <v>-1.2981952999999999E-2</v>
      </c>
      <c r="O474" s="28">
        <v>6.8730400000000002E-5</v>
      </c>
      <c r="P474" s="28">
        <v>4.0935500000000001E-5</v>
      </c>
      <c r="Q474" s="28">
        <v>2.6427700000000001E-5</v>
      </c>
      <c r="R474" s="28">
        <v>1.8477899999999999E-4</v>
      </c>
    </row>
    <row r="475" spans="1:18" ht="22.5" x14ac:dyDescent="0.2">
      <c r="A475" s="12" t="s">
        <v>463</v>
      </c>
      <c r="B475" s="10" t="str">
        <f>VLOOKUP(A475,[3]Feuil1!$A$4:$B$2591,2,FALSE)</f>
        <v>Séjours comprenant une endoscopie bronchique, en ambulatoire</v>
      </c>
      <c r="C475" s="26">
        <v>14302</v>
      </c>
      <c r="D475" s="27">
        <v>10401047.856000001</v>
      </c>
      <c r="E475" s="26">
        <v>14294</v>
      </c>
      <c r="F475" s="27">
        <v>10395113.601</v>
      </c>
      <c r="G475" s="26">
        <v>13879</v>
      </c>
      <c r="H475" s="27">
        <v>10095487.328</v>
      </c>
      <c r="I475" s="28">
        <v>-5.7054399999999998E-4</v>
      </c>
      <c r="J475" s="28">
        <v>-5.5936199999999999E-4</v>
      </c>
      <c r="K475" s="28">
        <v>-1.1188E-5</v>
      </c>
      <c r="L475" s="28">
        <v>-2.8823761E-2</v>
      </c>
      <c r="M475" s="28">
        <v>-2.9033160999999998E-2</v>
      </c>
      <c r="N475" s="28">
        <v>2.156607E-4</v>
      </c>
      <c r="O475" s="28">
        <v>-5.7046240000000002E-3</v>
      </c>
      <c r="P475" s="28">
        <v>-5.75634E-4</v>
      </c>
      <c r="Q475" s="28">
        <v>1.2604455E-3</v>
      </c>
      <c r="R475" s="28">
        <v>3.7255440000000001E-4</v>
      </c>
    </row>
    <row r="476" spans="1:18" ht="22.5" x14ac:dyDescent="0.2">
      <c r="A476" s="12" t="s">
        <v>464</v>
      </c>
      <c r="B476" s="10" t="str">
        <f>VLOOKUP(A476,[3]Feuil1!$A$4:$B$2591,2,FALSE)</f>
        <v>Bronchites et asthme, âge inférieur à 18 ans, niveau 1</v>
      </c>
      <c r="C476" s="26">
        <v>18639</v>
      </c>
      <c r="D476" s="27">
        <v>32075253.241999999</v>
      </c>
      <c r="E476" s="26">
        <v>20439</v>
      </c>
      <c r="F476" s="27">
        <v>35128497.498999998</v>
      </c>
      <c r="G476" s="26">
        <v>18793</v>
      </c>
      <c r="H476" s="27">
        <v>32262410.526999999</v>
      </c>
      <c r="I476" s="28">
        <v>9.5190028100000004E-2</v>
      </c>
      <c r="J476" s="28">
        <v>9.6571704499999994E-2</v>
      </c>
      <c r="K476" s="28">
        <v>-1.259996E-3</v>
      </c>
      <c r="L476" s="28">
        <v>-8.1588657999999994E-2</v>
      </c>
      <c r="M476" s="28">
        <v>-8.0532316000000007E-2</v>
      </c>
      <c r="N476" s="28">
        <v>-1.148863E-3</v>
      </c>
      <c r="O476" s="28">
        <v>-2.2626052000000001E-2</v>
      </c>
      <c r="P476" s="28">
        <v>-5.5062540000000004E-3</v>
      </c>
      <c r="Q476" s="28">
        <v>1.706719E-3</v>
      </c>
      <c r="R476" s="28">
        <v>1.1905817E-3</v>
      </c>
    </row>
    <row r="477" spans="1:18" ht="22.5" x14ac:dyDescent="0.2">
      <c r="A477" s="12" t="s">
        <v>465</v>
      </c>
      <c r="B477" s="10" t="str">
        <f>VLOOKUP(A477,[3]Feuil1!$A$4:$B$2591,2,FALSE)</f>
        <v>Bronchites et asthme, âge inférieur à 18 ans, niveau 2</v>
      </c>
      <c r="C477" s="26">
        <v>1835</v>
      </c>
      <c r="D477" s="27">
        <v>5779199.858</v>
      </c>
      <c r="E477" s="26">
        <v>2212</v>
      </c>
      <c r="F477" s="27">
        <v>6978308.2615999999</v>
      </c>
      <c r="G477" s="26">
        <v>2344</v>
      </c>
      <c r="H477" s="27">
        <v>7376895.9544000002</v>
      </c>
      <c r="I477" s="28">
        <v>0.20748692429999999</v>
      </c>
      <c r="J477" s="28">
        <v>0.20544959130000001</v>
      </c>
      <c r="K477" s="28">
        <v>1.6901022E-3</v>
      </c>
      <c r="L477" s="28">
        <v>5.7118097700000002E-2</v>
      </c>
      <c r="M477" s="28">
        <v>5.96745027E-2</v>
      </c>
      <c r="N477" s="28">
        <v>-2.4124440000000001E-3</v>
      </c>
      <c r="O477" s="28">
        <v>1.8144828999999999E-3</v>
      </c>
      <c r="P477" s="28">
        <v>7.6575670000000005E-4</v>
      </c>
      <c r="Q477" s="28">
        <v>2.128744E-4</v>
      </c>
      <c r="R477" s="28">
        <v>2.7222999999999999E-4</v>
      </c>
    </row>
    <row r="478" spans="1:18" ht="22.5" x14ac:dyDescent="0.2">
      <c r="A478" s="12" t="s">
        <v>466</v>
      </c>
      <c r="B478" s="10" t="str">
        <f>VLOOKUP(A478,[3]Feuil1!$A$4:$B$2591,2,FALSE)</f>
        <v>Bronchites et asthme, âge inférieur à 18 ans, niveau 3</v>
      </c>
      <c r="C478" s="26">
        <v>664</v>
      </c>
      <c r="D478" s="27">
        <v>3312573.1282000002</v>
      </c>
      <c r="E478" s="26">
        <v>873</v>
      </c>
      <c r="F478" s="27">
        <v>4361030.6893999996</v>
      </c>
      <c r="G478" s="26">
        <v>826</v>
      </c>
      <c r="H478" s="27">
        <v>4103713.4186999998</v>
      </c>
      <c r="I478" s="28">
        <v>0.31650850279999998</v>
      </c>
      <c r="J478" s="28">
        <v>0.3147590361</v>
      </c>
      <c r="K478" s="28">
        <v>1.3306367000000001E-3</v>
      </c>
      <c r="L478" s="28">
        <v>-5.9003774000000002E-2</v>
      </c>
      <c r="M478" s="28">
        <v>-5.3837342000000003E-2</v>
      </c>
      <c r="N478" s="28">
        <v>-5.4604060000000001E-3</v>
      </c>
      <c r="O478" s="28">
        <v>-6.4606600000000004E-4</v>
      </c>
      <c r="P478" s="28">
        <v>-4.9435099999999997E-4</v>
      </c>
      <c r="Q478" s="28">
        <v>7.5014599999999998E-5</v>
      </c>
      <c r="R478" s="28">
        <v>1.514396E-4</v>
      </c>
    </row>
    <row r="479" spans="1:18" ht="22.5" x14ac:dyDescent="0.2">
      <c r="A479" s="12" t="s">
        <v>467</v>
      </c>
      <c r="B479" s="10" t="str">
        <f>VLOOKUP(A479,[3]Feuil1!$A$4:$B$2591,2,FALSE)</f>
        <v>Bronchites et asthme, âge inférieur à 18 ans, niveau 4</v>
      </c>
      <c r="C479" s="26">
        <v>51</v>
      </c>
      <c r="D479" s="27">
        <v>495199.17070000002</v>
      </c>
      <c r="E479" s="26">
        <v>106</v>
      </c>
      <c r="F479" s="27">
        <v>925272.53189999994</v>
      </c>
      <c r="G479" s="26">
        <v>80</v>
      </c>
      <c r="H479" s="27">
        <v>853580.28460000001</v>
      </c>
      <c r="I479" s="28">
        <v>0.86848562490000003</v>
      </c>
      <c r="J479" s="28">
        <v>1.0784313725000001</v>
      </c>
      <c r="K479" s="28">
        <v>-0.101011633</v>
      </c>
      <c r="L479" s="28">
        <v>-7.7482304000000002E-2</v>
      </c>
      <c r="M479" s="28">
        <v>-0.24528301899999999</v>
      </c>
      <c r="N479" s="28">
        <v>0.2223359476</v>
      </c>
      <c r="O479" s="28">
        <v>-3.5739799999999998E-4</v>
      </c>
      <c r="P479" s="28">
        <v>-1.3773299999999999E-4</v>
      </c>
      <c r="Q479" s="28">
        <v>7.2653390999999997E-6</v>
      </c>
      <c r="R479" s="28">
        <v>3.1499699999999999E-5</v>
      </c>
    </row>
    <row r="480" spans="1:18" ht="22.5" x14ac:dyDescent="0.2">
      <c r="A480" s="12" t="s">
        <v>468</v>
      </c>
      <c r="B480" s="10" t="str">
        <f>VLOOKUP(A480,[3]Feuil1!$A$4:$B$2591,2,FALSE)</f>
        <v>Bronchites et asthme, âge inférieur à 18 ans, très courte durée</v>
      </c>
      <c r="C480" s="26">
        <v>19938</v>
      </c>
      <c r="D480" s="27">
        <v>12875444.122</v>
      </c>
      <c r="E480" s="26">
        <v>21286</v>
      </c>
      <c r="F480" s="27">
        <v>13738624.448999999</v>
      </c>
      <c r="G480" s="26">
        <v>20395</v>
      </c>
      <c r="H480" s="27">
        <v>13159953.277000001</v>
      </c>
      <c r="I480" s="28">
        <v>6.7040819599999996E-2</v>
      </c>
      <c r="J480" s="28">
        <v>6.76095897E-2</v>
      </c>
      <c r="K480" s="28">
        <v>-5.3275100000000004E-4</v>
      </c>
      <c r="L480" s="28">
        <v>-4.2120022999999999E-2</v>
      </c>
      <c r="M480" s="28">
        <v>-4.1858499E-2</v>
      </c>
      <c r="N480" s="28">
        <v>-2.7294899999999998E-4</v>
      </c>
      <c r="O480" s="28">
        <v>-1.2247759E-2</v>
      </c>
      <c r="P480" s="28">
        <v>-1.1117290000000001E-3</v>
      </c>
      <c r="Q480" s="28">
        <v>1.8522073999999999E-3</v>
      </c>
      <c r="R480" s="28">
        <v>4.8564259999999998E-4</v>
      </c>
    </row>
    <row r="481" spans="1:18" ht="22.5" x14ac:dyDescent="0.2">
      <c r="A481" s="12" t="s">
        <v>469</v>
      </c>
      <c r="B481" s="10" t="str">
        <f>VLOOKUP(A481,[3]Feuil1!$A$4:$B$2591,2,FALSE)</f>
        <v>Bronchites et asthme, âge supérieur à 17 ans, niveau 1</v>
      </c>
      <c r="C481" s="26">
        <v>8248</v>
      </c>
      <c r="D481" s="27">
        <v>12730945.9</v>
      </c>
      <c r="E481" s="26">
        <v>9049</v>
      </c>
      <c r="F481" s="27">
        <v>13942326.015000001</v>
      </c>
      <c r="G481" s="26">
        <v>8707</v>
      </c>
      <c r="H481" s="27">
        <v>13384397.99</v>
      </c>
      <c r="I481" s="28">
        <v>9.5152404600000004E-2</v>
      </c>
      <c r="J481" s="28">
        <v>9.7114452000000004E-2</v>
      </c>
      <c r="K481" s="28">
        <v>-1.788371E-3</v>
      </c>
      <c r="L481" s="28">
        <v>-4.0016853999999998E-2</v>
      </c>
      <c r="M481" s="28">
        <v>-3.7794230999999998E-2</v>
      </c>
      <c r="N481" s="28">
        <v>-2.3099240000000001E-3</v>
      </c>
      <c r="O481" s="28">
        <v>-4.7011600000000002E-3</v>
      </c>
      <c r="P481" s="28">
        <v>-1.0718769999999999E-3</v>
      </c>
      <c r="Q481" s="28">
        <v>7.9074129999999996E-4</v>
      </c>
      <c r="R481" s="28">
        <v>4.9392520000000005E-4</v>
      </c>
    </row>
    <row r="482" spans="1:18" ht="22.5" x14ac:dyDescent="0.2">
      <c r="A482" s="12" t="s">
        <v>470</v>
      </c>
      <c r="B482" s="10" t="str">
        <f>VLOOKUP(A482,[3]Feuil1!$A$4:$B$2591,2,FALSE)</f>
        <v>Bronchites et asthme, âge supérieur à 17 ans, niveau 2</v>
      </c>
      <c r="C482" s="26">
        <v>8706</v>
      </c>
      <c r="D482" s="27">
        <v>24909304.414999999</v>
      </c>
      <c r="E482" s="26">
        <v>9511</v>
      </c>
      <c r="F482" s="27">
        <v>27225110.335999999</v>
      </c>
      <c r="G482" s="26">
        <v>9641</v>
      </c>
      <c r="H482" s="27">
        <v>27576115.524</v>
      </c>
      <c r="I482" s="28">
        <v>9.29695138E-2</v>
      </c>
      <c r="J482" s="28">
        <v>9.2464966699999998E-2</v>
      </c>
      <c r="K482" s="28">
        <v>4.618429E-4</v>
      </c>
      <c r="L482" s="28">
        <v>1.2892700300000001E-2</v>
      </c>
      <c r="M482" s="28">
        <v>1.3668384E-2</v>
      </c>
      <c r="N482" s="28">
        <v>-7.65224E-4</v>
      </c>
      <c r="O482" s="28">
        <v>1.7869907E-3</v>
      </c>
      <c r="P482" s="28">
        <v>6.7434229999999997E-4</v>
      </c>
      <c r="Q482" s="28">
        <v>8.7556419999999997E-4</v>
      </c>
      <c r="R482" s="28">
        <v>1.0176431E-3</v>
      </c>
    </row>
    <row r="483" spans="1:18" ht="22.5" x14ac:dyDescent="0.2">
      <c r="A483" s="12" t="s">
        <v>471</v>
      </c>
      <c r="B483" s="10" t="str">
        <f>VLOOKUP(A483,[3]Feuil1!$A$4:$B$2591,2,FALSE)</f>
        <v>Bronchites et asthme, âge supérieur à 17 ans, niveau 3</v>
      </c>
      <c r="C483" s="26">
        <v>14150</v>
      </c>
      <c r="D483" s="27">
        <v>50414853.566</v>
      </c>
      <c r="E483" s="26">
        <v>17500</v>
      </c>
      <c r="F483" s="27">
        <v>62242802.469999999</v>
      </c>
      <c r="G483" s="26">
        <v>18140</v>
      </c>
      <c r="H483" s="27">
        <v>64607842.443999998</v>
      </c>
      <c r="I483" s="28">
        <v>0.23461238240000001</v>
      </c>
      <c r="J483" s="28">
        <v>0.2367491166</v>
      </c>
      <c r="K483" s="28">
        <v>-1.727702E-3</v>
      </c>
      <c r="L483" s="28">
        <v>3.7997003299999998E-2</v>
      </c>
      <c r="M483" s="28">
        <v>3.6571428599999997E-2</v>
      </c>
      <c r="N483" s="28">
        <v>1.3752789000000001E-3</v>
      </c>
      <c r="O483" s="28">
        <v>8.7974926999999994E-3</v>
      </c>
      <c r="P483" s="28">
        <v>4.5436553000000003E-3</v>
      </c>
      <c r="Q483" s="28">
        <v>1.6474155999999999E-3</v>
      </c>
      <c r="R483" s="28">
        <v>2.3842271000000001E-3</v>
      </c>
    </row>
    <row r="484" spans="1:18" ht="22.5" x14ac:dyDescent="0.2">
      <c r="A484" s="12" t="s">
        <v>472</v>
      </c>
      <c r="B484" s="10" t="str">
        <f>VLOOKUP(A484,[3]Feuil1!$A$4:$B$2591,2,FALSE)</f>
        <v>Bronchites et asthme, âge supérieur à 17 ans, niveau 4</v>
      </c>
      <c r="C484" s="26">
        <v>954</v>
      </c>
      <c r="D484" s="27">
        <v>5252063.5493999999</v>
      </c>
      <c r="E484" s="26">
        <v>1073</v>
      </c>
      <c r="F484" s="27">
        <v>5811125.3027999997</v>
      </c>
      <c r="G484" s="26">
        <v>1176</v>
      </c>
      <c r="H484" s="27">
        <v>6549297.8711999999</v>
      </c>
      <c r="I484" s="28">
        <v>0.1064461136</v>
      </c>
      <c r="J484" s="28">
        <v>0.1247379455</v>
      </c>
      <c r="K484" s="28">
        <v>-1.6263194000000002E-2</v>
      </c>
      <c r="L484" s="28">
        <v>0.127027474</v>
      </c>
      <c r="M484" s="28">
        <v>9.5992544299999996E-2</v>
      </c>
      <c r="N484" s="28">
        <v>2.8316734400000002E-2</v>
      </c>
      <c r="O484" s="28">
        <v>1.4158465000000001E-3</v>
      </c>
      <c r="P484" s="28">
        <v>1.4181586000000001E-3</v>
      </c>
      <c r="Q484" s="28">
        <v>1.068005E-4</v>
      </c>
      <c r="R484" s="28">
        <v>2.4168909999999999E-4</v>
      </c>
    </row>
    <row r="485" spans="1:18" ht="22.5" x14ac:dyDescent="0.2">
      <c r="A485" s="12" t="s">
        <v>473</v>
      </c>
      <c r="B485" s="10" t="str">
        <f>VLOOKUP(A485,[3]Feuil1!$A$4:$B$2591,2,FALSE)</f>
        <v>Bronchites et asthme, âge supérieur à 17 ans, très courte durée</v>
      </c>
      <c r="C485" s="26">
        <v>11933</v>
      </c>
      <c r="D485" s="27">
        <v>7115566.0114000002</v>
      </c>
      <c r="E485" s="26">
        <v>13490</v>
      </c>
      <c r="F485" s="27">
        <v>8044520.0409000004</v>
      </c>
      <c r="G485" s="26">
        <v>13423</v>
      </c>
      <c r="H485" s="27">
        <v>7989802.1941</v>
      </c>
      <c r="I485" s="28">
        <v>0.13055237319999999</v>
      </c>
      <c r="J485" s="28">
        <v>0.13047850499999999</v>
      </c>
      <c r="K485" s="28">
        <v>6.53424E-5</v>
      </c>
      <c r="L485" s="28">
        <v>-6.8018779999999999E-3</v>
      </c>
      <c r="M485" s="28">
        <v>-4.9666420000000003E-3</v>
      </c>
      <c r="N485" s="28">
        <v>-1.844397E-3</v>
      </c>
      <c r="O485" s="28">
        <v>-9.2098799999999997E-4</v>
      </c>
      <c r="P485" s="28">
        <v>-1.05123E-4</v>
      </c>
      <c r="Q485" s="28">
        <v>1.2190331E-3</v>
      </c>
      <c r="R485" s="28">
        <v>2.9484820000000002E-4</v>
      </c>
    </row>
    <row r="486" spans="1:18" ht="22.5" x14ac:dyDescent="0.2">
      <c r="A486" s="12" t="s">
        <v>474</v>
      </c>
      <c r="B486" s="10" t="str">
        <f>VLOOKUP(A486,[3]Feuil1!$A$4:$B$2591,2,FALSE)</f>
        <v>Pneumonies et pleurésies banales, âge inférieur à 18 ans, niveau 1</v>
      </c>
      <c r="C486" s="26">
        <v>16474</v>
      </c>
      <c r="D486" s="27">
        <v>23901215.879000001</v>
      </c>
      <c r="E486" s="26">
        <v>12857</v>
      </c>
      <c r="F486" s="27">
        <v>18478910.362</v>
      </c>
      <c r="G486" s="26">
        <v>10114</v>
      </c>
      <c r="H486" s="27">
        <v>14620828.745999999</v>
      </c>
      <c r="I486" s="28">
        <v>-0.226863166</v>
      </c>
      <c r="J486" s="28">
        <v>-0.21955809200000001</v>
      </c>
      <c r="K486" s="28">
        <v>-9.3601780000000002E-3</v>
      </c>
      <c r="L486" s="28">
        <v>-0.20878296099999999</v>
      </c>
      <c r="M486" s="28">
        <v>-0.213346815</v>
      </c>
      <c r="N486" s="28">
        <v>5.8016090999999997E-3</v>
      </c>
      <c r="O486" s="28">
        <v>-3.7705504000000001E-2</v>
      </c>
      <c r="P486" s="28">
        <v>-7.4120490000000004E-3</v>
      </c>
      <c r="Q486" s="28">
        <v>9.1852049999999999E-4</v>
      </c>
      <c r="R486" s="28">
        <v>5.3955330000000001E-4</v>
      </c>
    </row>
    <row r="487" spans="1:18" ht="22.5" x14ac:dyDescent="0.2">
      <c r="A487" s="12" t="s">
        <v>475</v>
      </c>
      <c r="B487" s="10" t="str">
        <f>VLOOKUP(A487,[3]Feuil1!$A$4:$B$2591,2,FALSE)</f>
        <v>Pneumonies et pleurésies banales, âge inférieur à 18 ans, niveau 2</v>
      </c>
      <c r="C487" s="26">
        <v>2499</v>
      </c>
      <c r="D487" s="27">
        <v>8990075.8793000001</v>
      </c>
      <c r="E487" s="26">
        <v>2095</v>
      </c>
      <c r="F487" s="27">
        <v>7569900.4607999995</v>
      </c>
      <c r="G487" s="26">
        <v>1894</v>
      </c>
      <c r="H487" s="27">
        <v>6820613.1534000002</v>
      </c>
      <c r="I487" s="28">
        <v>-0.15797146100000001</v>
      </c>
      <c r="J487" s="28">
        <v>-0.16166466600000001</v>
      </c>
      <c r="K487" s="28">
        <v>4.4054031999999996E-3</v>
      </c>
      <c r="L487" s="28">
        <v>-9.8982451999999999E-2</v>
      </c>
      <c r="M487" s="28">
        <v>-9.5942720999999995E-2</v>
      </c>
      <c r="N487" s="28">
        <v>-3.3623210000000001E-3</v>
      </c>
      <c r="O487" s="28">
        <v>-2.7629629999999998E-3</v>
      </c>
      <c r="P487" s="28">
        <v>-1.439512E-3</v>
      </c>
      <c r="Q487" s="28">
        <v>1.720069E-4</v>
      </c>
      <c r="R487" s="28">
        <v>2.5170150000000002E-4</v>
      </c>
    </row>
    <row r="488" spans="1:18" ht="22.5" x14ac:dyDescent="0.2">
      <c r="A488" s="12" t="s">
        <v>476</v>
      </c>
      <c r="B488" s="10" t="str">
        <f>VLOOKUP(A488,[3]Feuil1!$A$4:$B$2591,2,FALSE)</f>
        <v>Pneumonies et pleurésies banales, âge inférieur à 18 ans, niveau 3</v>
      </c>
      <c r="C488" s="26">
        <v>1221</v>
      </c>
      <c r="D488" s="27">
        <v>6377244.5338000003</v>
      </c>
      <c r="E488" s="26">
        <v>1241</v>
      </c>
      <c r="F488" s="27">
        <v>6412939.9347000001</v>
      </c>
      <c r="G488" s="26">
        <v>1231</v>
      </c>
      <c r="H488" s="27">
        <v>6404197.0378999999</v>
      </c>
      <c r="I488" s="28">
        <v>5.5973079E-3</v>
      </c>
      <c r="J488" s="28">
        <v>1.6380016399999999E-2</v>
      </c>
      <c r="K488" s="28">
        <v>-1.0608934E-2</v>
      </c>
      <c r="L488" s="28">
        <v>-1.363321E-3</v>
      </c>
      <c r="M488" s="28">
        <v>-8.0580180000000001E-3</v>
      </c>
      <c r="N488" s="28">
        <v>6.7490807999999996E-3</v>
      </c>
      <c r="O488" s="28">
        <v>-1.3746099999999999E-4</v>
      </c>
      <c r="P488" s="28">
        <v>-1.6796999999999999E-5</v>
      </c>
      <c r="Q488" s="28">
        <v>1.117954E-4</v>
      </c>
      <c r="R488" s="28">
        <v>2.363345E-4</v>
      </c>
    </row>
    <row r="489" spans="1:18" ht="22.5" x14ac:dyDescent="0.2">
      <c r="A489" s="12" t="s">
        <v>477</v>
      </c>
      <c r="B489" s="10" t="str">
        <f>VLOOKUP(A489,[3]Feuil1!$A$4:$B$2591,2,FALSE)</f>
        <v>Pneumonies et pleurésies banales, âge inférieur à 18 ans, niveau 4</v>
      </c>
      <c r="C489" s="26">
        <v>184</v>
      </c>
      <c r="D489" s="27">
        <v>1844886.8084</v>
      </c>
      <c r="E489" s="26">
        <v>175</v>
      </c>
      <c r="F489" s="27">
        <v>1776711.6793</v>
      </c>
      <c r="G489" s="26">
        <v>190</v>
      </c>
      <c r="H489" s="27">
        <v>1828087.1431</v>
      </c>
      <c r="I489" s="28">
        <v>-3.6953556999999998E-2</v>
      </c>
      <c r="J489" s="28">
        <v>-4.8913043000000003E-2</v>
      </c>
      <c r="K489" s="28">
        <v>1.25745462E-2</v>
      </c>
      <c r="L489" s="28">
        <v>2.8916038799999998E-2</v>
      </c>
      <c r="M489" s="28">
        <v>8.5714285700000004E-2</v>
      </c>
      <c r="N489" s="28">
        <v>-5.2314174999999997E-2</v>
      </c>
      <c r="O489" s="28">
        <v>2.0619120000000001E-4</v>
      </c>
      <c r="P489" s="28">
        <v>9.8701200000000003E-5</v>
      </c>
      <c r="Q489" s="28">
        <v>1.72552E-5</v>
      </c>
      <c r="R489" s="28">
        <v>6.7461999999999999E-5</v>
      </c>
    </row>
    <row r="490" spans="1:18" ht="22.5" x14ac:dyDescent="0.2">
      <c r="A490" s="12" t="s">
        <v>478</v>
      </c>
      <c r="B490" s="10" t="str">
        <f>VLOOKUP(A490,[3]Feuil1!$A$4:$B$2591,2,FALSE)</f>
        <v>Pneumonies et pleurésies banales, âge supérieur à 17 ans, niveau 1</v>
      </c>
      <c r="C490" s="26">
        <v>28046</v>
      </c>
      <c r="D490" s="27">
        <v>54483314.564999998</v>
      </c>
      <c r="E490" s="26">
        <v>25595</v>
      </c>
      <c r="F490" s="27">
        <v>49551515.973999999</v>
      </c>
      <c r="G490" s="26">
        <v>22982</v>
      </c>
      <c r="H490" s="27">
        <v>44330941.424000002</v>
      </c>
      <c r="I490" s="28">
        <v>-9.0519429999999998E-2</v>
      </c>
      <c r="J490" s="28">
        <v>-8.7392141000000007E-2</v>
      </c>
      <c r="K490" s="28">
        <v>-3.426761E-3</v>
      </c>
      <c r="L490" s="28">
        <v>-0.105356505</v>
      </c>
      <c r="M490" s="28">
        <v>-0.10209025200000001</v>
      </c>
      <c r="N490" s="28">
        <v>-3.6376189999999999E-3</v>
      </c>
      <c r="O490" s="28">
        <v>-3.5918512999999999E-2</v>
      </c>
      <c r="P490" s="28">
        <v>-1.0029636999999999E-2</v>
      </c>
      <c r="Q490" s="28">
        <v>2.0871503E-3</v>
      </c>
      <c r="R490" s="28">
        <v>1.6359473999999999E-3</v>
      </c>
    </row>
    <row r="491" spans="1:18" ht="22.5" x14ac:dyDescent="0.2">
      <c r="A491" s="12" t="s">
        <v>479</v>
      </c>
      <c r="B491" s="10" t="str">
        <f>VLOOKUP(A491,[3]Feuil1!$A$4:$B$2591,2,FALSE)</f>
        <v>Pneumonies et pleurésies banales, âge supérieur à 17 ans, niveau 2</v>
      </c>
      <c r="C491" s="26">
        <v>44745</v>
      </c>
      <c r="D491" s="27">
        <v>146145685.81999999</v>
      </c>
      <c r="E491" s="26">
        <v>47887</v>
      </c>
      <c r="F491" s="27">
        <v>155747656.13999999</v>
      </c>
      <c r="G491" s="26">
        <v>44610</v>
      </c>
      <c r="H491" s="27">
        <v>144831597</v>
      </c>
      <c r="I491" s="28">
        <v>6.570136E-2</v>
      </c>
      <c r="J491" s="28">
        <v>7.02201363E-2</v>
      </c>
      <c r="K491" s="28">
        <v>-4.2222869999999999E-3</v>
      </c>
      <c r="L491" s="28">
        <v>-7.0088111999999994E-2</v>
      </c>
      <c r="M491" s="28">
        <v>-6.8431934E-2</v>
      </c>
      <c r="N491" s="28">
        <v>-1.777839E-3</v>
      </c>
      <c r="O491" s="28">
        <v>-4.5045912E-2</v>
      </c>
      <c r="P491" s="28">
        <v>-2.0971658000000001E-2</v>
      </c>
      <c r="Q491" s="28">
        <v>4.0513347E-3</v>
      </c>
      <c r="R491" s="28">
        <v>5.3447292000000004E-3</v>
      </c>
    </row>
    <row r="492" spans="1:18" ht="22.5" x14ac:dyDescent="0.2">
      <c r="A492" s="12" t="s">
        <v>480</v>
      </c>
      <c r="B492" s="10" t="str">
        <f>VLOOKUP(A492,[3]Feuil1!$A$4:$B$2591,2,FALSE)</f>
        <v>Pneumonies et pleurésies banales, âge supérieur à 17 ans, niveau 3</v>
      </c>
      <c r="C492" s="26">
        <v>33890</v>
      </c>
      <c r="D492" s="27">
        <v>154952372.88</v>
      </c>
      <c r="E492" s="26">
        <v>40102</v>
      </c>
      <c r="F492" s="27">
        <v>182739062.28</v>
      </c>
      <c r="G492" s="26">
        <v>42325</v>
      </c>
      <c r="H492" s="27">
        <v>193348735.87</v>
      </c>
      <c r="I492" s="28">
        <v>0.17932406510000001</v>
      </c>
      <c r="J492" s="28">
        <v>0.1832989082</v>
      </c>
      <c r="K492" s="28">
        <v>-3.3591200000000002E-3</v>
      </c>
      <c r="L492" s="28">
        <v>5.8059144299999997E-2</v>
      </c>
      <c r="M492" s="28">
        <v>5.54336442E-2</v>
      </c>
      <c r="N492" s="28">
        <v>2.4876032000000002E-3</v>
      </c>
      <c r="O492" s="28">
        <v>3.0557541099999998E-2</v>
      </c>
      <c r="P492" s="28">
        <v>2.0383038199999998E-2</v>
      </c>
      <c r="Q492" s="28">
        <v>3.8438184999999999E-3</v>
      </c>
      <c r="R492" s="28">
        <v>7.1351601000000002E-3</v>
      </c>
    </row>
    <row r="493" spans="1:18" ht="22.5" x14ac:dyDescent="0.2">
      <c r="A493" s="12" t="s">
        <v>481</v>
      </c>
      <c r="B493" s="10" t="str">
        <f>VLOOKUP(A493,[3]Feuil1!$A$4:$B$2591,2,FALSE)</f>
        <v>Pneumonies et pleurésies banales, âge supérieur à 17 ans, niveau 4</v>
      </c>
      <c r="C493" s="26">
        <v>7662</v>
      </c>
      <c r="D493" s="27">
        <v>55470617.489</v>
      </c>
      <c r="E493" s="26">
        <v>8651</v>
      </c>
      <c r="F493" s="27">
        <v>62222160.173</v>
      </c>
      <c r="G493" s="26">
        <v>9346</v>
      </c>
      <c r="H493" s="27">
        <v>67095017.291000001</v>
      </c>
      <c r="I493" s="28">
        <v>0.12171385479999999</v>
      </c>
      <c r="J493" s="28">
        <v>0.1290785696</v>
      </c>
      <c r="K493" s="28">
        <v>-6.5227660000000002E-3</v>
      </c>
      <c r="L493" s="28">
        <v>7.8313853200000005E-2</v>
      </c>
      <c r="M493" s="28">
        <v>8.0337533200000005E-2</v>
      </c>
      <c r="N493" s="28">
        <v>-1.8731920000000001E-3</v>
      </c>
      <c r="O493" s="28">
        <v>9.5535272000000001E-3</v>
      </c>
      <c r="P493" s="28">
        <v>9.3616106000000004E-3</v>
      </c>
      <c r="Q493" s="28">
        <v>8.487732E-4</v>
      </c>
      <c r="R493" s="28">
        <v>2.4760114999999999E-3</v>
      </c>
    </row>
    <row r="494" spans="1:18" ht="33.75" x14ac:dyDescent="0.2">
      <c r="A494" s="12" t="s">
        <v>482</v>
      </c>
      <c r="B494" s="10" t="str">
        <f>VLOOKUP(A494,[3]Feuil1!$A$4:$B$2591,2,FALSE)</f>
        <v>Transferts et autres séjours pour pneumonies et pleurésies banales, âge supérieur à 17 ans</v>
      </c>
      <c r="C494" s="26">
        <v>14178</v>
      </c>
      <c r="D494" s="27">
        <v>9289056.7949000001</v>
      </c>
      <c r="E494" s="26">
        <v>15480</v>
      </c>
      <c r="F494" s="27">
        <v>10142865.518999999</v>
      </c>
      <c r="G494" s="26">
        <v>15663</v>
      </c>
      <c r="H494" s="27">
        <v>10257560.814999999</v>
      </c>
      <c r="I494" s="28">
        <v>9.1915545599999995E-2</v>
      </c>
      <c r="J494" s="28">
        <v>9.1832416400000005E-2</v>
      </c>
      <c r="K494" s="28">
        <v>7.61373E-5</v>
      </c>
      <c r="L494" s="28">
        <v>1.13079776E-2</v>
      </c>
      <c r="M494" s="28">
        <v>1.18217054E-2</v>
      </c>
      <c r="N494" s="28">
        <v>-5.0772600000000001E-4</v>
      </c>
      <c r="O494" s="28">
        <v>2.5155331E-3</v>
      </c>
      <c r="P494" s="28">
        <v>2.203497E-4</v>
      </c>
      <c r="Q494" s="28">
        <v>1.4224626E-3</v>
      </c>
      <c r="R494" s="28">
        <v>3.7853540000000002E-4</v>
      </c>
    </row>
    <row r="495" spans="1:18" ht="22.5" x14ac:dyDescent="0.2">
      <c r="A495" s="12" t="s">
        <v>483</v>
      </c>
      <c r="B495" s="10" t="str">
        <f>VLOOKUP(A495,[3]Feuil1!$A$4:$B$2591,2,FALSE)</f>
        <v>Infections et inflammations respiratoires, âge inférieur à 18 ans, niveau 1</v>
      </c>
      <c r="C495" s="26">
        <v>911</v>
      </c>
      <c r="D495" s="27">
        <v>2849448.0638000001</v>
      </c>
      <c r="E495" s="26">
        <v>886</v>
      </c>
      <c r="F495" s="27">
        <v>2759075.5520000001</v>
      </c>
      <c r="G495" s="26">
        <v>837</v>
      </c>
      <c r="H495" s="27">
        <v>2634230.6441000002</v>
      </c>
      <c r="I495" s="28">
        <v>-3.1715794999999998E-2</v>
      </c>
      <c r="J495" s="28">
        <v>-2.7442371E-2</v>
      </c>
      <c r="K495" s="28">
        <v>-4.3940059999999998E-3</v>
      </c>
      <c r="L495" s="28">
        <v>-4.5248818000000003E-2</v>
      </c>
      <c r="M495" s="28">
        <v>-5.5304739999999998E-2</v>
      </c>
      <c r="N495" s="28">
        <v>1.06446202E-2</v>
      </c>
      <c r="O495" s="28">
        <v>-6.7355799999999999E-4</v>
      </c>
      <c r="P495" s="28">
        <v>-2.3984899999999999E-4</v>
      </c>
      <c r="Q495" s="28">
        <v>7.6013599999999993E-5</v>
      </c>
      <c r="R495" s="28">
        <v>9.7211200000000002E-5</v>
      </c>
    </row>
    <row r="496" spans="1:18" ht="22.5" x14ac:dyDescent="0.2">
      <c r="A496" s="12" t="s">
        <v>484</v>
      </c>
      <c r="B496" s="10" t="str">
        <f>VLOOKUP(A496,[3]Feuil1!$A$4:$B$2591,2,FALSE)</f>
        <v>Infections et inflammations respiratoires, âge inférieur à 18 ans, niveau 2</v>
      </c>
      <c r="C496" s="26">
        <v>476</v>
      </c>
      <c r="D496" s="27">
        <v>2897793.2148000002</v>
      </c>
      <c r="E496" s="26">
        <v>575</v>
      </c>
      <c r="F496" s="27">
        <v>3540706.0433999998</v>
      </c>
      <c r="G496" s="26">
        <v>590</v>
      </c>
      <c r="H496" s="27">
        <v>3612572.2847000002</v>
      </c>
      <c r="I496" s="28">
        <v>0.2218629077</v>
      </c>
      <c r="J496" s="28">
        <v>0.20798319330000001</v>
      </c>
      <c r="K496" s="28">
        <v>1.14899897E-2</v>
      </c>
      <c r="L496" s="28">
        <v>2.0297149899999999E-2</v>
      </c>
      <c r="M496" s="28">
        <v>2.6086956500000001E-2</v>
      </c>
      <c r="N496" s="28">
        <v>-5.6426080000000003E-3</v>
      </c>
      <c r="O496" s="28">
        <v>2.0619120000000001E-4</v>
      </c>
      <c r="P496" s="28">
        <v>1.3806760000000001E-4</v>
      </c>
      <c r="Q496" s="28">
        <v>5.3581900000000003E-5</v>
      </c>
      <c r="R496" s="28">
        <v>1.3331500000000001E-4</v>
      </c>
    </row>
    <row r="497" spans="1:18" ht="22.5" x14ac:dyDescent="0.2">
      <c r="A497" s="12" t="s">
        <v>485</v>
      </c>
      <c r="B497" s="10" t="str">
        <f>VLOOKUP(A497,[3]Feuil1!$A$4:$B$2591,2,FALSE)</f>
        <v>Infections et inflammations respiratoires, âge inférieur à 18 ans, niveau 3</v>
      </c>
      <c r="C497" s="26">
        <v>281</v>
      </c>
      <c r="D497" s="27">
        <v>2024085.2660000001</v>
      </c>
      <c r="E497" s="26">
        <v>314</v>
      </c>
      <c r="F497" s="27">
        <v>2263248.4914000002</v>
      </c>
      <c r="G497" s="26">
        <v>407</v>
      </c>
      <c r="H497" s="27">
        <v>2939677.6883999999</v>
      </c>
      <c r="I497" s="28">
        <v>0.1181586712</v>
      </c>
      <c r="J497" s="28">
        <v>0.1174377224</v>
      </c>
      <c r="K497" s="28">
        <v>6.4518029999999997E-4</v>
      </c>
      <c r="L497" s="28">
        <v>0.29887535529999998</v>
      </c>
      <c r="M497" s="28">
        <v>0.29617834389999997</v>
      </c>
      <c r="N497" s="28">
        <v>2.0807409000000001E-3</v>
      </c>
      <c r="O497" s="28">
        <v>1.2783857E-3</v>
      </c>
      <c r="P497" s="28">
        <v>1.2995388000000001E-3</v>
      </c>
      <c r="Q497" s="28">
        <v>3.6962399999999997E-5</v>
      </c>
      <c r="R497" s="28">
        <v>1.084831E-4</v>
      </c>
    </row>
    <row r="498" spans="1:18" ht="22.5" x14ac:dyDescent="0.2">
      <c r="A498" s="12" t="s">
        <v>486</v>
      </c>
      <c r="B498" s="10" t="str">
        <f>VLOOKUP(A498,[3]Feuil1!$A$4:$B$2591,2,FALSE)</f>
        <v>Infections et inflammations respiratoires, âge inférieur à 18 ans, niveau 4</v>
      </c>
      <c r="C498" s="26">
        <v>141</v>
      </c>
      <c r="D498" s="27">
        <v>1713824.8855000001</v>
      </c>
      <c r="E498" s="26">
        <v>152</v>
      </c>
      <c r="F498" s="27">
        <v>1871478.1995000001</v>
      </c>
      <c r="G498" s="26">
        <v>173</v>
      </c>
      <c r="H498" s="27">
        <v>2134154.3404999999</v>
      </c>
      <c r="I498" s="28">
        <v>9.1989161400000005E-2</v>
      </c>
      <c r="J498" s="28">
        <v>7.8014184400000006E-2</v>
      </c>
      <c r="K498" s="28">
        <v>1.296363E-2</v>
      </c>
      <c r="L498" s="28">
        <v>0.14035757460000001</v>
      </c>
      <c r="M498" s="28">
        <v>0.13815789470000001</v>
      </c>
      <c r="N498" s="28">
        <v>1.9326667E-3</v>
      </c>
      <c r="O498" s="28">
        <v>2.8866770000000001E-4</v>
      </c>
      <c r="P498" s="28">
        <v>5.0464680000000004E-4</v>
      </c>
      <c r="Q498" s="28">
        <v>1.57113E-5</v>
      </c>
      <c r="R498" s="28">
        <v>7.8756800000000005E-5</v>
      </c>
    </row>
    <row r="499" spans="1:18" ht="33.75" x14ac:dyDescent="0.2">
      <c r="A499" s="12" t="s">
        <v>487</v>
      </c>
      <c r="B499" s="10" t="str">
        <f>VLOOKUP(A499,[3]Feuil1!$A$4:$B$2591,2,FALSE)</f>
        <v>Transferts et autres séjours courts pour infections et inflammations respiratoires, âge inférieur à 18 ans</v>
      </c>
      <c r="C499" s="26">
        <v>627</v>
      </c>
      <c r="D499" s="27">
        <v>391321.15870000003</v>
      </c>
      <c r="E499" s="26">
        <v>547</v>
      </c>
      <c r="F499" s="27">
        <v>343050.25050000002</v>
      </c>
      <c r="G499" s="26">
        <v>697</v>
      </c>
      <c r="H499" s="27">
        <v>435193.75050000002</v>
      </c>
      <c r="I499" s="28">
        <v>-0.123353688</v>
      </c>
      <c r="J499" s="28">
        <v>-0.127591707</v>
      </c>
      <c r="K499" s="28">
        <v>4.8578381999999998E-3</v>
      </c>
      <c r="L499" s="28">
        <v>0.26860059089999999</v>
      </c>
      <c r="M499" s="28">
        <v>0.27422303469999998</v>
      </c>
      <c r="N499" s="28">
        <v>-4.4124489999999997E-3</v>
      </c>
      <c r="O499" s="28">
        <v>2.0619124000000001E-3</v>
      </c>
      <c r="P499" s="28">
        <v>1.770238E-4</v>
      </c>
      <c r="Q499" s="28">
        <v>6.3299299999999999E-5</v>
      </c>
      <c r="R499" s="28">
        <v>1.6059999999999999E-5</v>
      </c>
    </row>
    <row r="500" spans="1:18" ht="22.5" x14ac:dyDescent="0.2">
      <c r="A500" s="12" t="s">
        <v>488</v>
      </c>
      <c r="B500" s="10" t="str">
        <f>VLOOKUP(A500,[3]Feuil1!$A$4:$B$2591,2,FALSE)</f>
        <v>Infections et inflammations respiratoires, âge supérieur à 17 ans, niveau 1</v>
      </c>
      <c r="C500" s="26">
        <v>5404</v>
      </c>
      <c r="D500" s="27">
        <v>16397680.905999999</v>
      </c>
      <c r="E500" s="26">
        <v>4898</v>
      </c>
      <c r="F500" s="27">
        <v>14833387.93</v>
      </c>
      <c r="G500" s="26">
        <v>4814</v>
      </c>
      <c r="H500" s="27">
        <v>14544565.471000001</v>
      </c>
      <c r="I500" s="28">
        <v>-9.5397207999999997E-2</v>
      </c>
      <c r="J500" s="28">
        <v>-9.3634344999999994E-2</v>
      </c>
      <c r="K500" s="28">
        <v>-1.94498E-3</v>
      </c>
      <c r="L500" s="28">
        <v>-1.9471104999999999E-2</v>
      </c>
      <c r="M500" s="28">
        <v>-1.7149857000000001E-2</v>
      </c>
      <c r="N500" s="28">
        <v>-2.3617519999999999E-3</v>
      </c>
      <c r="O500" s="28">
        <v>-1.1546709999999999E-3</v>
      </c>
      <c r="P500" s="28">
        <v>-5.5487799999999997E-4</v>
      </c>
      <c r="Q500" s="28">
        <v>4.3719180000000002E-4</v>
      </c>
      <c r="R500" s="28">
        <v>5.3673900000000005E-4</v>
      </c>
    </row>
    <row r="501" spans="1:18" ht="22.5" x14ac:dyDescent="0.2">
      <c r="A501" s="12" t="s">
        <v>489</v>
      </c>
      <c r="B501" s="10" t="str">
        <f>VLOOKUP(A501,[3]Feuil1!$A$4:$B$2591,2,FALSE)</f>
        <v>Infections et inflammations respiratoires, âge supérieur à 17 ans, niveau 2</v>
      </c>
      <c r="C501" s="26">
        <v>7822</v>
      </c>
      <c r="D501" s="27">
        <v>37877337.487000003</v>
      </c>
      <c r="E501" s="26">
        <v>7994</v>
      </c>
      <c r="F501" s="27">
        <v>38671101.574000001</v>
      </c>
      <c r="G501" s="26">
        <v>8513</v>
      </c>
      <c r="H501" s="27">
        <v>41121586.077</v>
      </c>
      <c r="I501" s="28">
        <v>2.0956174300000002E-2</v>
      </c>
      <c r="J501" s="28">
        <v>2.1989261100000001E-2</v>
      </c>
      <c r="K501" s="28">
        <v>-1.010859E-3</v>
      </c>
      <c r="L501" s="28">
        <v>6.3367331200000002E-2</v>
      </c>
      <c r="M501" s="28">
        <v>6.4923692800000002E-2</v>
      </c>
      <c r="N501" s="28">
        <v>-1.4614770000000001E-3</v>
      </c>
      <c r="O501" s="28">
        <v>7.1342167000000003E-3</v>
      </c>
      <c r="P501" s="28">
        <v>4.7078092000000004E-3</v>
      </c>
      <c r="Q501" s="28">
        <v>7.7312289999999998E-4</v>
      </c>
      <c r="R501" s="28">
        <v>1.5175124000000001E-3</v>
      </c>
    </row>
    <row r="502" spans="1:18" ht="22.5" x14ac:dyDescent="0.2">
      <c r="A502" s="12" t="s">
        <v>490</v>
      </c>
      <c r="B502" s="10" t="str">
        <f>VLOOKUP(A502,[3]Feuil1!$A$4:$B$2591,2,FALSE)</f>
        <v>Infections et inflammations respiratoires, âge supérieur à 17 ans, niveau 3</v>
      </c>
      <c r="C502" s="26">
        <v>11737</v>
      </c>
      <c r="D502" s="27">
        <v>76708393.049999997</v>
      </c>
      <c r="E502" s="26">
        <v>13829</v>
      </c>
      <c r="F502" s="27">
        <v>90505816.211999997</v>
      </c>
      <c r="G502" s="26">
        <v>15250</v>
      </c>
      <c r="H502" s="27">
        <v>99698569.085999995</v>
      </c>
      <c r="I502" s="28">
        <v>0.1798684944</v>
      </c>
      <c r="J502" s="28">
        <v>0.17823975459999999</v>
      </c>
      <c r="K502" s="28">
        <v>1.3823500000000001E-3</v>
      </c>
      <c r="L502" s="28">
        <v>0.1015708521</v>
      </c>
      <c r="M502" s="28">
        <v>0.1027550799</v>
      </c>
      <c r="N502" s="28">
        <v>-1.0738810000000001E-3</v>
      </c>
      <c r="O502" s="28">
        <v>1.9533182999999999E-2</v>
      </c>
      <c r="P502" s="28">
        <v>1.76608857E-2</v>
      </c>
      <c r="Q502" s="28">
        <v>1.3849553000000001E-3</v>
      </c>
      <c r="R502" s="28">
        <v>3.6791823000000001E-3</v>
      </c>
    </row>
    <row r="503" spans="1:18" ht="22.5" x14ac:dyDescent="0.2">
      <c r="A503" s="12" t="s">
        <v>491</v>
      </c>
      <c r="B503" s="10" t="str">
        <f>VLOOKUP(A503,[3]Feuil1!$A$4:$B$2591,2,FALSE)</f>
        <v>Infections et inflammations respiratoires, âge supérieur à 17 ans, niveau 4</v>
      </c>
      <c r="C503" s="26">
        <v>4775</v>
      </c>
      <c r="D503" s="27">
        <v>42212833.714000002</v>
      </c>
      <c r="E503" s="26">
        <v>5397</v>
      </c>
      <c r="F503" s="27">
        <v>47896577.041000001</v>
      </c>
      <c r="G503" s="26">
        <v>6076</v>
      </c>
      <c r="H503" s="27">
        <v>53116818.884999998</v>
      </c>
      <c r="I503" s="28">
        <v>0.13464491310000001</v>
      </c>
      <c r="J503" s="28">
        <v>0.1302617801</v>
      </c>
      <c r="K503" s="28">
        <v>3.8779804000000002E-3</v>
      </c>
      <c r="L503" s="28">
        <v>0.10898987290000001</v>
      </c>
      <c r="M503" s="28">
        <v>0.12581063549999999</v>
      </c>
      <c r="N503" s="28">
        <v>-1.4941022999999999E-2</v>
      </c>
      <c r="O503" s="28">
        <v>9.3335898999999996E-3</v>
      </c>
      <c r="P503" s="28">
        <v>1.00289974E-2</v>
      </c>
      <c r="Q503" s="28">
        <v>5.5180249999999995E-4</v>
      </c>
      <c r="R503" s="28">
        <v>1.9601732E-3</v>
      </c>
    </row>
    <row r="504" spans="1:18" ht="33.75" x14ac:dyDescent="0.2">
      <c r="A504" s="12" t="s">
        <v>492</v>
      </c>
      <c r="B504" s="10" t="str">
        <f>VLOOKUP(A504,[3]Feuil1!$A$4:$B$2591,2,FALSE)</f>
        <v>Transferts et autres séjours courts pour infections et inflammations respiratoires, âge supérieur à 17 ans</v>
      </c>
      <c r="C504" s="26">
        <v>2549</v>
      </c>
      <c r="D504" s="27">
        <v>1585101.73</v>
      </c>
      <c r="E504" s="26">
        <v>2349</v>
      </c>
      <c r="F504" s="27">
        <v>1465796.4822</v>
      </c>
      <c r="G504" s="26">
        <v>2294</v>
      </c>
      <c r="H504" s="27">
        <v>1430340.9598000001</v>
      </c>
      <c r="I504" s="28">
        <v>-7.5266619000000007E-2</v>
      </c>
      <c r="J504" s="28">
        <v>-7.8462141999999999E-2</v>
      </c>
      <c r="K504" s="28">
        <v>3.4675982999999998E-3</v>
      </c>
      <c r="L504" s="28">
        <v>-2.4188570999999999E-2</v>
      </c>
      <c r="M504" s="28">
        <v>-2.3414219E-2</v>
      </c>
      <c r="N504" s="28">
        <v>-7.9291799999999999E-4</v>
      </c>
      <c r="O504" s="28">
        <v>-7.5603499999999995E-4</v>
      </c>
      <c r="P504" s="28">
        <v>-6.8115999999999996E-5</v>
      </c>
      <c r="Q504" s="28">
        <v>2.0833359999999999E-4</v>
      </c>
      <c r="R504" s="28">
        <v>5.2784000000000001E-5</v>
      </c>
    </row>
    <row r="505" spans="1:18" ht="22.5" x14ac:dyDescent="0.2">
      <c r="A505" s="12" t="s">
        <v>493</v>
      </c>
      <c r="B505" s="10" t="str">
        <f>VLOOKUP(A505,[3]Feuil1!$A$4:$B$2591,2,FALSE)</f>
        <v>Bronchopneumopathies chroniques, niveau 1</v>
      </c>
      <c r="C505" s="26">
        <v>8186</v>
      </c>
      <c r="D505" s="27">
        <v>11465333.096999999</v>
      </c>
      <c r="E505" s="26">
        <v>8022</v>
      </c>
      <c r="F505" s="27">
        <v>11134012.918</v>
      </c>
      <c r="G505" s="26">
        <v>7265</v>
      </c>
      <c r="H505" s="27">
        <v>9915794.5426000003</v>
      </c>
      <c r="I505" s="28">
        <v>-2.8897562000000002E-2</v>
      </c>
      <c r="J505" s="28">
        <v>-2.0034204999999999E-2</v>
      </c>
      <c r="K505" s="28">
        <v>-9.0445579999999994E-3</v>
      </c>
      <c r="L505" s="28">
        <v>-0.109414133</v>
      </c>
      <c r="M505" s="28">
        <v>-9.4365494999999994E-2</v>
      </c>
      <c r="N505" s="28">
        <v>-1.6616680000000002E-2</v>
      </c>
      <c r="O505" s="28">
        <v>-1.0405784E-2</v>
      </c>
      <c r="P505" s="28">
        <v>-2.3404110000000001E-3</v>
      </c>
      <c r="Q505" s="28">
        <v>6.5978360000000004E-4</v>
      </c>
      <c r="R505" s="28">
        <v>3.659232E-4</v>
      </c>
    </row>
    <row r="506" spans="1:18" ht="22.5" x14ac:dyDescent="0.2">
      <c r="A506" s="12" t="s">
        <v>494</v>
      </c>
      <c r="B506" s="10" t="str">
        <f>VLOOKUP(A506,[3]Feuil1!$A$4:$B$2591,2,FALSE)</f>
        <v>Bronchopneumopathies chroniques, niveau 2</v>
      </c>
      <c r="C506" s="26">
        <v>6433</v>
      </c>
      <c r="D506" s="27">
        <v>23659832.552999999</v>
      </c>
      <c r="E506" s="26">
        <v>6333</v>
      </c>
      <c r="F506" s="27">
        <v>23324974.598999999</v>
      </c>
      <c r="G506" s="26">
        <v>5952</v>
      </c>
      <c r="H506" s="27">
        <v>21931475.943999998</v>
      </c>
      <c r="I506" s="28">
        <v>-1.4153015E-2</v>
      </c>
      <c r="J506" s="28">
        <v>-1.5544847000000001E-2</v>
      </c>
      <c r="K506" s="28">
        <v>1.4138098000000001E-3</v>
      </c>
      <c r="L506" s="28">
        <v>-5.9742772999999999E-2</v>
      </c>
      <c r="M506" s="28">
        <v>-6.0161061000000002E-2</v>
      </c>
      <c r="N506" s="28">
        <v>4.4506390000000003E-4</v>
      </c>
      <c r="O506" s="28">
        <v>-5.2372570000000004E-3</v>
      </c>
      <c r="P506" s="28">
        <v>-2.6771550000000001E-3</v>
      </c>
      <c r="Q506" s="28">
        <v>5.4054120000000003E-4</v>
      </c>
      <c r="R506" s="28">
        <v>8.0933860000000004E-4</v>
      </c>
    </row>
    <row r="507" spans="1:18" ht="22.5" x14ac:dyDescent="0.2">
      <c r="A507" s="12" t="s">
        <v>495</v>
      </c>
      <c r="B507" s="10" t="str">
        <f>VLOOKUP(A507,[3]Feuil1!$A$4:$B$2591,2,FALSE)</f>
        <v>Bronchopneumopathies chroniques, niveau 3</v>
      </c>
      <c r="C507" s="26">
        <v>3080</v>
      </c>
      <c r="D507" s="27">
        <v>16296902.796</v>
      </c>
      <c r="E507" s="26">
        <v>3426</v>
      </c>
      <c r="F507" s="27">
        <v>18079308.035</v>
      </c>
      <c r="G507" s="26">
        <v>3262</v>
      </c>
      <c r="H507" s="27">
        <v>17364723.502</v>
      </c>
      <c r="I507" s="28">
        <v>0.10937079650000001</v>
      </c>
      <c r="J507" s="28">
        <v>0.1123376623</v>
      </c>
      <c r="K507" s="28">
        <v>-2.667235E-3</v>
      </c>
      <c r="L507" s="28">
        <v>-3.9524994000000001E-2</v>
      </c>
      <c r="M507" s="28">
        <v>-4.7869235000000003E-2</v>
      </c>
      <c r="N507" s="28">
        <v>8.7637559999999993E-3</v>
      </c>
      <c r="O507" s="28">
        <v>-2.2543580000000001E-3</v>
      </c>
      <c r="P507" s="28">
        <v>-1.372842E-3</v>
      </c>
      <c r="Q507" s="28">
        <v>2.9624419999999999E-4</v>
      </c>
      <c r="R507" s="28">
        <v>6.4081139999999995E-4</v>
      </c>
    </row>
    <row r="508" spans="1:18" ht="22.5" x14ac:dyDescent="0.2">
      <c r="A508" s="12" t="s">
        <v>496</v>
      </c>
      <c r="B508" s="10" t="str">
        <f>VLOOKUP(A508,[3]Feuil1!$A$4:$B$2591,2,FALSE)</f>
        <v>Bronchopneumopathies chroniques, niveau 4</v>
      </c>
      <c r="C508" s="26">
        <v>1198</v>
      </c>
      <c r="D508" s="27">
        <v>11933159.828</v>
      </c>
      <c r="E508" s="26">
        <v>1142</v>
      </c>
      <c r="F508" s="27">
        <v>11619253.207</v>
      </c>
      <c r="G508" s="26">
        <v>1087</v>
      </c>
      <c r="H508" s="27">
        <v>11044497.661</v>
      </c>
      <c r="I508" s="28">
        <v>-2.6305406999999999E-2</v>
      </c>
      <c r="J508" s="28">
        <v>-4.6744573999999997E-2</v>
      </c>
      <c r="K508" s="28">
        <v>2.1441438699999999E-2</v>
      </c>
      <c r="L508" s="28">
        <v>-4.9465791000000002E-2</v>
      </c>
      <c r="M508" s="28">
        <v>-4.8161121000000001E-2</v>
      </c>
      <c r="N508" s="28">
        <v>-1.3706829999999999E-3</v>
      </c>
      <c r="O508" s="28">
        <v>-7.5603499999999995E-4</v>
      </c>
      <c r="P508" s="28">
        <v>-1.1042059999999999E-3</v>
      </c>
      <c r="Q508" s="28">
        <v>9.8717799999999999E-5</v>
      </c>
      <c r="R508" s="28">
        <v>4.0757579999999997E-4</v>
      </c>
    </row>
    <row r="509" spans="1:18" ht="22.5" x14ac:dyDescent="0.2">
      <c r="A509" s="12" t="s">
        <v>497</v>
      </c>
      <c r="B509" s="10" t="str">
        <f>VLOOKUP(A509,[3]Feuil1!$A$4:$B$2591,2,FALSE)</f>
        <v>Bronchopneumopathies chroniques, très courte durée</v>
      </c>
      <c r="C509" s="26">
        <v>5959</v>
      </c>
      <c r="D509" s="27">
        <v>4804494.1588000003</v>
      </c>
      <c r="E509" s="26">
        <v>6106</v>
      </c>
      <c r="F509" s="27">
        <v>4931078.7204</v>
      </c>
      <c r="G509" s="26">
        <v>5789</v>
      </c>
      <c r="H509" s="27">
        <v>4679162.3704000004</v>
      </c>
      <c r="I509" s="28">
        <v>2.6347115300000001E-2</v>
      </c>
      <c r="J509" s="28">
        <v>2.4668568599999999E-2</v>
      </c>
      <c r="K509" s="28">
        <v>1.6381363E-3</v>
      </c>
      <c r="L509" s="28">
        <v>-5.1087473000000001E-2</v>
      </c>
      <c r="M509" s="28">
        <v>-5.1916148000000002E-2</v>
      </c>
      <c r="N509" s="28">
        <v>8.7405269999999997E-4</v>
      </c>
      <c r="O509" s="28">
        <v>-4.3575080000000004E-3</v>
      </c>
      <c r="P509" s="28">
        <v>-4.8397499999999999E-4</v>
      </c>
      <c r="Q509" s="28">
        <v>5.2573810000000002E-4</v>
      </c>
      <c r="R509" s="28">
        <v>1.7267540000000001E-4</v>
      </c>
    </row>
    <row r="510" spans="1:18" ht="22.5" x14ac:dyDescent="0.2">
      <c r="A510" s="12" t="s">
        <v>498</v>
      </c>
      <c r="B510" s="10" t="str">
        <f>VLOOKUP(A510,[3]Feuil1!$A$4:$B$2591,2,FALSE)</f>
        <v>Tumeurs de l'appareil respiratoire, niveau 1</v>
      </c>
      <c r="C510" s="26">
        <v>8550</v>
      </c>
      <c r="D510" s="27">
        <v>21348249.756999999</v>
      </c>
      <c r="E510" s="26">
        <v>7581</v>
      </c>
      <c r="F510" s="27">
        <v>18830884.318</v>
      </c>
      <c r="G510" s="26">
        <v>7280</v>
      </c>
      <c r="H510" s="27">
        <v>17997548.460999999</v>
      </c>
      <c r="I510" s="28">
        <v>-0.11791905499999999</v>
      </c>
      <c r="J510" s="28">
        <v>-0.11333333299999999</v>
      </c>
      <c r="K510" s="28">
        <v>-5.1718670000000001E-3</v>
      </c>
      <c r="L510" s="28">
        <v>-4.4253675999999999E-2</v>
      </c>
      <c r="M510" s="28">
        <v>-3.9704523999999998E-2</v>
      </c>
      <c r="N510" s="28">
        <v>-4.737242E-3</v>
      </c>
      <c r="O510" s="28">
        <v>-4.1375709999999996E-3</v>
      </c>
      <c r="P510" s="28">
        <v>-1.600984E-3</v>
      </c>
      <c r="Q510" s="28">
        <v>6.6114590000000001E-4</v>
      </c>
      <c r="R510" s="28">
        <v>6.6416459999999995E-4</v>
      </c>
    </row>
    <row r="511" spans="1:18" ht="22.5" x14ac:dyDescent="0.2">
      <c r="A511" s="12" t="s">
        <v>499</v>
      </c>
      <c r="B511" s="10" t="str">
        <f>VLOOKUP(A511,[3]Feuil1!$A$4:$B$2591,2,FALSE)</f>
        <v>Tumeurs de l'appareil respiratoire, niveau 2</v>
      </c>
      <c r="C511" s="26">
        <v>7925</v>
      </c>
      <c r="D511" s="27">
        <v>39008704.656999998</v>
      </c>
      <c r="E511" s="26">
        <v>7928</v>
      </c>
      <c r="F511" s="27">
        <v>38907586.278999999</v>
      </c>
      <c r="G511" s="26">
        <v>8047</v>
      </c>
      <c r="H511" s="27">
        <v>39465519.963</v>
      </c>
      <c r="I511" s="28">
        <v>-2.5921999999999998E-3</v>
      </c>
      <c r="J511" s="28">
        <v>3.7854890000000002E-4</v>
      </c>
      <c r="K511" s="28">
        <v>-2.969625E-3</v>
      </c>
      <c r="L511" s="28">
        <v>1.4339971599999999E-2</v>
      </c>
      <c r="M511" s="28">
        <v>1.5010090800000001E-2</v>
      </c>
      <c r="N511" s="28">
        <v>-6.6020900000000003E-4</v>
      </c>
      <c r="O511" s="28">
        <v>1.6357838000000001E-3</v>
      </c>
      <c r="P511" s="28">
        <v>1.0718882000000001E-3</v>
      </c>
      <c r="Q511" s="28">
        <v>7.3080230000000001E-4</v>
      </c>
      <c r="R511" s="28">
        <v>1.4563985E-3</v>
      </c>
    </row>
    <row r="512" spans="1:18" ht="22.5" x14ac:dyDescent="0.2">
      <c r="A512" s="12" t="s">
        <v>500</v>
      </c>
      <c r="B512" s="10" t="str">
        <f>VLOOKUP(A512,[3]Feuil1!$A$4:$B$2591,2,FALSE)</f>
        <v>Tumeurs de l'appareil respiratoire, niveau 3</v>
      </c>
      <c r="C512" s="26">
        <v>10476</v>
      </c>
      <c r="D512" s="27">
        <v>74691876.691</v>
      </c>
      <c r="E512" s="26">
        <v>11186</v>
      </c>
      <c r="F512" s="27">
        <v>79389580.810000002</v>
      </c>
      <c r="G512" s="26">
        <v>11657</v>
      </c>
      <c r="H512" s="27">
        <v>82896086.026999995</v>
      </c>
      <c r="I512" s="28">
        <v>6.2894444800000004E-2</v>
      </c>
      <c r="J512" s="28">
        <v>6.7773959499999994E-2</v>
      </c>
      <c r="K512" s="28">
        <v>-4.5698010000000001E-3</v>
      </c>
      <c r="L512" s="28">
        <v>4.4168330200000001E-2</v>
      </c>
      <c r="M512" s="28">
        <v>4.2106204199999997E-2</v>
      </c>
      <c r="N512" s="28">
        <v>1.9788060000000001E-3</v>
      </c>
      <c r="O512" s="28">
        <v>6.4744047999999998E-3</v>
      </c>
      <c r="P512" s="28">
        <v>6.7366097E-3</v>
      </c>
      <c r="Q512" s="28">
        <v>1.0586507E-3</v>
      </c>
      <c r="R512" s="28">
        <v>3.0591193E-3</v>
      </c>
    </row>
    <row r="513" spans="1:18" ht="22.5" x14ac:dyDescent="0.2">
      <c r="A513" s="12" t="s">
        <v>501</v>
      </c>
      <c r="B513" s="10" t="str">
        <f>VLOOKUP(A513,[3]Feuil1!$A$4:$B$2591,2,FALSE)</f>
        <v>Tumeurs de l'appareil respiratoire, niveau 4</v>
      </c>
      <c r="C513" s="26">
        <v>2388</v>
      </c>
      <c r="D513" s="27">
        <v>24000621.579</v>
      </c>
      <c r="E513" s="26">
        <v>2436</v>
      </c>
      <c r="F513" s="27">
        <v>24362953.061000001</v>
      </c>
      <c r="G513" s="26">
        <v>2619</v>
      </c>
      <c r="H513" s="27">
        <v>26119211.276000001</v>
      </c>
      <c r="I513" s="28">
        <v>1.50967541E-2</v>
      </c>
      <c r="J513" s="28">
        <v>2.0100502499999999E-2</v>
      </c>
      <c r="K513" s="28">
        <v>-4.9051520000000003E-3</v>
      </c>
      <c r="L513" s="28">
        <v>7.2087246999999993E-2</v>
      </c>
      <c r="M513" s="28">
        <v>7.5123152700000001E-2</v>
      </c>
      <c r="N513" s="28">
        <v>-2.8237750000000002E-3</v>
      </c>
      <c r="O513" s="28">
        <v>2.5155331E-3</v>
      </c>
      <c r="P513" s="28">
        <v>3.3740790999999999E-3</v>
      </c>
      <c r="Q513" s="28">
        <v>2.3784899999999999E-4</v>
      </c>
      <c r="R513" s="28">
        <v>9.6387879999999999E-4</v>
      </c>
    </row>
    <row r="514" spans="1:18" ht="22.5" x14ac:dyDescent="0.2">
      <c r="A514" s="12" t="s">
        <v>502</v>
      </c>
      <c r="B514" s="10" t="str">
        <f>VLOOKUP(A514,[3]Feuil1!$A$4:$B$2591,2,FALSE)</f>
        <v>Tumeurs de l'appareil respiratoire, très courte durée</v>
      </c>
      <c r="C514" s="26">
        <v>10522</v>
      </c>
      <c r="D514" s="27">
        <v>6807217.8695</v>
      </c>
      <c r="E514" s="26">
        <v>9085</v>
      </c>
      <c r="F514" s="27">
        <v>5872491.6409999998</v>
      </c>
      <c r="G514" s="26">
        <v>8376</v>
      </c>
      <c r="H514" s="27">
        <v>5427168.8258999996</v>
      </c>
      <c r="I514" s="28">
        <v>-0.137313987</v>
      </c>
      <c r="J514" s="28">
        <v>-0.136570994</v>
      </c>
      <c r="K514" s="28">
        <v>-8.6051499999999996E-4</v>
      </c>
      <c r="L514" s="28">
        <v>-7.5832004999999994E-2</v>
      </c>
      <c r="M514" s="28">
        <v>-7.8040726000000005E-2</v>
      </c>
      <c r="N514" s="28">
        <v>2.3956823000000002E-3</v>
      </c>
      <c r="O514" s="28">
        <v>-9.7459720000000003E-3</v>
      </c>
      <c r="P514" s="28">
        <v>-8.5554299999999995E-4</v>
      </c>
      <c r="Q514" s="28">
        <v>7.6068100000000003E-4</v>
      </c>
      <c r="R514" s="28">
        <v>2.0027909999999999E-4</v>
      </c>
    </row>
    <row r="515" spans="1:18" x14ac:dyDescent="0.2">
      <c r="A515" s="12" t="s">
        <v>503</v>
      </c>
      <c r="B515" s="10" t="str">
        <f>VLOOKUP(A515,[3]Feuil1!$A$4:$B$2591,2,FALSE)</f>
        <v>Embolies pulmonaires, niveau 1</v>
      </c>
      <c r="C515" s="26">
        <v>8402</v>
      </c>
      <c r="D515" s="27">
        <v>25394374.463</v>
      </c>
      <c r="E515" s="26">
        <v>8276</v>
      </c>
      <c r="F515" s="27">
        <v>24930313.929000001</v>
      </c>
      <c r="G515" s="26">
        <v>7759</v>
      </c>
      <c r="H515" s="27">
        <v>23293184.734000001</v>
      </c>
      <c r="I515" s="28">
        <v>-1.8274147000000001E-2</v>
      </c>
      <c r="J515" s="28">
        <v>-1.4996429E-2</v>
      </c>
      <c r="K515" s="28">
        <v>-3.3276199999999999E-3</v>
      </c>
      <c r="L515" s="28">
        <v>-6.5668214000000003E-2</v>
      </c>
      <c r="M515" s="28">
        <v>-6.2469792000000003E-2</v>
      </c>
      <c r="N515" s="28">
        <v>-3.4115399999999998E-3</v>
      </c>
      <c r="O515" s="28">
        <v>-7.1067250000000004E-3</v>
      </c>
      <c r="P515" s="28">
        <v>-3.1452110000000002E-3</v>
      </c>
      <c r="Q515" s="28">
        <v>7.0464710000000001E-4</v>
      </c>
      <c r="R515" s="28">
        <v>8.5958979999999996E-4</v>
      </c>
    </row>
    <row r="516" spans="1:18" x14ac:dyDescent="0.2">
      <c r="A516" s="12" t="s">
        <v>504</v>
      </c>
      <c r="B516" s="10" t="str">
        <f>VLOOKUP(A516,[3]Feuil1!$A$4:$B$2591,2,FALSE)</f>
        <v>Embolies pulmonaires, niveau 2</v>
      </c>
      <c r="C516" s="26">
        <v>8931</v>
      </c>
      <c r="D516" s="27">
        <v>33569725.401000001</v>
      </c>
      <c r="E516" s="26">
        <v>9223</v>
      </c>
      <c r="F516" s="27">
        <v>34506496.586999997</v>
      </c>
      <c r="G516" s="26">
        <v>9313</v>
      </c>
      <c r="H516" s="27">
        <v>34821896.556000002</v>
      </c>
      <c r="I516" s="28">
        <v>2.7905238299999999E-2</v>
      </c>
      <c r="J516" s="28">
        <v>3.26951069E-2</v>
      </c>
      <c r="K516" s="28">
        <v>-4.6382209999999997E-3</v>
      </c>
      <c r="L516" s="28">
        <v>9.1403069000000007E-3</v>
      </c>
      <c r="M516" s="28">
        <v>9.7582131999999992E-3</v>
      </c>
      <c r="N516" s="28">
        <v>-6.1193499999999997E-4</v>
      </c>
      <c r="O516" s="28">
        <v>1.2371474E-3</v>
      </c>
      <c r="P516" s="28">
        <v>6.0593850000000005E-4</v>
      </c>
      <c r="Q516" s="28">
        <v>8.4577630000000001E-4</v>
      </c>
      <c r="R516" s="28">
        <v>1.2850346E-3</v>
      </c>
    </row>
    <row r="517" spans="1:18" x14ac:dyDescent="0.2">
      <c r="A517" s="12" t="s">
        <v>505</v>
      </c>
      <c r="B517" s="10" t="str">
        <f>VLOOKUP(A517,[3]Feuil1!$A$4:$B$2591,2,FALSE)</f>
        <v>Embolies pulmonaires, niveau 3</v>
      </c>
      <c r="C517" s="26">
        <v>8709</v>
      </c>
      <c r="D517" s="27">
        <v>46000961.484999999</v>
      </c>
      <c r="E517" s="26">
        <v>9959</v>
      </c>
      <c r="F517" s="27">
        <v>52340225.671999998</v>
      </c>
      <c r="G517" s="26">
        <v>10004</v>
      </c>
      <c r="H517" s="27">
        <v>52455662.713</v>
      </c>
      <c r="I517" s="28">
        <v>0.13780721060000001</v>
      </c>
      <c r="J517" s="28">
        <v>0.14352968190000001</v>
      </c>
      <c r="K517" s="28">
        <v>-5.0042180000000004E-3</v>
      </c>
      <c r="L517" s="28">
        <v>2.2055129000000001E-3</v>
      </c>
      <c r="M517" s="28">
        <v>4.5185260000000001E-3</v>
      </c>
      <c r="N517" s="28">
        <v>-2.3026090000000002E-3</v>
      </c>
      <c r="O517" s="28">
        <v>6.185737E-4</v>
      </c>
      <c r="P517" s="28">
        <v>2.2177469999999999E-4</v>
      </c>
      <c r="Q517" s="28">
        <v>9.0853069999999997E-4</v>
      </c>
      <c r="R517" s="28">
        <v>1.9357745000000001E-3</v>
      </c>
    </row>
    <row r="518" spans="1:18" x14ac:dyDescent="0.2">
      <c r="A518" s="12" t="s">
        <v>506</v>
      </c>
      <c r="B518" s="10" t="str">
        <f>VLOOKUP(A518,[3]Feuil1!$A$4:$B$2591,2,FALSE)</f>
        <v>Embolies pulmonaires, niveau 4</v>
      </c>
      <c r="C518" s="26">
        <v>1050</v>
      </c>
      <c r="D518" s="27">
        <v>7797872.8602</v>
      </c>
      <c r="E518" s="26">
        <v>1263</v>
      </c>
      <c r="F518" s="27">
        <v>9385311.1469000001</v>
      </c>
      <c r="G518" s="26">
        <v>1287</v>
      </c>
      <c r="H518" s="27">
        <v>9533929.2829999998</v>
      </c>
      <c r="I518" s="28">
        <v>0.20357324560000001</v>
      </c>
      <c r="J518" s="28">
        <v>0.20285714290000001</v>
      </c>
      <c r="K518" s="28">
        <v>5.9533480000000005E-4</v>
      </c>
      <c r="L518" s="28">
        <v>1.5835184799999999E-2</v>
      </c>
      <c r="M518" s="28">
        <v>1.9002375299999999E-2</v>
      </c>
      <c r="N518" s="28">
        <v>-3.1081289999999998E-3</v>
      </c>
      <c r="O518" s="28">
        <v>3.2990599999999998E-4</v>
      </c>
      <c r="P518" s="28">
        <v>2.8552139999999998E-4</v>
      </c>
      <c r="Q518" s="28">
        <v>1.168811E-4</v>
      </c>
      <c r="R518" s="28">
        <v>3.518312E-4</v>
      </c>
    </row>
    <row r="519" spans="1:18" x14ac:dyDescent="0.2">
      <c r="A519" s="12" t="s">
        <v>507</v>
      </c>
      <c r="B519" s="10" t="str">
        <f>VLOOKUP(A519,[3]Feuil1!$A$4:$B$2591,2,FALSE)</f>
        <v>Embolies pulmonaires, très courte durée</v>
      </c>
      <c r="C519" s="26">
        <v>3080</v>
      </c>
      <c r="D519" s="27">
        <v>2711088.89</v>
      </c>
      <c r="E519" s="26">
        <v>3264</v>
      </c>
      <c r="F519" s="27">
        <v>2877152.7639000001</v>
      </c>
      <c r="G519" s="26">
        <v>3581</v>
      </c>
      <c r="H519" s="27">
        <v>3152468.96</v>
      </c>
      <c r="I519" s="28">
        <v>6.1253570299999997E-2</v>
      </c>
      <c r="J519" s="28">
        <v>5.9740259699999999E-2</v>
      </c>
      <c r="K519" s="28">
        <v>1.4280014000000001E-3</v>
      </c>
      <c r="L519" s="28">
        <v>9.5690503299999993E-2</v>
      </c>
      <c r="M519" s="28">
        <v>9.7120098000000002E-2</v>
      </c>
      <c r="N519" s="28">
        <v>-1.303043E-3</v>
      </c>
      <c r="O519" s="28">
        <v>4.3575081E-3</v>
      </c>
      <c r="P519" s="28">
        <v>5.2893060000000003E-4</v>
      </c>
      <c r="Q519" s="28">
        <v>3.2521470000000002E-4</v>
      </c>
      <c r="R519" s="28">
        <v>1.1633580000000001E-4</v>
      </c>
    </row>
    <row r="520" spans="1:18" ht="22.5" x14ac:dyDescent="0.2">
      <c r="A520" s="12" t="s">
        <v>508</v>
      </c>
      <c r="B520" s="10" t="str">
        <f>VLOOKUP(A520,[3]Feuil1!$A$4:$B$2591,2,FALSE)</f>
        <v>Signes et symptômes respiratoires, niveau 1</v>
      </c>
      <c r="C520" s="26">
        <v>35433</v>
      </c>
      <c r="D520" s="27">
        <v>33058668.311000001</v>
      </c>
      <c r="E520" s="26">
        <v>35353</v>
      </c>
      <c r="F520" s="27">
        <v>32932124.750999998</v>
      </c>
      <c r="G520" s="26">
        <v>32960</v>
      </c>
      <c r="H520" s="27">
        <v>30782894.787999999</v>
      </c>
      <c r="I520" s="28">
        <v>-3.827848E-3</v>
      </c>
      <c r="J520" s="28">
        <v>-2.2577819999999998E-3</v>
      </c>
      <c r="K520" s="28">
        <v>-1.5736190000000001E-3</v>
      </c>
      <c r="L520" s="28">
        <v>-6.5262414000000005E-2</v>
      </c>
      <c r="M520" s="28">
        <v>-6.7688738999999998E-2</v>
      </c>
      <c r="N520" s="28">
        <v>2.602484E-3</v>
      </c>
      <c r="O520" s="28">
        <v>-3.2894374999999997E-2</v>
      </c>
      <c r="P520" s="28">
        <v>-4.1290470000000003E-3</v>
      </c>
      <c r="Q520" s="28">
        <v>2.9933197000000002E-3</v>
      </c>
      <c r="R520" s="28">
        <v>1.1359829999999999E-3</v>
      </c>
    </row>
    <row r="521" spans="1:18" ht="22.5" x14ac:dyDescent="0.2">
      <c r="A521" s="12" t="s">
        <v>509</v>
      </c>
      <c r="B521" s="10" t="str">
        <f>VLOOKUP(A521,[3]Feuil1!$A$4:$B$2591,2,FALSE)</f>
        <v>Signes et symptômes respiratoires, niveau 2</v>
      </c>
      <c r="C521" s="26">
        <v>8633</v>
      </c>
      <c r="D521" s="27">
        <v>26220500.295000002</v>
      </c>
      <c r="E521" s="26">
        <v>8472</v>
      </c>
      <c r="F521" s="27">
        <v>25897950.666999999</v>
      </c>
      <c r="G521" s="26">
        <v>7873</v>
      </c>
      <c r="H521" s="27">
        <v>24042987.631000001</v>
      </c>
      <c r="I521" s="28">
        <v>-1.2301428999999999E-2</v>
      </c>
      <c r="J521" s="28">
        <v>-1.8649368999999999E-2</v>
      </c>
      <c r="K521" s="28">
        <v>6.4685743E-3</v>
      </c>
      <c r="L521" s="28">
        <v>-7.1625861999999998E-2</v>
      </c>
      <c r="M521" s="28">
        <v>-7.0703494000000006E-2</v>
      </c>
      <c r="N521" s="28">
        <v>-9.9254399999999993E-4</v>
      </c>
      <c r="O521" s="28">
        <v>-8.2339030000000007E-3</v>
      </c>
      <c r="P521" s="28">
        <v>-3.5637080000000001E-3</v>
      </c>
      <c r="Q521" s="28">
        <v>7.1500019999999999E-4</v>
      </c>
      <c r="R521" s="28">
        <v>8.872598E-4</v>
      </c>
    </row>
    <row r="522" spans="1:18" ht="22.5" x14ac:dyDescent="0.2">
      <c r="A522" s="12" t="s">
        <v>510</v>
      </c>
      <c r="B522" s="10" t="str">
        <f>VLOOKUP(A522,[3]Feuil1!$A$4:$B$2591,2,FALSE)</f>
        <v>Signes et symptômes respiratoires, niveau 3</v>
      </c>
      <c r="C522" s="26">
        <v>729</v>
      </c>
      <c r="D522" s="27">
        <v>3969698.6411000001</v>
      </c>
      <c r="E522" s="26">
        <v>763</v>
      </c>
      <c r="F522" s="27">
        <v>4147012.0832000002</v>
      </c>
      <c r="G522" s="26">
        <v>777</v>
      </c>
      <c r="H522" s="27">
        <v>4206226.5635000002</v>
      </c>
      <c r="I522" s="28">
        <v>4.4666726099999998E-2</v>
      </c>
      <c r="J522" s="28">
        <v>4.66392318E-2</v>
      </c>
      <c r="K522" s="28">
        <v>-1.884609E-3</v>
      </c>
      <c r="L522" s="28">
        <v>1.42788299E-2</v>
      </c>
      <c r="M522" s="28">
        <v>1.83486239E-2</v>
      </c>
      <c r="N522" s="28">
        <v>-3.9964639999999999E-3</v>
      </c>
      <c r="O522" s="28">
        <v>1.9244520000000001E-4</v>
      </c>
      <c r="P522" s="28">
        <v>1.137614E-4</v>
      </c>
      <c r="Q522" s="28">
        <v>7.0564599999999999E-5</v>
      </c>
      <c r="R522" s="28">
        <v>1.5522259999999999E-4</v>
      </c>
    </row>
    <row r="523" spans="1:18" ht="22.5" x14ac:dyDescent="0.2">
      <c r="A523" s="12" t="s">
        <v>511</v>
      </c>
      <c r="B523" s="10" t="str">
        <f>VLOOKUP(A523,[3]Feuil1!$A$4:$B$2591,2,FALSE)</f>
        <v>Signes et symptômes respiratoires, niveau 4</v>
      </c>
      <c r="C523" s="26">
        <v>191</v>
      </c>
      <c r="D523" s="27">
        <v>1815648.0301999999</v>
      </c>
      <c r="E523" s="26">
        <v>179</v>
      </c>
      <c r="F523" s="27">
        <v>1798148.0379999999</v>
      </c>
      <c r="G523" s="26">
        <v>218</v>
      </c>
      <c r="H523" s="27">
        <v>2069751.0719000001</v>
      </c>
      <c r="I523" s="28">
        <v>-9.6384279999999992E-3</v>
      </c>
      <c r="J523" s="28">
        <v>-6.2827225E-2</v>
      </c>
      <c r="K523" s="28">
        <v>5.6754526899999998E-2</v>
      </c>
      <c r="L523" s="28">
        <v>0.1510459807</v>
      </c>
      <c r="M523" s="28">
        <v>0.21787709499999999</v>
      </c>
      <c r="N523" s="28">
        <v>-5.4875089000000002E-2</v>
      </c>
      <c r="O523" s="28">
        <v>5.3609719999999999E-4</v>
      </c>
      <c r="P523" s="28">
        <v>5.2179690000000003E-4</v>
      </c>
      <c r="Q523" s="28">
        <v>1.9797999999999999E-5</v>
      </c>
      <c r="R523" s="28">
        <v>7.6380100000000004E-5</v>
      </c>
    </row>
    <row r="524" spans="1:18" x14ac:dyDescent="0.2">
      <c r="A524" s="12" t="s">
        <v>512</v>
      </c>
      <c r="B524" s="10" t="str">
        <f>VLOOKUP(A524,[3]Feuil1!$A$4:$B$2591,2,FALSE)</f>
        <v>Pneumothorax, niveau 1</v>
      </c>
      <c r="C524" s="26">
        <v>6693</v>
      </c>
      <c r="D524" s="27">
        <v>12620142.67</v>
      </c>
      <c r="E524" s="26">
        <v>6438</v>
      </c>
      <c r="F524" s="27">
        <v>12142639.51</v>
      </c>
      <c r="G524" s="26">
        <v>6532</v>
      </c>
      <c r="H524" s="27">
        <v>12302337.916999999</v>
      </c>
      <c r="I524" s="28">
        <v>-3.7836590000000003E-2</v>
      </c>
      <c r="J524" s="28">
        <v>-3.8099506999999998E-2</v>
      </c>
      <c r="K524" s="28">
        <v>2.7333110000000001E-4</v>
      </c>
      <c r="L524" s="28">
        <v>1.3151869300000001E-2</v>
      </c>
      <c r="M524" s="28">
        <v>1.4600807699999999E-2</v>
      </c>
      <c r="N524" s="28">
        <v>-1.428087E-3</v>
      </c>
      <c r="O524" s="28">
        <v>1.2921317E-3</v>
      </c>
      <c r="P524" s="28">
        <v>3.0680859999999998E-4</v>
      </c>
      <c r="Q524" s="28">
        <v>5.9321489999999998E-4</v>
      </c>
      <c r="R524" s="28">
        <v>4.5399390000000001E-4</v>
      </c>
    </row>
    <row r="525" spans="1:18" x14ac:dyDescent="0.2">
      <c r="A525" s="12" t="s">
        <v>513</v>
      </c>
      <c r="B525" s="10" t="str">
        <f>VLOOKUP(A525,[3]Feuil1!$A$4:$B$2591,2,FALSE)</f>
        <v>Pneumothorax, niveau 2</v>
      </c>
      <c r="C525" s="26">
        <v>2424</v>
      </c>
      <c r="D525" s="27">
        <v>7764513.7989999996</v>
      </c>
      <c r="E525" s="26">
        <v>2518</v>
      </c>
      <c r="F525" s="27">
        <v>8043628.0862999996</v>
      </c>
      <c r="G525" s="26">
        <v>2592</v>
      </c>
      <c r="H525" s="27">
        <v>8303668.7818</v>
      </c>
      <c r="I525" s="28">
        <v>3.5947426300000002E-2</v>
      </c>
      <c r="J525" s="28">
        <v>3.8778877900000001E-2</v>
      </c>
      <c r="K525" s="28">
        <v>-2.7257499999999999E-3</v>
      </c>
      <c r="L525" s="28">
        <v>3.2328781600000002E-2</v>
      </c>
      <c r="M525" s="28">
        <v>2.93884035E-2</v>
      </c>
      <c r="N525" s="28">
        <v>2.8564320999999999E-3</v>
      </c>
      <c r="O525" s="28">
        <v>1.0172101E-3</v>
      </c>
      <c r="P525" s="28">
        <v>4.9958360000000005E-4</v>
      </c>
      <c r="Q525" s="28">
        <v>2.3539700000000001E-4</v>
      </c>
      <c r="R525" s="28">
        <v>3.0643080000000001E-4</v>
      </c>
    </row>
    <row r="526" spans="1:18" x14ac:dyDescent="0.2">
      <c r="A526" s="12" t="s">
        <v>514</v>
      </c>
      <c r="B526" s="10" t="str">
        <f>VLOOKUP(A526,[3]Feuil1!$A$4:$B$2591,2,FALSE)</f>
        <v>Pneumothorax, niveau 3</v>
      </c>
      <c r="C526" s="26">
        <v>2101</v>
      </c>
      <c r="D526" s="27">
        <v>9263369.0637999997</v>
      </c>
      <c r="E526" s="26">
        <v>2251</v>
      </c>
      <c r="F526" s="27">
        <v>9953858.5421999991</v>
      </c>
      <c r="G526" s="26">
        <v>2293</v>
      </c>
      <c r="H526" s="27">
        <v>10136820.825999999</v>
      </c>
      <c r="I526" s="28">
        <v>7.4539778500000001E-2</v>
      </c>
      <c r="J526" s="28">
        <v>7.1394574000000002E-2</v>
      </c>
      <c r="K526" s="28">
        <v>2.9356173999999999E-3</v>
      </c>
      <c r="L526" s="28">
        <v>1.83810412E-2</v>
      </c>
      <c r="M526" s="28">
        <v>1.86583741E-2</v>
      </c>
      <c r="N526" s="28">
        <v>-2.7225300000000002E-4</v>
      </c>
      <c r="O526" s="28">
        <v>5.7733549999999995E-4</v>
      </c>
      <c r="P526" s="28">
        <v>3.5150250000000002E-4</v>
      </c>
      <c r="Q526" s="28">
        <v>2.082428E-4</v>
      </c>
      <c r="R526" s="28">
        <v>3.740797E-4</v>
      </c>
    </row>
    <row r="527" spans="1:18" x14ac:dyDescent="0.2">
      <c r="A527" s="12" t="s">
        <v>515</v>
      </c>
      <c r="B527" s="10" t="str">
        <f>VLOOKUP(A527,[3]Feuil1!$A$4:$B$2591,2,FALSE)</f>
        <v>Pneumothorax, niveau 4</v>
      </c>
      <c r="C527" s="26">
        <v>307</v>
      </c>
      <c r="D527" s="27">
        <v>2392631.5751</v>
      </c>
      <c r="E527" s="26">
        <v>369</v>
      </c>
      <c r="F527" s="27">
        <v>2926745.1390999998</v>
      </c>
      <c r="G527" s="26">
        <v>410</v>
      </c>
      <c r="H527" s="27">
        <v>3288933.3731</v>
      </c>
      <c r="I527" s="28">
        <v>0.2232326822</v>
      </c>
      <c r="J527" s="28">
        <v>0.20195439740000001</v>
      </c>
      <c r="K527" s="28">
        <v>1.7703071599999998E-2</v>
      </c>
      <c r="L527" s="28">
        <v>0.12375120370000001</v>
      </c>
      <c r="M527" s="28">
        <v>0.11111111110000001</v>
      </c>
      <c r="N527" s="28">
        <v>1.1376083400000001E-2</v>
      </c>
      <c r="O527" s="28">
        <v>5.635894E-4</v>
      </c>
      <c r="P527" s="28">
        <v>6.9582689999999996E-4</v>
      </c>
      <c r="Q527" s="28">
        <v>3.7234899999999998E-5</v>
      </c>
      <c r="R527" s="28">
        <v>1.213717E-4</v>
      </c>
    </row>
    <row r="528" spans="1:18" x14ac:dyDescent="0.2">
      <c r="A528" s="12" t="s">
        <v>516</v>
      </c>
      <c r="B528" s="10" t="str">
        <f>VLOOKUP(A528,[3]Feuil1!$A$4:$B$2591,2,FALSE)</f>
        <v>Pneumothorax, très courte durée</v>
      </c>
      <c r="C528" s="26">
        <v>2321</v>
      </c>
      <c r="D528" s="27">
        <v>1434410.835</v>
      </c>
      <c r="E528" s="26">
        <v>2327</v>
      </c>
      <c r="F528" s="27">
        <v>1440948.9143999999</v>
      </c>
      <c r="G528" s="26">
        <v>2446</v>
      </c>
      <c r="H528" s="27">
        <v>1513721.3828</v>
      </c>
      <c r="I528" s="28">
        <v>4.5580242999999996E-3</v>
      </c>
      <c r="J528" s="28">
        <v>2.5850926E-3</v>
      </c>
      <c r="K528" s="28">
        <v>1.9678446E-3</v>
      </c>
      <c r="L528" s="28">
        <v>5.0503156399999999E-2</v>
      </c>
      <c r="M528" s="28">
        <v>5.11388053E-2</v>
      </c>
      <c r="N528" s="28">
        <v>-6.0472399999999995E-4</v>
      </c>
      <c r="O528" s="28">
        <v>1.6357838000000001E-3</v>
      </c>
      <c r="P528" s="28">
        <v>1.3980859999999999E-4</v>
      </c>
      <c r="Q528" s="28">
        <v>2.2213770000000001E-4</v>
      </c>
      <c r="R528" s="28">
        <v>5.5860999999999999E-5</v>
      </c>
    </row>
    <row r="529" spans="1:18" ht="22.5" x14ac:dyDescent="0.2">
      <c r="A529" s="12" t="s">
        <v>517</v>
      </c>
      <c r="B529" s="10" t="str">
        <f>VLOOKUP(A529,[3]Feuil1!$A$4:$B$2591,2,FALSE)</f>
        <v>Oedème pulmonaire et détresse respiratoire, niveau 1</v>
      </c>
      <c r="C529" s="26">
        <v>12686</v>
      </c>
      <c r="D529" s="27">
        <v>19759595.493999999</v>
      </c>
      <c r="E529" s="26">
        <v>11395</v>
      </c>
      <c r="F529" s="27">
        <v>17157564.298</v>
      </c>
      <c r="G529" s="26">
        <v>9379</v>
      </c>
      <c r="H529" s="27">
        <v>13967471.915999999</v>
      </c>
      <c r="I529" s="28">
        <v>-0.13168443599999999</v>
      </c>
      <c r="J529" s="28">
        <v>-0.101765726</v>
      </c>
      <c r="K529" s="28">
        <v>-3.3308360000000002E-2</v>
      </c>
      <c r="L529" s="28">
        <v>-0.18592921000000001</v>
      </c>
      <c r="M529" s="28">
        <v>-0.17691970200000001</v>
      </c>
      <c r="N529" s="28">
        <v>-1.0946087E-2</v>
      </c>
      <c r="O529" s="28">
        <v>-2.7712101999999999E-2</v>
      </c>
      <c r="P529" s="28">
        <v>-6.1287249999999998E-3</v>
      </c>
      <c r="Q529" s="28">
        <v>8.5177020000000003E-4</v>
      </c>
      <c r="R529" s="28">
        <v>5.1544250000000002E-4</v>
      </c>
    </row>
    <row r="530" spans="1:18" ht="22.5" x14ac:dyDescent="0.2">
      <c r="A530" s="12" t="s">
        <v>518</v>
      </c>
      <c r="B530" s="10" t="str">
        <f>VLOOKUP(A530,[3]Feuil1!$A$4:$B$2591,2,FALSE)</f>
        <v>Oedème pulmonaire et détresse respiratoire, niveau 2</v>
      </c>
      <c r="C530" s="26">
        <v>18902</v>
      </c>
      <c r="D530" s="27">
        <v>80390302.084000006</v>
      </c>
      <c r="E530" s="26">
        <v>16440</v>
      </c>
      <c r="F530" s="27">
        <v>69875928.709999993</v>
      </c>
      <c r="G530" s="26">
        <v>13942</v>
      </c>
      <c r="H530" s="27">
        <v>59460593.206</v>
      </c>
      <c r="I530" s="28">
        <v>-0.130791564</v>
      </c>
      <c r="J530" s="28">
        <v>-0.13025076699999999</v>
      </c>
      <c r="K530" s="28">
        <v>-6.2178500000000002E-4</v>
      </c>
      <c r="L530" s="28">
        <v>-0.14905469900000001</v>
      </c>
      <c r="M530" s="28">
        <v>-0.151946472</v>
      </c>
      <c r="N530" s="28">
        <v>3.4098946999999999E-3</v>
      </c>
      <c r="O530" s="28">
        <v>-3.4337713999999998E-2</v>
      </c>
      <c r="P530" s="28">
        <v>-2.0009681000000001E-2</v>
      </c>
      <c r="Q530" s="28">
        <v>1.2661669999999999E-3</v>
      </c>
      <c r="R530" s="28">
        <v>2.1942779E-3</v>
      </c>
    </row>
    <row r="531" spans="1:18" ht="22.5" x14ac:dyDescent="0.2">
      <c r="A531" s="12" t="s">
        <v>519</v>
      </c>
      <c r="B531" s="10" t="str">
        <f>VLOOKUP(A531,[3]Feuil1!$A$4:$B$2591,2,FALSE)</f>
        <v>Oedème pulmonaire et détresse respiratoire, niveau 3</v>
      </c>
      <c r="C531" s="26">
        <v>16465</v>
      </c>
      <c r="D531" s="27">
        <v>106025696.47</v>
      </c>
      <c r="E531" s="26">
        <v>15649</v>
      </c>
      <c r="F531" s="27">
        <v>101092059.28</v>
      </c>
      <c r="G531" s="26">
        <v>14657</v>
      </c>
      <c r="H531" s="27">
        <v>94896435.772</v>
      </c>
      <c r="I531" s="28">
        <v>-4.6532467000000001E-2</v>
      </c>
      <c r="J531" s="28">
        <v>-4.9559671999999999E-2</v>
      </c>
      <c r="K531" s="28">
        <v>3.1850556999999998E-3</v>
      </c>
      <c r="L531" s="28">
        <v>-6.1286945000000002E-2</v>
      </c>
      <c r="M531" s="28">
        <v>-6.3390632000000002E-2</v>
      </c>
      <c r="N531" s="28">
        <v>2.2460662000000002E-3</v>
      </c>
      <c r="O531" s="28">
        <v>-1.3636114E-2</v>
      </c>
      <c r="P531" s="28">
        <v>-1.1902876E-2</v>
      </c>
      <c r="Q531" s="28">
        <v>1.3311009000000001E-3</v>
      </c>
      <c r="R531" s="28">
        <v>3.5019689000000001E-3</v>
      </c>
    </row>
    <row r="532" spans="1:18" ht="22.5" x14ac:dyDescent="0.2">
      <c r="A532" s="12" t="s">
        <v>520</v>
      </c>
      <c r="B532" s="10" t="str">
        <f>VLOOKUP(A532,[3]Feuil1!$A$4:$B$2591,2,FALSE)</f>
        <v>Oedème pulmonaire et détresse respiratoire, niveau 4</v>
      </c>
      <c r="C532" s="26">
        <v>10152</v>
      </c>
      <c r="D532" s="27">
        <v>111381400.88</v>
      </c>
      <c r="E532" s="26">
        <v>9619</v>
      </c>
      <c r="F532" s="27">
        <v>106796694.23999999</v>
      </c>
      <c r="G532" s="26">
        <v>9169</v>
      </c>
      <c r="H532" s="27">
        <v>101188551.42</v>
      </c>
      <c r="I532" s="28">
        <v>-4.1162228000000002E-2</v>
      </c>
      <c r="J532" s="28">
        <v>-5.2501970000000002E-2</v>
      </c>
      <c r="K532" s="28">
        <v>1.19680901E-2</v>
      </c>
      <c r="L532" s="28">
        <v>-5.2512325999999998E-2</v>
      </c>
      <c r="M532" s="28">
        <v>-4.6782410000000003E-2</v>
      </c>
      <c r="N532" s="28">
        <v>-6.0111310000000003E-3</v>
      </c>
      <c r="O532" s="28">
        <v>-6.1857370000000002E-3</v>
      </c>
      <c r="P532" s="28">
        <v>-1.0774222999999999E-2</v>
      </c>
      <c r="Q532" s="28">
        <v>8.3269870000000001E-4</v>
      </c>
      <c r="R532" s="28">
        <v>3.7341672000000001E-3</v>
      </c>
    </row>
    <row r="533" spans="1:18" ht="22.5" x14ac:dyDescent="0.2">
      <c r="A533" s="12" t="s">
        <v>521</v>
      </c>
      <c r="B533" s="10" t="str">
        <f>VLOOKUP(A533,[3]Feuil1!$A$4:$B$2591,2,FALSE)</f>
        <v>Oedème pulmonaire et détresse respiratoire, très courte durée</v>
      </c>
      <c r="C533" s="26">
        <v>2228</v>
      </c>
      <c r="D533" s="27">
        <v>1724581.9184000001</v>
      </c>
      <c r="E533" s="26">
        <v>2137</v>
      </c>
      <c r="F533" s="27">
        <v>1653946.4040000001</v>
      </c>
      <c r="G533" s="26">
        <v>1903</v>
      </c>
      <c r="H533" s="27">
        <v>1471301.084</v>
      </c>
      <c r="I533" s="28">
        <v>-4.0958051000000002E-2</v>
      </c>
      <c r="J533" s="28">
        <v>-4.0843806000000003E-2</v>
      </c>
      <c r="K533" s="28">
        <v>-1.1911E-4</v>
      </c>
      <c r="L533" s="28">
        <v>-0.11043001099999999</v>
      </c>
      <c r="M533" s="28">
        <v>-0.10949929799999999</v>
      </c>
      <c r="N533" s="28">
        <v>-1.0451569999999999E-3</v>
      </c>
      <c r="O533" s="28">
        <v>-3.2165829999999999E-3</v>
      </c>
      <c r="P533" s="28">
        <v>-3.5089399999999998E-4</v>
      </c>
      <c r="Q533" s="28">
        <v>1.7282429999999999E-4</v>
      </c>
      <c r="R533" s="28">
        <v>5.4295500000000002E-5</v>
      </c>
    </row>
    <row r="534" spans="1:18" ht="22.5" x14ac:dyDescent="0.2">
      <c r="A534" s="12" t="s">
        <v>522</v>
      </c>
      <c r="B534" s="10" t="str">
        <f>VLOOKUP(A534,[3]Feuil1!$A$4:$B$2591,2,FALSE)</f>
        <v>Maladies pulmonaires interstitielles, niveau 1</v>
      </c>
      <c r="C534" s="26">
        <v>3601</v>
      </c>
      <c r="D534" s="27">
        <v>5815320.6407000003</v>
      </c>
      <c r="E534" s="26">
        <v>3441</v>
      </c>
      <c r="F534" s="27">
        <v>5468144.7269000001</v>
      </c>
      <c r="G534" s="26">
        <v>3450</v>
      </c>
      <c r="H534" s="27">
        <v>5465526.1590999998</v>
      </c>
      <c r="I534" s="28">
        <v>-5.9700218999999999E-2</v>
      </c>
      <c r="J534" s="28">
        <v>-4.4432102000000001E-2</v>
      </c>
      <c r="K534" s="28">
        <v>-1.5978055000000001E-2</v>
      </c>
      <c r="L534" s="28">
        <v>-4.78877E-4</v>
      </c>
      <c r="M534" s="28">
        <v>2.6155187000000001E-3</v>
      </c>
      <c r="N534" s="28">
        <v>-3.0863230000000002E-3</v>
      </c>
      <c r="O534" s="28">
        <v>1.237147E-4</v>
      </c>
      <c r="P534" s="28">
        <v>-5.0307269999999996E-6</v>
      </c>
      <c r="Q534" s="28">
        <v>3.1331769999999999E-4</v>
      </c>
      <c r="R534" s="28">
        <v>2.016946E-4</v>
      </c>
    </row>
    <row r="535" spans="1:18" ht="22.5" x14ac:dyDescent="0.2">
      <c r="A535" s="12" t="s">
        <v>523</v>
      </c>
      <c r="B535" s="10" t="str">
        <f>VLOOKUP(A535,[3]Feuil1!$A$4:$B$2591,2,FALSE)</f>
        <v>Maladies pulmonaires interstitielles, niveau 2</v>
      </c>
      <c r="C535" s="26">
        <v>2480</v>
      </c>
      <c r="D535" s="27">
        <v>10133037.068</v>
      </c>
      <c r="E535" s="26">
        <v>2566</v>
      </c>
      <c r="F535" s="27">
        <v>10479682.936000001</v>
      </c>
      <c r="G535" s="26">
        <v>2661</v>
      </c>
      <c r="H535" s="27">
        <v>10855807.535</v>
      </c>
      <c r="I535" s="28">
        <v>3.4209473999999997E-2</v>
      </c>
      <c r="J535" s="28">
        <v>3.4677419399999999E-2</v>
      </c>
      <c r="K535" s="28">
        <v>-4.5226199999999999E-4</v>
      </c>
      <c r="L535" s="28">
        <v>3.5890837699999997E-2</v>
      </c>
      <c r="M535" s="28">
        <v>3.7022603299999998E-2</v>
      </c>
      <c r="N535" s="28">
        <v>-1.0913609999999999E-3</v>
      </c>
      <c r="O535" s="28">
        <v>1.3058778E-3</v>
      </c>
      <c r="P535" s="28">
        <v>7.2260110000000005E-4</v>
      </c>
      <c r="Q535" s="28">
        <v>2.416633E-4</v>
      </c>
      <c r="R535" s="28">
        <v>4.0061250000000001E-4</v>
      </c>
    </row>
    <row r="536" spans="1:18" ht="22.5" x14ac:dyDescent="0.2">
      <c r="A536" s="12" t="s">
        <v>524</v>
      </c>
      <c r="B536" s="10" t="str">
        <f>VLOOKUP(A536,[3]Feuil1!$A$4:$B$2591,2,FALSE)</f>
        <v>Maladies pulmonaires interstitielles, niveau 3</v>
      </c>
      <c r="C536" s="26">
        <v>2311</v>
      </c>
      <c r="D536" s="27">
        <v>13727874.518999999</v>
      </c>
      <c r="E536" s="26">
        <v>2805</v>
      </c>
      <c r="F536" s="27">
        <v>16527511.797</v>
      </c>
      <c r="G536" s="26">
        <v>3011</v>
      </c>
      <c r="H536" s="27">
        <v>17761737.201000001</v>
      </c>
      <c r="I536" s="28">
        <v>0.20393814599999999</v>
      </c>
      <c r="J536" s="28">
        <v>0.21376027689999999</v>
      </c>
      <c r="K536" s="28">
        <v>-8.0923149999999992E-3</v>
      </c>
      <c r="L536" s="28">
        <v>7.4677024600000003E-2</v>
      </c>
      <c r="M536" s="28">
        <v>7.3440285199999997E-2</v>
      </c>
      <c r="N536" s="28">
        <v>1.1521267999999999E-3</v>
      </c>
      <c r="O536" s="28">
        <v>2.8316930000000001E-3</v>
      </c>
      <c r="P536" s="28">
        <v>2.3711627999999998E-3</v>
      </c>
      <c r="Q536" s="28">
        <v>2.734492E-4</v>
      </c>
      <c r="R536" s="28">
        <v>6.5546249999999995E-4</v>
      </c>
    </row>
    <row r="537" spans="1:18" ht="22.5" x14ac:dyDescent="0.2">
      <c r="A537" s="12" t="s">
        <v>525</v>
      </c>
      <c r="B537" s="10" t="str">
        <f>VLOOKUP(A537,[3]Feuil1!$A$4:$B$2591,2,FALSE)</f>
        <v>Maladies pulmonaires interstitielles, niveau 4</v>
      </c>
      <c r="C537" s="26">
        <v>313</v>
      </c>
      <c r="D537" s="27">
        <v>3221765.8659999999</v>
      </c>
      <c r="E537" s="26">
        <v>384</v>
      </c>
      <c r="F537" s="27">
        <v>3654344.0789999999</v>
      </c>
      <c r="G537" s="26">
        <v>431</v>
      </c>
      <c r="H537" s="27">
        <v>4147972.8722000001</v>
      </c>
      <c r="I537" s="28">
        <v>0.13426742689999999</v>
      </c>
      <c r="J537" s="28">
        <v>0.22683706070000001</v>
      </c>
      <c r="K537" s="28">
        <v>-7.5453893999999994E-2</v>
      </c>
      <c r="L537" s="28">
        <v>0.1350799986</v>
      </c>
      <c r="M537" s="28">
        <v>0.12239583330000001</v>
      </c>
      <c r="N537" s="28">
        <v>1.1300973299999999E-2</v>
      </c>
      <c r="O537" s="28">
        <v>6.4606590000000001E-4</v>
      </c>
      <c r="P537" s="28">
        <v>9.4834719999999995E-4</v>
      </c>
      <c r="Q537" s="28">
        <v>3.9141999999999999E-5</v>
      </c>
      <c r="R537" s="28">
        <v>1.5307290000000001E-4</v>
      </c>
    </row>
    <row r="538" spans="1:18" ht="22.5" x14ac:dyDescent="0.2">
      <c r="A538" s="12" t="s">
        <v>526</v>
      </c>
      <c r="B538" s="10" t="str">
        <f>VLOOKUP(A538,[3]Feuil1!$A$4:$B$2591,2,FALSE)</f>
        <v>Maladies pulmonaires interstitielles, très courte durée</v>
      </c>
      <c r="C538" s="26">
        <v>3407</v>
      </c>
      <c r="D538" s="27">
        <v>2031003.7733</v>
      </c>
      <c r="E538" s="26">
        <v>3569</v>
      </c>
      <c r="F538" s="27">
        <v>2128081.7864999999</v>
      </c>
      <c r="G538" s="26">
        <v>3623</v>
      </c>
      <c r="H538" s="27">
        <v>2156333.5025999998</v>
      </c>
      <c r="I538" s="28">
        <v>4.7798046699999999E-2</v>
      </c>
      <c r="J538" s="28">
        <v>4.7549163499999998E-2</v>
      </c>
      <c r="K538" s="28">
        <v>2.3758620000000001E-4</v>
      </c>
      <c r="L538" s="28">
        <v>1.32756721E-2</v>
      </c>
      <c r="M538" s="28">
        <v>1.51302886E-2</v>
      </c>
      <c r="N538" s="28">
        <v>-1.8269740000000001E-3</v>
      </c>
      <c r="O538" s="28">
        <v>7.4228840000000005E-4</v>
      </c>
      <c r="P538" s="28">
        <v>5.4276500000000001E-5</v>
      </c>
      <c r="Q538" s="28">
        <v>3.29029E-4</v>
      </c>
      <c r="R538" s="28">
        <v>7.9575300000000004E-5</v>
      </c>
    </row>
    <row r="539" spans="1:18" ht="22.5" x14ac:dyDescent="0.2">
      <c r="A539" s="12" t="s">
        <v>527</v>
      </c>
      <c r="B539" s="10" t="str">
        <f>VLOOKUP(A539,[3]Feuil1!$A$4:$B$2591,2,FALSE)</f>
        <v>Autres diagnostics portant sur le système respiratoire, niveau 1</v>
      </c>
      <c r="C539" s="26">
        <v>1147</v>
      </c>
      <c r="D539" s="27">
        <v>1749830.8832</v>
      </c>
      <c r="E539" s="26">
        <v>1154</v>
      </c>
      <c r="F539" s="27">
        <v>1770109.4275</v>
      </c>
      <c r="G539" s="26">
        <v>1207</v>
      </c>
      <c r="H539" s="27">
        <v>1838354.6176</v>
      </c>
      <c r="I539" s="28">
        <v>1.15888595E-2</v>
      </c>
      <c r="J539" s="28">
        <v>6.1028771000000001E-3</v>
      </c>
      <c r="K539" s="28">
        <v>5.4527053000000001E-3</v>
      </c>
      <c r="L539" s="28">
        <v>3.8554221E-2</v>
      </c>
      <c r="M539" s="28">
        <v>4.5927209699999999E-2</v>
      </c>
      <c r="N539" s="28">
        <v>-7.0492369999999999E-3</v>
      </c>
      <c r="O539" s="28">
        <v>7.2854240000000002E-4</v>
      </c>
      <c r="P539" s="28">
        <v>1.3111089999999999E-4</v>
      </c>
      <c r="Q539" s="28">
        <v>1.096158E-4</v>
      </c>
      <c r="R539" s="28">
        <v>6.7840899999999996E-5</v>
      </c>
    </row>
    <row r="540" spans="1:18" ht="22.5" x14ac:dyDescent="0.2">
      <c r="A540" s="12" t="s">
        <v>528</v>
      </c>
      <c r="B540" s="10" t="str">
        <f>VLOOKUP(A540,[3]Feuil1!$A$4:$B$2591,2,FALSE)</f>
        <v>Autres diagnostics portant sur le système respiratoire, niveau 2</v>
      </c>
      <c r="C540" s="26">
        <v>847</v>
      </c>
      <c r="D540" s="27">
        <v>2841560.6702999999</v>
      </c>
      <c r="E540" s="26">
        <v>832</v>
      </c>
      <c r="F540" s="27">
        <v>2730865.4644999998</v>
      </c>
      <c r="G540" s="26">
        <v>951</v>
      </c>
      <c r="H540" s="27">
        <v>3113650.8840999999</v>
      </c>
      <c r="I540" s="28">
        <v>-3.8955778000000003E-2</v>
      </c>
      <c r="J540" s="28">
        <v>-1.7709563000000001E-2</v>
      </c>
      <c r="K540" s="28">
        <v>-2.1629259000000001E-2</v>
      </c>
      <c r="L540" s="28">
        <v>0.14017000269999999</v>
      </c>
      <c r="M540" s="28">
        <v>0.1430288462</v>
      </c>
      <c r="N540" s="28">
        <v>-2.5011120000000002E-3</v>
      </c>
      <c r="O540" s="28">
        <v>1.6357838000000001E-3</v>
      </c>
      <c r="P540" s="28">
        <v>7.3539769999999996E-4</v>
      </c>
      <c r="Q540" s="28">
        <v>8.6366700000000001E-5</v>
      </c>
      <c r="R540" s="28">
        <v>1.1490319999999999E-4</v>
      </c>
    </row>
    <row r="541" spans="1:18" ht="22.5" x14ac:dyDescent="0.2">
      <c r="A541" s="12" t="s">
        <v>529</v>
      </c>
      <c r="B541" s="10" t="str">
        <f>VLOOKUP(A541,[3]Feuil1!$A$4:$B$2591,2,FALSE)</f>
        <v>Autres diagnostics portant sur le système respiratoire, niveau 3</v>
      </c>
      <c r="C541" s="26">
        <v>813</v>
      </c>
      <c r="D541" s="27">
        <v>3969574.6417</v>
      </c>
      <c r="E541" s="26">
        <v>814</v>
      </c>
      <c r="F541" s="27">
        <v>3977421.1170999999</v>
      </c>
      <c r="G541" s="26">
        <v>951</v>
      </c>
      <c r="H541" s="27">
        <v>4651436.1523000002</v>
      </c>
      <c r="I541" s="28">
        <v>1.976654E-3</v>
      </c>
      <c r="J541" s="28">
        <v>1.2300123E-3</v>
      </c>
      <c r="K541" s="28">
        <v>7.4572440000000005E-4</v>
      </c>
      <c r="L541" s="28">
        <v>0.169460315</v>
      </c>
      <c r="M541" s="28">
        <v>0.16830466829999999</v>
      </c>
      <c r="N541" s="28">
        <v>9.8916549999999992E-4</v>
      </c>
      <c r="O541" s="28">
        <v>1.8832133E-3</v>
      </c>
      <c r="P541" s="28">
        <v>1.2949006999999999E-3</v>
      </c>
      <c r="Q541" s="28">
        <v>8.6366700000000001E-5</v>
      </c>
      <c r="R541" s="28">
        <v>1.7165219999999999E-4</v>
      </c>
    </row>
    <row r="542" spans="1:18" ht="22.5" x14ac:dyDescent="0.2">
      <c r="A542" s="12" t="s">
        <v>530</v>
      </c>
      <c r="B542" s="10" t="str">
        <f>VLOOKUP(A542,[3]Feuil1!$A$4:$B$2591,2,FALSE)</f>
        <v>Autres diagnostics portant sur le système respiratoire, niveau 4</v>
      </c>
      <c r="C542" s="26">
        <v>344</v>
      </c>
      <c r="D542" s="27">
        <v>2625038.1477999999</v>
      </c>
      <c r="E542" s="26">
        <v>333</v>
      </c>
      <c r="F542" s="27">
        <v>2487962.7230000002</v>
      </c>
      <c r="G542" s="26">
        <v>424</v>
      </c>
      <c r="H542" s="27">
        <v>3189052.3980999999</v>
      </c>
      <c r="I542" s="28">
        <v>-5.2218450999999999E-2</v>
      </c>
      <c r="J542" s="28">
        <v>-3.1976744000000001E-2</v>
      </c>
      <c r="K542" s="28">
        <v>-2.0910351000000001E-2</v>
      </c>
      <c r="L542" s="28">
        <v>0.28179267660000001</v>
      </c>
      <c r="M542" s="28">
        <v>0.27327327330000001</v>
      </c>
      <c r="N542" s="28">
        <v>6.6909465000000003E-3</v>
      </c>
      <c r="O542" s="28">
        <v>1.2508935000000001E-3</v>
      </c>
      <c r="P542" s="28">
        <v>1.3469159000000001E-3</v>
      </c>
      <c r="Q542" s="28">
        <v>3.8506300000000001E-5</v>
      </c>
      <c r="R542" s="28">
        <v>1.176858E-4</v>
      </c>
    </row>
    <row r="543" spans="1:18" ht="22.5" x14ac:dyDescent="0.2">
      <c r="A543" s="12" t="s">
        <v>531</v>
      </c>
      <c r="B543" s="10" t="str">
        <f>VLOOKUP(A543,[3]Feuil1!$A$4:$B$2591,2,FALSE)</f>
        <v>Autres diagnostics portant sur le système respiratoire, très courte durée</v>
      </c>
      <c r="C543" s="26">
        <v>2274</v>
      </c>
      <c r="D543" s="27">
        <v>1564583.602</v>
      </c>
      <c r="E543" s="26">
        <v>2355</v>
      </c>
      <c r="F543" s="27">
        <v>1620490.6816</v>
      </c>
      <c r="G543" s="26">
        <v>2339</v>
      </c>
      <c r="H543" s="27">
        <v>1610232.5884</v>
      </c>
      <c r="I543" s="28">
        <v>3.5732881000000001E-2</v>
      </c>
      <c r="J543" s="28">
        <v>3.5620052800000003E-2</v>
      </c>
      <c r="K543" s="28">
        <v>1.0894749999999999E-4</v>
      </c>
      <c r="L543" s="28">
        <v>-6.3302389999999997E-3</v>
      </c>
      <c r="M543" s="28">
        <v>-6.7940550000000002E-3</v>
      </c>
      <c r="N543" s="28">
        <v>4.6698900000000001E-4</v>
      </c>
      <c r="O543" s="28">
        <v>-2.1993699999999999E-4</v>
      </c>
      <c r="P543" s="28">
        <v>-1.9707999999999998E-5</v>
      </c>
      <c r="Q543" s="28">
        <v>2.124204E-4</v>
      </c>
      <c r="R543" s="28">
        <v>5.9422500000000002E-5</v>
      </c>
    </row>
    <row r="544" spans="1:18" x14ac:dyDescent="0.2">
      <c r="A544" s="12" t="s">
        <v>532</v>
      </c>
      <c r="B544" s="10" t="str">
        <f>VLOOKUP(A544,[3]Feuil1!$A$4:$B$2591,2,FALSE)</f>
        <v>Traumatismes thoraciques, niveau 1</v>
      </c>
      <c r="C544" s="26">
        <v>1514</v>
      </c>
      <c r="D544" s="27">
        <v>3086333.0824000002</v>
      </c>
      <c r="E544" s="26">
        <v>1454</v>
      </c>
      <c r="F544" s="27">
        <v>2956084.5861999998</v>
      </c>
      <c r="G544" s="26">
        <v>1306</v>
      </c>
      <c r="H544" s="27">
        <v>2659590.4380000001</v>
      </c>
      <c r="I544" s="28">
        <v>-4.2201698000000003E-2</v>
      </c>
      <c r="J544" s="28">
        <v>-3.9630118999999998E-2</v>
      </c>
      <c r="K544" s="28">
        <v>-2.6776959999999998E-3</v>
      </c>
      <c r="L544" s="28">
        <v>-0.10029961599999999</v>
      </c>
      <c r="M544" s="28">
        <v>-0.101788171</v>
      </c>
      <c r="N544" s="28">
        <v>1.6572424999999999E-3</v>
      </c>
      <c r="O544" s="28">
        <v>-2.0344199999999999E-3</v>
      </c>
      <c r="P544" s="28">
        <v>-5.6961700000000002E-4</v>
      </c>
      <c r="Q544" s="28">
        <v>1.186067E-4</v>
      </c>
      <c r="R544" s="28">
        <v>9.8146999999999994E-5</v>
      </c>
    </row>
    <row r="545" spans="1:18" x14ac:dyDescent="0.2">
      <c r="A545" s="12" t="s">
        <v>533</v>
      </c>
      <c r="B545" s="10" t="str">
        <f>VLOOKUP(A545,[3]Feuil1!$A$4:$B$2591,2,FALSE)</f>
        <v>Traumatismes thoraciques, niveau 2</v>
      </c>
      <c r="C545" s="26">
        <v>2063</v>
      </c>
      <c r="D545" s="27">
        <v>5209193.0055</v>
      </c>
      <c r="E545" s="26">
        <v>1928</v>
      </c>
      <c r="F545" s="27">
        <v>4871488.5530000003</v>
      </c>
      <c r="G545" s="26">
        <v>1858</v>
      </c>
      <c r="H545" s="27">
        <v>4697129.6316</v>
      </c>
      <c r="I545" s="28">
        <v>-6.4828553999999997E-2</v>
      </c>
      <c r="J545" s="28">
        <v>-6.5438681999999998E-2</v>
      </c>
      <c r="K545" s="28">
        <v>6.5284860000000002E-4</v>
      </c>
      <c r="L545" s="28">
        <v>-3.5791713000000003E-2</v>
      </c>
      <c r="M545" s="28">
        <v>-3.6307053999999998E-2</v>
      </c>
      <c r="N545" s="28">
        <v>5.3475609999999998E-4</v>
      </c>
      <c r="O545" s="28">
        <v>-9.6222600000000005E-4</v>
      </c>
      <c r="P545" s="28">
        <v>-3.3497399999999998E-4</v>
      </c>
      <c r="Q545" s="28">
        <v>1.687375E-4</v>
      </c>
      <c r="R545" s="28">
        <v>1.7333849999999999E-4</v>
      </c>
    </row>
    <row r="546" spans="1:18" x14ac:dyDescent="0.2">
      <c r="A546" s="12" t="s">
        <v>534</v>
      </c>
      <c r="B546" s="10" t="str">
        <f>VLOOKUP(A546,[3]Feuil1!$A$4:$B$2591,2,FALSE)</f>
        <v>Traumatismes thoraciques, niveau 3</v>
      </c>
      <c r="C546" s="26">
        <v>3170</v>
      </c>
      <c r="D546" s="27">
        <v>12773485.301000001</v>
      </c>
      <c r="E546" s="26">
        <v>3209</v>
      </c>
      <c r="F546" s="27">
        <v>12907239.949999999</v>
      </c>
      <c r="G546" s="26">
        <v>3397</v>
      </c>
      <c r="H546" s="27">
        <v>13667922.747</v>
      </c>
      <c r="I546" s="28">
        <v>1.0471272699999999E-2</v>
      </c>
      <c r="J546" s="28">
        <v>1.2302839100000001E-2</v>
      </c>
      <c r="K546" s="28">
        <v>-1.809307E-3</v>
      </c>
      <c r="L546" s="28">
        <v>5.8934582499999999E-2</v>
      </c>
      <c r="M546" s="28">
        <v>5.8585229000000003E-2</v>
      </c>
      <c r="N546" s="28">
        <v>3.3001919999999999E-4</v>
      </c>
      <c r="O546" s="28">
        <v>2.5842635E-3</v>
      </c>
      <c r="P546" s="28">
        <v>1.4614046999999999E-3</v>
      </c>
      <c r="Q546" s="28">
        <v>3.0850449999999998E-4</v>
      </c>
      <c r="R546" s="28">
        <v>5.043882E-4</v>
      </c>
    </row>
    <row r="547" spans="1:18" x14ac:dyDescent="0.2">
      <c r="A547" s="12" t="s">
        <v>535</v>
      </c>
      <c r="B547" s="10" t="str">
        <f>VLOOKUP(A547,[3]Feuil1!$A$4:$B$2591,2,FALSE)</f>
        <v>Traumatismes thoraciques, niveau 4</v>
      </c>
      <c r="C547" s="26">
        <v>201</v>
      </c>
      <c r="D547" s="27">
        <v>1419714.9824000001</v>
      </c>
      <c r="E547" s="26">
        <v>195</v>
      </c>
      <c r="F547" s="27">
        <v>1401918.4236000001</v>
      </c>
      <c r="G547" s="26">
        <v>242</v>
      </c>
      <c r="H547" s="27">
        <v>1749275.5532</v>
      </c>
      <c r="I547" s="28">
        <v>-1.2535304000000001E-2</v>
      </c>
      <c r="J547" s="28">
        <v>-2.9850746000000001E-2</v>
      </c>
      <c r="K547" s="28">
        <v>1.7848225200000001E-2</v>
      </c>
      <c r="L547" s="28">
        <v>0.24777271179999999</v>
      </c>
      <c r="M547" s="28">
        <v>0.24102564100000001</v>
      </c>
      <c r="N547" s="28">
        <v>5.4366893000000003E-3</v>
      </c>
      <c r="O547" s="28">
        <v>6.4606590000000001E-4</v>
      </c>
      <c r="P547" s="28">
        <v>6.6733380000000004E-4</v>
      </c>
      <c r="Q547" s="28">
        <v>2.1977700000000001E-5</v>
      </c>
      <c r="R547" s="28">
        <v>6.4553600000000005E-5</v>
      </c>
    </row>
    <row r="548" spans="1:18" ht="22.5" x14ac:dyDescent="0.2">
      <c r="A548" s="12" t="s">
        <v>536</v>
      </c>
      <c r="B548" s="10" t="str">
        <f>VLOOKUP(A548,[3]Feuil1!$A$4:$B$2591,2,FALSE)</f>
        <v>Traumatismes thoraciques, très courte durée</v>
      </c>
      <c r="C548" s="26">
        <v>4758</v>
      </c>
      <c r="D548" s="27">
        <v>3782000.7932000002</v>
      </c>
      <c r="E548" s="26">
        <v>4860</v>
      </c>
      <c r="F548" s="27">
        <v>3865104.1394000002</v>
      </c>
      <c r="G548" s="26">
        <v>5087</v>
      </c>
      <c r="H548" s="27">
        <v>4046235.2895999998</v>
      </c>
      <c r="I548" s="28">
        <v>2.19733815E-2</v>
      </c>
      <c r="J548" s="28">
        <v>2.1437578799999999E-2</v>
      </c>
      <c r="K548" s="28">
        <v>5.2455739999999996E-4</v>
      </c>
      <c r="L548" s="28">
        <v>4.68632005E-2</v>
      </c>
      <c r="M548" s="28">
        <v>4.6707818900000003E-2</v>
      </c>
      <c r="N548" s="28">
        <v>1.4844789999999999E-4</v>
      </c>
      <c r="O548" s="28">
        <v>3.1203607000000002E-3</v>
      </c>
      <c r="P548" s="28">
        <v>3.4798460000000001E-4</v>
      </c>
      <c r="Q548" s="28">
        <v>4.619847E-4</v>
      </c>
      <c r="R548" s="28">
        <v>1.4931849999999999E-4</v>
      </c>
    </row>
    <row r="549" spans="1:18" x14ac:dyDescent="0.2">
      <c r="A549" s="12" t="s">
        <v>537</v>
      </c>
      <c r="B549" s="10" t="str">
        <f>VLOOKUP(A549,[3]Feuil1!$A$4:$B$2591,2,FALSE)</f>
        <v>Epanchements pleuraux, niveau 1</v>
      </c>
      <c r="C549" s="26">
        <v>3991</v>
      </c>
      <c r="D549" s="27">
        <v>5688500.6179</v>
      </c>
      <c r="E549" s="26">
        <v>4116</v>
      </c>
      <c r="F549" s="27">
        <v>5728856.2992000002</v>
      </c>
      <c r="G549" s="26">
        <v>4116</v>
      </c>
      <c r="H549" s="27">
        <v>5714391.6853999998</v>
      </c>
      <c r="I549" s="28">
        <v>7.0942562999999998E-3</v>
      </c>
      <c r="J549" s="28">
        <v>3.1320471099999997E-2</v>
      </c>
      <c r="K549" s="28">
        <v>-2.3490482E-2</v>
      </c>
      <c r="L549" s="28">
        <v>-2.5248689999999999E-3</v>
      </c>
      <c r="M549" s="28">
        <v>0</v>
      </c>
      <c r="N549" s="28">
        <v>-2.5248689999999999E-3</v>
      </c>
      <c r="O549" s="28">
        <v>0</v>
      </c>
      <c r="P549" s="28">
        <v>-2.7789000000000001E-5</v>
      </c>
      <c r="Q549" s="28">
        <v>3.7380170000000002E-4</v>
      </c>
      <c r="R549" s="28">
        <v>2.1087849999999999E-4</v>
      </c>
    </row>
    <row r="550" spans="1:18" x14ac:dyDescent="0.2">
      <c r="A550" s="12" t="s">
        <v>538</v>
      </c>
      <c r="B550" s="10" t="str">
        <f>VLOOKUP(A550,[3]Feuil1!$A$4:$B$2591,2,FALSE)</f>
        <v>Epanchements pleuraux, niveau 2</v>
      </c>
      <c r="C550" s="26">
        <v>3839</v>
      </c>
      <c r="D550" s="27">
        <v>13297669.756999999</v>
      </c>
      <c r="E550" s="26">
        <v>4047</v>
      </c>
      <c r="F550" s="27">
        <v>13999989.876</v>
      </c>
      <c r="G550" s="26">
        <v>3982</v>
      </c>
      <c r="H550" s="27">
        <v>13805626.135</v>
      </c>
      <c r="I550" s="28">
        <v>5.2815277600000002E-2</v>
      </c>
      <c r="J550" s="28">
        <v>5.4180776200000003E-2</v>
      </c>
      <c r="K550" s="28">
        <v>-1.295317E-3</v>
      </c>
      <c r="L550" s="28">
        <v>-1.3883134E-2</v>
      </c>
      <c r="M550" s="28">
        <v>-1.6061280000000001E-2</v>
      </c>
      <c r="N550" s="28">
        <v>2.2137004E-3</v>
      </c>
      <c r="O550" s="28">
        <v>-8.9349500000000001E-4</v>
      </c>
      <c r="P550" s="28">
        <v>-3.7340700000000002E-4</v>
      </c>
      <c r="Q550" s="28">
        <v>3.6163230000000002E-4</v>
      </c>
      <c r="R550" s="28">
        <v>5.0946990000000001E-4</v>
      </c>
    </row>
    <row r="551" spans="1:18" x14ac:dyDescent="0.2">
      <c r="A551" s="12" t="s">
        <v>539</v>
      </c>
      <c r="B551" s="10" t="str">
        <f>VLOOKUP(A551,[3]Feuil1!$A$4:$B$2591,2,FALSE)</f>
        <v>Epanchements pleuraux, niveau 3</v>
      </c>
      <c r="C551" s="26">
        <v>3611</v>
      </c>
      <c r="D551" s="27">
        <v>17372000.346999999</v>
      </c>
      <c r="E551" s="26">
        <v>3914</v>
      </c>
      <c r="F551" s="27">
        <v>18848759.997000001</v>
      </c>
      <c r="G551" s="26">
        <v>4269</v>
      </c>
      <c r="H551" s="27">
        <v>20555010.859000001</v>
      </c>
      <c r="I551" s="28">
        <v>8.5008037100000003E-2</v>
      </c>
      <c r="J551" s="28">
        <v>8.3910274199999996E-2</v>
      </c>
      <c r="K551" s="28">
        <v>1.0127802999999999E-3</v>
      </c>
      <c r="L551" s="28">
        <v>9.0523241899999995E-2</v>
      </c>
      <c r="M551" s="28">
        <v>9.0700051099999998E-2</v>
      </c>
      <c r="N551" s="28">
        <v>-1.62106E-4</v>
      </c>
      <c r="O551" s="28">
        <v>4.8798592000000003E-3</v>
      </c>
      <c r="P551" s="28">
        <v>3.2780063000000001E-3</v>
      </c>
      <c r="Q551" s="28">
        <v>3.876967E-4</v>
      </c>
      <c r="R551" s="28">
        <v>7.5854280000000002E-4</v>
      </c>
    </row>
    <row r="552" spans="1:18" x14ac:dyDescent="0.2">
      <c r="A552" s="12" t="s">
        <v>540</v>
      </c>
      <c r="B552" s="10" t="str">
        <f>VLOOKUP(A552,[3]Feuil1!$A$4:$B$2591,2,FALSE)</f>
        <v>Epanchements pleuraux, niveau 4</v>
      </c>
      <c r="C552" s="26">
        <v>1906</v>
      </c>
      <c r="D552" s="27">
        <v>12106119.918</v>
      </c>
      <c r="E552" s="26">
        <v>2187</v>
      </c>
      <c r="F552" s="27">
        <v>13881612.353</v>
      </c>
      <c r="G552" s="26">
        <v>2436</v>
      </c>
      <c r="H552" s="27">
        <v>15436479.742000001</v>
      </c>
      <c r="I552" s="28">
        <v>0.1466607341</v>
      </c>
      <c r="J552" s="28">
        <v>0.147429171</v>
      </c>
      <c r="K552" s="28">
        <v>-6.6970300000000001E-4</v>
      </c>
      <c r="L552" s="28">
        <v>0.11200913479999999</v>
      </c>
      <c r="M552" s="28">
        <v>0.1138545953</v>
      </c>
      <c r="N552" s="28">
        <v>-1.6568240000000001E-3</v>
      </c>
      <c r="O552" s="28">
        <v>3.4227745000000001E-3</v>
      </c>
      <c r="P552" s="28">
        <v>2.9871721000000002E-3</v>
      </c>
      <c r="Q552" s="28">
        <v>2.2122959999999999E-4</v>
      </c>
      <c r="R552" s="28">
        <v>5.6965330000000004E-4</v>
      </c>
    </row>
    <row r="553" spans="1:18" ht="22.5" x14ac:dyDescent="0.2">
      <c r="A553" s="12" t="s">
        <v>541</v>
      </c>
      <c r="B553" s="10" t="str">
        <f>VLOOKUP(A553,[3]Feuil1!$A$4:$B$2591,2,FALSE)</f>
        <v>Epanchements pleuraux, très courte durée</v>
      </c>
      <c r="C553" s="26">
        <v>3560</v>
      </c>
      <c r="D553" s="27">
        <v>1931752.1725000001</v>
      </c>
      <c r="E553" s="26">
        <v>3844</v>
      </c>
      <c r="F553" s="27">
        <v>2083699.2535000001</v>
      </c>
      <c r="G553" s="26">
        <v>4557</v>
      </c>
      <c r="H553" s="27">
        <v>2465933.5825</v>
      </c>
      <c r="I553" s="28">
        <v>7.8657647299999994E-2</v>
      </c>
      <c r="J553" s="28">
        <v>7.9775280899999995E-2</v>
      </c>
      <c r="K553" s="28">
        <v>-1.0350610000000001E-3</v>
      </c>
      <c r="L553" s="28">
        <v>0.18344025820000001</v>
      </c>
      <c r="M553" s="28">
        <v>0.18548387099999999</v>
      </c>
      <c r="N553" s="28">
        <v>-1.7238640000000001E-3</v>
      </c>
      <c r="O553" s="28">
        <v>9.8009567000000002E-3</v>
      </c>
      <c r="P553" s="28">
        <v>7.3433899999999998E-4</v>
      </c>
      <c r="Q553" s="28">
        <v>4.138519E-4</v>
      </c>
      <c r="R553" s="28">
        <v>9.1000499999999997E-5</v>
      </c>
    </row>
    <row r="554" spans="1:18" x14ac:dyDescent="0.2">
      <c r="A554" s="12" t="s">
        <v>542</v>
      </c>
      <c r="B554" s="10" t="str">
        <f>VLOOKUP(A554,[3]Feuil1!$A$4:$B$2591,2,FALSE)</f>
        <v>Bronchiolites, niveau 1</v>
      </c>
      <c r="C554" s="26">
        <v>15911</v>
      </c>
      <c r="D554" s="27">
        <v>38285986.034999996</v>
      </c>
      <c r="E554" s="26">
        <v>14171</v>
      </c>
      <c r="F554" s="27">
        <v>34194356.568000004</v>
      </c>
      <c r="G554" s="26">
        <v>10568</v>
      </c>
      <c r="H554" s="27">
        <v>25577705.964000002</v>
      </c>
      <c r="I554" s="28">
        <v>-0.10687016000000001</v>
      </c>
      <c r="J554" s="28">
        <v>-0.109358306</v>
      </c>
      <c r="K554" s="28">
        <v>2.7936545999999998E-3</v>
      </c>
      <c r="L554" s="28">
        <v>-0.25199042999999999</v>
      </c>
      <c r="M554" s="28">
        <v>-0.25425164099999997</v>
      </c>
      <c r="N554" s="28">
        <v>3.0321367000000002E-3</v>
      </c>
      <c r="O554" s="28">
        <v>-4.9527135E-2</v>
      </c>
      <c r="P554" s="28">
        <v>-1.6554092999999999E-2</v>
      </c>
      <c r="Q554" s="28">
        <v>9.597513E-4</v>
      </c>
      <c r="R554" s="28">
        <v>9.4389560000000003E-4</v>
      </c>
    </row>
    <row r="555" spans="1:18" x14ac:dyDescent="0.2">
      <c r="A555" s="12" t="s">
        <v>543</v>
      </c>
      <c r="B555" s="10" t="str">
        <f>VLOOKUP(A555,[3]Feuil1!$A$4:$B$2591,2,FALSE)</f>
        <v>Bronchiolites, niveau 2</v>
      </c>
      <c r="C555" s="26">
        <v>6457</v>
      </c>
      <c r="D555" s="27">
        <v>18711999.454</v>
      </c>
      <c r="E555" s="26">
        <v>7408</v>
      </c>
      <c r="F555" s="27">
        <v>21476638.032000002</v>
      </c>
      <c r="G555" s="26">
        <v>6617</v>
      </c>
      <c r="H555" s="27">
        <v>19168401.967999998</v>
      </c>
      <c r="I555" s="28">
        <v>0.1477468287</v>
      </c>
      <c r="J555" s="28">
        <v>0.1472820195</v>
      </c>
      <c r="K555" s="28">
        <v>4.0513940000000003E-4</v>
      </c>
      <c r="L555" s="28">
        <v>-0.107476601</v>
      </c>
      <c r="M555" s="28">
        <v>-0.106776458</v>
      </c>
      <c r="N555" s="28">
        <v>-7.8383900000000004E-4</v>
      </c>
      <c r="O555" s="28">
        <v>-1.0873150999999999E-2</v>
      </c>
      <c r="P555" s="28">
        <v>-4.4345249999999999E-3</v>
      </c>
      <c r="Q555" s="28">
        <v>6.0093440000000004E-4</v>
      </c>
      <c r="R555" s="28">
        <v>7.0737269999999997E-4</v>
      </c>
    </row>
    <row r="556" spans="1:18" x14ac:dyDescent="0.2">
      <c r="A556" s="12" t="s">
        <v>544</v>
      </c>
      <c r="B556" s="10" t="str">
        <f>VLOOKUP(A556,[3]Feuil1!$A$4:$B$2591,2,FALSE)</f>
        <v>Bronchiolites, niveau 3</v>
      </c>
      <c r="C556" s="26">
        <v>4412</v>
      </c>
      <c r="D556" s="27">
        <v>15104679.634</v>
      </c>
      <c r="E556" s="26">
        <v>5071</v>
      </c>
      <c r="F556" s="27">
        <v>17457308.090999998</v>
      </c>
      <c r="G556" s="26">
        <v>4267</v>
      </c>
      <c r="H556" s="27">
        <v>14742147.744000001</v>
      </c>
      <c r="I556" s="28">
        <v>0.15575493909999999</v>
      </c>
      <c r="J556" s="28">
        <v>0.14936536719999999</v>
      </c>
      <c r="K556" s="28">
        <v>5.5592174000000001E-3</v>
      </c>
      <c r="L556" s="28">
        <v>-0.15553144499999999</v>
      </c>
      <c r="M556" s="28">
        <v>-0.15854861000000001</v>
      </c>
      <c r="N556" s="28">
        <v>3.5856677000000001E-3</v>
      </c>
      <c r="O556" s="28">
        <v>-1.105185E-2</v>
      </c>
      <c r="P556" s="28">
        <v>-5.2162980000000003E-3</v>
      </c>
      <c r="Q556" s="28">
        <v>3.8751500000000001E-4</v>
      </c>
      <c r="R556" s="28">
        <v>5.4403039999999995E-4</v>
      </c>
    </row>
    <row r="557" spans="1:18" x14ac:dyDescent="0.2">
      <c r="A557" s="12" t="s">
        <v>545</v>
      </c>
      <c r="B557" s="10" t="str">
        <f>VLOOKUP(A557,[3]Feuil1!$A$4:$B$2591,2,FALSE)</f>
        <v>Bronchiolites, niveau 4</v>
      </c>
      <c r="C557" s="26">
        <v>132</v>
      </c>
      <c r="D557" s="27">
        <v>833074.07019999996</v>
      </c>
      <c r="E557" s="26">
        <v>152</v>
      </c>
      <c r="F557" s="27">
        <v>931392.92460000003</v>
      </c>
      <c r="G557" s="26">
        <v>116</v>
      </c>
      <c r="H557" s="27">
        <v>771500.96019999997</v>
      </c>
      <c r="I557" s="28">
        <v>0.118019343</v>
      </c>
      <c r="J557" s="28">
        <v>0.1515151515</v>
      </c>
      <c r="K557" s="28">
        <v>-2.9088465000000001E-2</v>
      </c>
      <c r="L557" s="28">
        <v>-0.171669722</v>
      </c>
      <c r="M557" s="28">
        <v>-0.236842105</v>
      </c>
      <c r="N557" s="28">
        <v>8.5398295400000004E-2</v>
      </c>
      <c r="O557" s="28">
        <v>-4.9485900000000005E-4</v>
      </c>
      <c r="P557" s="28">
        <v>-3.0718E-4</v>
      </c>
      <c r="Q557" s="28">
        <v>1.0534699999999999E-5</v>
      </c>
      <c r="R557" s="28">
        <v>2.8470699999999998E-5</v>
      </c>
    </row>
    <row r="558" spans="1:18" x14ac:dyDescent="0.2">
      <c r="A558" s="12" t="s">
        <v>546</v>
      </c>
      <c r="B558" s="10" t="str">
        <f>VLOOKUP(A558,[3]Feuil1!$A$4:$B$2591,2,FALSE)</f>
        <v>Bronchiolites, très courte durée</v>
      </c>
      <c r="C558" s="26">
        <v>21073</v>
      </c>
      <c r="D558" s="27">
        <v>18673384.883000001</v>
      </c>
      <c r="E558" s="26">
        <v>20938</v>
      </c>
      <c r="F558" s="27">
        <v>18579199.987</v>
      </c>
      <c r="G558" s="26">
        <v>18529</v>
      </c>
      <c r="H558" s="27">
        <v>16455218.045</v>
      </c>
      <c r="I558" s="28">
        <v>-5.0438039999999998E-3</v>
      </c>
      <c r="J558" s="28">
        <v>-6.406302E-3</v>
      </c>
      <c r="K558" s="28">
        <v>1.3712825999999999E-3</v>
      </c>
      <c r="L558" s="28">
        <v>-0.11432042000000001</v>
      </c>
      <c r="M558" s="28">
        <v>-0.11505396900000001</v>
      </c>
      <c r="N558" s="28">
        <v>8.289196E-4</v>
      </c>
      <c r="O558" s="28">
        <v>-3.3114312E-2</v>
      </c>
      <c r="P558" s="28">
        <v>-4.080541E-3</v>
      </c>
      <c r="Q558" s="28">
        <v>1.6827433000000001E-3</v>
      </c>
      <c r="R558" s="28">
        <v>6.0724789999999998E-4</v>
      </c>
    </row>
    <row r="559" spans="1:18" x14ac:dyDescent="0.2">
      <c r="A559" s="12" t="s">
        <v>547</v>
      </c>
      <c r="B559" s="10" t="str">
        <f>VLOOKUP(A559,[3]Feuil1!$A$4:$B$2591,2,FALSE)</f>
        <v>Tuberculoses, niveau 1</v>
      </c>
      <c r="C559" s="26">
        <v>1451</v>
      </c>
      <c r="D559" s="27">
        <v>4854705.1290999996</v>
      </c>
      <c r="E559" s="26">
        <v>1143</v>
      </c>
      <c r="F559" s="27">
        <v>3734986.3939</v>
      </c>
      <c r="G559" s="26">
        <v>973</v>
      </c>
      <c r="H559" s="27">
        <v>3133215.1277000001</v>
      </c>
      <c r="I559" s="28">
        <v>-0.230646086</v>
      </c>
      <c r="J559" s="28">
        <v>-0.21226740199999999</v>
      </c>
      <c r="K559" s="28">
        <v>-2.333112E-2</v>
      </c>
      <c r="L559" s="28">
        <v>-0.161117392</v>
      </c>
      <c r="M559" s="28">
        <v>-0.14873140900000001</v>
      </c>
      <c r="N559" s="28">
        <v>-1.455003E-2</v>
      </c>
      <c r="O559" s="28">
        <v>-2.3368339999999999E-3</v>
      </c>
      <c r="P559" s="28">
        <v>-1.1561080000000001E-3</v>
      </c>
      <c r="Q559" s="28">
        <v>8.8364700000000005E-5</v>
      </c>
      <c r="R559" s="28">
        <v>1.1562520000000001E-4</v>
      </c>
    </row>
    <row r="560" spans="1:18" x14ac:dyDescent="0.2">
      <c r="A560" s="12" t="s">
        <v>548</v>
      </c>
      <c r="B560" s="10" t="str">
        <f>VLOOKUP(A560,[3]Feuil1!$A$4:$B$2591,2,FALSE)</f>
        <v>Tuberculoses, niveau 2</v>
      </c>
      <c r="C560" s="26">
        <v>1931</v>
      </c>
      <c r="D560" s="27">
        <v>13979048.892999999</v>
      </c>
      <c r="E560" s="26">
        <v>2206</v>
      </c>
      <c r="F560" s="27">
        <v>15865485.182</v>
      </c>
      <c r="G560" s="26">
        <v>2163</v>
      </c>
      <c r="H560" s="27">
        <v>15546170.956</v>
      </c>
      <c r="I560" s="28">
        <v>0.134947399</v>
      </c>
      <c r="J560" s="28">
        <v>0.14241325739999999</v>
      </c>
      <c r="K560" s="28">
        <v>-6.5351640000000004E-3</v>
      </c>
      <c r="L560" s="28">
        <v>-2.0126345E-2</v>
      </c>
      <c r="M560" s="28">
        <v>-1.9492294E-2</v>
      </c>
      <c r="N560" s="28">
        <v>-6.4665600000000001E-4</v>
      </c>
      <c r="O560" s="28">
        <v>-5.9108200000000004E-4</v>
      </c>
      <c r="P560" s="28">
        <v>-6.1345799999999999E-4</v>
      </c>
      <c r="Q560" s="28">
        <v>1.9643659999999999E-4</v>
      </c>
      <c r="R560" s="28">
        <v>5.7370130000000002E-4</v>
      </c>
    </row>
    <row r="561" spans="1:18" x14ac:dyDescent="0.2">
      <c r="A561" s="12" t="s">
        <v>549</v>
      </c>
      <c r="B561" s="10" t="str">
        <f>VLOOKUP(A561,[3]Feuil1!$A$4:$B$2591,2,FALSE)</f>
        <v>Tuberculoses, niveau 3</v>
      </c>
      <c r="C561" s="26">
        <v>804</v>
      </c>
      <c r="D561" s="27">
        <v>8202791.0491000004</v>
      </c>
      <c r="E561" s="26">
        <v>833</v>
      </c>
      <c r="F561" s="27">
        <v>8687099.9067000002</v>
      </c>
      <c r="G561" s="26">
        <v>1030</v>
      </c>
      <c r="H561" s="27">
        <v>11189493.301000001</v>
      </c>
      <c r="I561" s="28">
        <v>5.9041959599999999E-2</v>
      </c>
      <c r="J561" s="28">
        <v>3.6069651699999997E-2</v>
      </c>
      <c r="K561" s="28">
        <v>2.21725516E-2</v>
      </c>
      <c r="L561" s="28">
        <v>0.288058549</v>
      </c>
      <c r="M561" s="28">
        <v>0.23649459780000001</v>
      </c>
      <c r="N561" s="28">
        <v>4.1701719700000001E-2</v>
      </c>
      <c r="O561" s="28">
        <v>2.7079781999999998E-3</v>
      </c>
      <c r="P561" s="28">
        <v>4.8075352999999996E-3</v>
      </c>
      <c r="Q561" s="28">
        <v>9.3541200000000005E-5</v>
      </c>
      <c r="R561" s="28">
        <v>4.1292649999999999E-4</v>
      </c>
    </row>
    <row r="562" spans="1:18" x14ac:dyDescent="0.2">
      <c r="A562" s="12" t="s">
        <v>550</v>
      </c>
      <c r="B562" s="10" t="str">
        <f>VLOOKUP(A562,[3]Feuil1!$A$4:$B$2591,2,FALSE)</f>
        <v>Tuberculoses, niveau 4</v>
      </c>
      <c r="C562" s="26">
        <v>126</v>
      </c>
      <c r="D562" s="27">
        <v>2271304.0147000002</v>
      </c>
      <c r="E562" s="26">
        <v>147</v>
      </c>
      <c r="F562" s="27">
        <v>2829267.2389000002</v>
      </c>
      <c r="G562" s="26">
        <v>160</v>
      </c>
      <c r="H562" s="27">
        <v>3134197.1959000002</v>
      </c>
      <c r="I562" s="28">
        <v>0.2456576577</v>
      </c>
      <c r="J562" s="28">
        <v>0.16666666669999999</v>
      </c>
      <c r="K562" s="28">
        <v>6.7706563799999994E-2</v>
      </c>
      <c r="L562" s="28">
        <v>0.1077770077</v>
      </c>
      <c r="M562" s="28">
        <v>8.8435374100000005E-2</v>
      </c>
      <c r="N562" s="28">
        <v>1.7770125800000001E-2</v>
      </c>
      <c r="O562" s="28">
        <v>1.786991E-4</v>
      </c>
      <c r="P562" s="28">
        <v>5.8582380000000002E-4</v>
      </c>
      <c r="Q562" s="28">
        <v>1.45307E-5</v>
      </c>
      <c r="R562" s="28">
        <v>1.156615E-4</v>
      </c>
    </row>
    <row r="563" spans="1:18" x14ac:dyDescent="0.2">
      <c r="A563" s="12" t="s">
        <v>551</v>
      </c>
      <c r="B563" s="10" t="str">
        <f>VLOOKUP(A563,[3]Feuil1!$A$4:$B$2591,2,FALSE)</f>
        <v>Tuberculoses, très courte durée</v>
      </c>
      <c r="C563" s="26">
        <v>453</v>
      </c>
      <c r="D563" s="27">
        <v>248696.72640000001</v>
      </c>
      <c r="E563" s="26">
        <v>288</v>
      </c>
      <c r="F563" s="27">
        <v>157374.94320000001</v>
      </c>
      <c r="G563" s="26">
        <v>225</v>
      </c>
      <c r="H563" s="27">
        <v>123079.932</v>
      </c>
      <c r="I563" s="28">
        <v>-0.36720138800000002</v>
      </c>
      <c r="J563" s="28">
        <v>-0.36423841099999998</v>
      </c>
      <c r="K563" s="28">
        <v>-4.6605170000000003E-3</v>
      </c>
      <c r="L563" s="28">
        <v>-0.21791913299999999</v>
      </c>
      <c r="M563" s="28">
        <v>-0.21875</v>
      </c>
      <c r="N563" s="28">
        <v>1.0635096E-3</v>
      </c>
      <c r="O563" s="28">
        <v>-8.6600299999999996E-4</v>
      </c>
      <c r="P563" s="28">
        <v>-6.5887000000000001E-5</v>
      </c>
      <c r="Q563" s="28">
        <v>2.0433800000000001E-5</v>
      </c>
      <c r="R563" s="28">
        <v>4.5420262000000001E-6</v>
      </c>
    </row>
    <row r="564" spans="1:18" ht="22.5" x14ac:dyDescent="0.2">
      <c r="A564" s="12" t="s">
        <v>552</v>
      </c>
      <c r="B564" s="10" t="str">
        <f>VLOOKUP(A564,[3]Feuil1!$A$4:$B$2591,2,FALSE)</f>
        <v>Bronchopneumopathies chroniques surinfectées, niveau 1</v>
      </c>
      <c r="C564" s="26">
        <v>12559</v>
      </c>
      <c r="D564" s="27">
        <v>23504540.329999998</v>
      </c>
      <c r="E564" s="26">
        <v>13481</v>
      </c>
      <c r="F564" s="27">
        <v>24900495.763999999</v>
      </c>
      <c r="G564" s="26">
        <v>13711</v>
      </c>
      <c r="H564" s="27">
        <v>25043708.732000001</v>
      </c>
      <c r="I564" s="28">
        <v>5.9390884300000002E-2</v>
      </c>
      <c r="J564" s="28">
        <v>7.3413488299999996E-2</v>
      </c>
      <c r="K564" s="28">
        <v>-1.3063562000000001E-2</v>
      </c>
      <c r="L564" s="28">
        <v>5.7514102999999999E-3</v>
      </c>
      <c r="M564" s="28">
        <v>1.70610489E-2</v>
      </c>
      <c r="N564" s="28">
        <v>-1.1119921E-2</v>
      </c>
      <c r="O564" s="28">
        <v>3.1615989000000001E-3</v>
      </c>
      <c r="P564" s="28">
        <v>2.7513720000000002E-4</v>
      </c>
      <c r="Q564" s="28">
        <v>1.2451883E-3</v>
      </c>
      <c r="R564" s="28">
        <v>9.2418950000000002E-4</v>
      </c>
    </row>
    <row r="565" spans="1:18" ht="22.5" x14ac:dyDescent="0.2">
      <c r="A565" s="12" t="s">
        <v>553</v>
      </c>
      <c r="B565" s="10" t="str">
        <f>VLOOKUP(A565,[3]Feuil1!$A$4:$B$2591,2,FALSE)</f>
        <v>Bronchopneumopathies chroniques surinfectées, niveau 2</v>
      </c>
      <c r="C565" s="26">
        <v>19998</v>
      </c>
      <c r="D565" s="27">
        <v>69454485.628000006</v>
      </c>
      <c r="E565" s="26">
        <v>22356</v>
      </c>
      <c r="F565" s="27">
        <v>77349314.739999995</v>
      </c>
      <c r="G565" s="26">
        <v>23884</v>
      </c>
      <c r="H565" s="27">
        <v>82495804.913000003</v>
      </c>
      <c r="I565" s="28">
        <v>0.1136691034</v>
      </c>
      <c r="J565" s="28">
        <v>0.1179117912</v>
      </c>
      <c r="K565" s="28">
        <v>-3.7951899999999999E-3</v>
      </c>
      <c r="L565" s="28">
        <v>6.6535691899999999E-2</v>
      </c>
      <c r="M565" s="28">
        <v>6.8348541799999996E-2</v>
      </c>
      <c r="N565" s="28">
        <v>-1.696871E-3</v>
      </c>
      <c r="O565" s="28">
        <v>2.10040139E-2</v>
      </c>
      <c r="P565" s="28">
        <v>9.8873074999999994E-3</v>
      </c>
      <c r="Q565" s="28">
        <v>2.1690669999999998E-3</v>
      </c>
      <c r="R565" s="28">
        <v>3.0443477E-3</v>
      </c>
    </row>
    <row r="566" spans="1:18" ht="22.5" x14ac:dyDescent="0.2">
      <c r="A566" s="12" t="s">
        <v>554</v>
      </c>
      <c r="B566" s="10" t="str">
        <f>VLOOKUP(A566,[3]Feuil1!$A$4:$B$2591,2,FALSE)</f>
        <v>Bronchopneumopathies chroniques surinfectées, niveau 3</v>
      </c>
      <c r="C566" s="26">
        <v>14423</v>
      </c>
      <c r="D566" s="27">
        <v>73857751.844999999</v>
      </c>
      <c r="E566" s="26">
        <v>18657</v>
      </c>
      <c r="F566" s="27">
        <v>95514196.900999993</v>
      </c>
      <c r="G566" s="26">
        <v>21735</v>
      </c>
      <c r="H566" s="27">
        <v>110889245.15000001</v>
      </c>
      <c r="I566" s="28">
        <v>0.29321830840000002</v>
      </c>
      <c r="J566" s="28">
        <v>0.29355889899999998</v>
      </c>
      <c r="K566" s="28">
        <v>-2.6329700000000001E-4</v>
      </c>
      <c r="L566" s="28">
        <v>0.1609713398</v>
      </c>
      <c r="M566" s="28">
        <v>0.1649782923</v>
      </c>
      <c r="N566" s="28">
        <v>-3.439508E-3</v>
      </c>
      <c r="O566" s="28">
        <v>4.2310441499999997E-2</v>
      </c>
      <c r="P566" s="28">
        <v>2.9538156199999999E-2</v>
      </c>
      <c r="Q566" s="28">
        <v>1.9739018E-3</v>
      </c>
      <c r="R566" s="28">
        <v>4.0921524999999997E-3</v>
      </c>
    </row>
    <row r="567" spans="1:18" ht="22.5" x14ac:dyDescent="0.2">
      <c r="A567" s="12" t="s">
        <v>555</v>
      </c>
      <c r="B567" s="10" t="str">
        <f>VLOOKUP(A567,[3]Feuil1!$A$4:$B$2591,2,FALSE)</f>
        <v>Bronchopneumopathies chroniques surinfectées, niveau 4</v>
      </c>
      <c r="C567" s="26">
        <v>3027</v>
      </c>
      <c r="D567" s="27">
        <v>22297611.653000001</v>
      </c>
      <c r="E567" s="26">
        <v>3721</v>
      </c>
      <c r="F567" s="27">
        <v>27847759.594000001</v>
      </c>
      <c r="G567" s="26">
        <v>4221</v>
      </c>
      <c r="H567" s="27">
        <v>30541725.543000001</v>
      </c>
      <c r="I567" s="28">
        <v>0.24891221660000001</v>
      </c>
      <c r="J567" s="28">
        <v>0.22926990420000001</v>
      </c>
      <c r="K567" s="28">
        <v>1.59788443E-2</v>
      </c>
      <c r="L567" s="28">
        <v>9.6739055000000004E-2</v>
      </c>
      <c r="M567" s="28">
        <v>0.1343724805</v>
      </c>
      <c r="N567" s="28">
        <v>-3.3175545000000001E-2</v>
      </c>
      <c r="O567" s="28">
        <v>6.8730411999999999E-3</v>
      </c>
      <c r="P567" s="28">
        <v>5.1755797000000003E-3</v>
      </c>
      <c r="Q567" s="28">
        <v>3.8333749999999999E-4</v>
      </c>
      <c r="R567" s="28">
        <v>1.1270830999999999E-3</v>
      </c>
    </row>
    <row r="568" spans="1:18" ht="22.5" x14ac:dyDescent="0.2">
      <c r="A568" s="12" t="s">
        <v>556</v>
      </c>
      <c r="B568" s="10" t="str">
        <f>VLOOKUP(A568,[3]Feuil1!$A$4:$B$2591,2,FALSE)</f>
        <v>Bronchopneumopathies chroniques surinfectées, très courte durée</v>
      </c>
      <c r="C568" s="26">
        <v>1261</v>
      </c>
      <c r="D568" s="27">
        <v>730989.32799999998</v>
      </c>
      <c r="E568" s="26">
        <v>1488</v>
      </c>
      <c r="F568" s="27">
        <v>868255.49120000005</v>
      </c>
      <c r="G568" s="26">
        <v>1510</v>
      </c>
      <c r="H568" s="27">
        <v>875249.50719999999</v>
      </c>
      <c r="I568" s="28">
        <v>0.1877813505</v>
      </c>
      <c r="J568" s="28">
        <v>0.18001586040000001</v>
      </c>
      <c r="K568" s="28">
        <v>6.5808352999999998E-3</v>
      </c>
      <c r="L568" s="28">
        <v>8.0552511000000007E-3</v>
      </c>
      <c r="M568" s="28">
        <v>1.4784946199999999E-2</v>
      </c>
      <c r="N568" s="28">
        <v>-6.6316470000000001E-3</v>
      </c>
      <c r="O568" s="28">
        <v>3.0241380000000002E-4</v>
      </c>
      <c r="P568" s="28">
        <v>1.34367E-5</v>
      </c>
      <c r="Q568" s="28">
        <v>1.371333E-4</v>
      </c>
      <c r="R568" s="28">
        <v>3.2299399999999998E-5</v>
      </c>
    </row>
    <row r="569" spans="1:18" x14ac:dyDescent="0.2">
      <c r="A569" s="12" t="s">
        <v>557</v>
      </c>
      <c r="B569" s="10" t="str">
        <f>VLOOKUP(A569,[3]Feuil1!$A$4:$B$2591,2,FALSE)</f>
        <v>Suivis de greffe pulmonaire, niveau 1</v>
      </c>
      <c r="C569" s="26">
        <v>3822</v>
      </c>
      <c r="D569" s="27">
        <v>3161300.5970000001</v>
      </c>
      <c r="E569" s="26">
        <v>3991</v>
      </c>
      <c r="F569" s="27">
        <v>3303427.9681000002</v>
      </c>
      <c r="G569" s="26">
        <v>5177</v>
      </c>
      <c r="H569" s="27">
        <v>4281971.7915000003</v>
      </c>
      <c r="I569" s="28">
        <v>4.49585121E-2</v>
      </c>
      <c r="J569" s="28">
        <v>4.42176871E-2</v>
      </c>
      <c r="K569" s="28">
        <v>7.0945459999999998E-4</v>
      </c>
      <c r="L569" s="28">
        <v>0.29622072370000002</v>
      </c>
      <c r="M569" s="28">
        <v>0.2971686294</v>
      </c>
      <c r="N569" s="28">
        <v>-7.3074999999999995E-4</v>
      </c>
      <c r="O569" s="28">
        <v>1.6302853700000002E-2</v>
      </c>
      <c r="P569" s="28">
        <v>1.8799538E-3</v>
      </c>
      <c r="Q569" s="28">
        <v>4.7015829999999997E-4</v>
      </c>
      <c r="R569" s="28">
        <v>1.580179E-4</v>
      </c>
    </row>
    <row r="570" spans="1:18" x14ac:dyDescent="0.2">
      <c r="A570" s="12" t="s">
        <v>558</v>
      </c>
      <c r="B570" s="10" t="str">
        <f>VLOOKUP(A570,[3]Feuil1!$A$4:$B$2591,2,FALSE)</f>
        <v>Suivis de greffe pulmonaire, niveau 2</v>
      </c>
      <c r="C570" s="26">
        <v>124</v>
      </c>
      <c r="D570" s="27">
        <v>353119.20850000001</v>
      </c>
      <c r="E570" s="26">
        <v>135</v>
      </c>
      <c r="F570" s="27">
        <v>367340.82</v>
      </c>
      <c r="G570" s="26">
        <v>149</v>
      </c>
      <c r="H570" s="27">
        <v>413514.47320000001</v>
      </c>
      <c r="I570" s="28">
        <v>4.0274250599999999E-2</v>
      </c>
      <c r="J570" s="28">
        <v>8.8709677400000006E-2</v>
      </c>
      <c r="K570" s="28">
        <v>-4.4488835999999997E-2</v>
      </c>
      <c r="L570" s="28">
        <v>0.1256970385</v>
      </c>
      <c r="M570" s="28">
        <v>0.1037037037</v>
      </c>
      <c r="N570" s="28">
        <v>1.9926847000000001E-2</v>
      </c>
      <c r="O570" s="28">
        <v>1.9244520000000001E-4</v>
      </c>
      <c r="P570" s="28">
        <v>8.8707699999999998E-5</v>
      </c>
      <c r="Q570" s="28">
        <v>1.35317E-5</v>
      </c>
      <c r="R570" s="28">
        <v>1.5259899999999999E-5</v>
      </c>
    </row>
    <row r="571" spans="1:18" x14ac:dyDescent="0.2">
      <c r="A571" s="12" t="s">
        <v>559</v>
      </c>
      <c r="B571" s="10" t="str">
        <f>VLOOKUP(A571,[3]Feuil1!$A$4:$B$2591,2,FALSE)</f>
        <v>Suivis de greffe pulmonaire, niveau 3</v>
      </c>
      <c r="C571" s="26">
        <v>40</v>
      </c>
      <c r="D571" s="27">
        <v>143289.63219999999</v>
      </c>
      <c r="E571" s="26">
        <v>25</v>
      </c>
      <c r="F571" s="27">
        <v>88800.182000000001</v>
      </c>
      <c r="G571" s="26">
        <v>48</v>
      </c>
      <c r="H571" s="27">
        <v>170689.84400000001</v>
      </c>
      <c r="I571" s="28">
        <v>-0.38027489799999997</v>
      </c>
      <c r="J571" s="28">
        <v>-0.375</v>
      </c>
      <c r="K571" s="28">
        <v>-8.4398359999999992E-3</v>
      </c>
      <c r="L571" s="28">
        <v>0.9221789883</v>
      </c>
      <c r="M571" s="28">
        <v>0.92</v>
      </c>
      <c r="N571" s="28">
        <v>1.1348898000000001E-3</v>
      </c>
      <c r="O571" s="28">
        <v>3.1615989999999997E-4</v>
      </c>
      <c r="P571" s="28">
        <v>1.573244E-4</v>
      </c>
      <c r="Q571" s="28">
        <v>4.3592035000000001E-6</v>
      </c>
      <c r="R571" s="28">
        <v>6.2989776000000002E-6</v>
      </c>
    </row>
    <row r="572" spans="1:18" x14ac:dyDescent="0.2">
      <c r="A572" s="12" t="s">
        <v>560</v>
      </c>
      <c r="B572" s="10" t="str">
        <f>VLOOKUP(A572,[3]Feuil1!$A$4:$B$2591,2,FALSE)</f>
        <v>Suivis de greffe pulmonaire, niveau 4</v>
      </c>
      <c r="C572" s="26">
        <v>17</v>
      </c>
      <c r="D572" s="27">
        <v>105242.0848</v>
      </c>
      <c r="E572" s="26">
        <v>26</v>
      </c>
      <c r="F572" s="27">
        <v>160812.7372</v>
      </c>
      <c r="G572" s="26">
        <v>28</v>
      </c>
      <c r="H572" s="27">
        <v>170959.39559999999</v>
      </c>
      <c r="I572" s="28">
        <v>0.5280269058</v>
      </c>
      <c r="J572" s="28">
        <v>0.52941176469999995</v>
      </c>
      <c r="K572" s="28">
        <v>-9.0548500000000004E-4</v>
      </c>
      <c r="L572" s="28">
        <v>6.3096111499999996E-2</v>
      </c>
      <c r="M572" s="28">
        <v>7.6923076899999998E-2</v>
      </c>
      <c r="N572" s="28">
        <v>-1.2839325E-2</v>
      </c>
      <c r="O572" s="28">
        <v>2.7492200000000001E-5</v>
      </c>
      <c r="P572" s="28">
        <v>1.9493499999999999E-5</v>
      </c>
      <c r="Q572" s="28">
        <v>2.5428686999999998E-6</v>
      </c>
      <c r="R572" s="28">
        <v>6.3089249E-6</v>
      </c>
    </row>
    <row r="573" spans="1:18" ht="22.5" x14ac:dyDescent="0.2">
      <c r="A573" s="12" t="s">
        <v>561</v>
      </c>
      <c r="B573" s="10" t="str">
        <f>VLOOKUP(A573,[3]Feuil1!$A$4:$B$2591,2,FALSE)</f>
        <v>Explorations et surveillance pour affections de l'appareil respiratoire</v>
      </c>
      <c r="C573" s="26">
        <v>45624</v>
      </c>
      <c r="D573" s="27">
        <v>31683964.949999999</v>
      </c>
      <c r="E573" s="26">
        <v>45810</v>
      </c>
      <c r="F573" s="27">
        <v>31833310.664000001</v>
      </c>
      <c r="G573" s="26">
        <v>43703</v>
      </c>
      <c r="H573" s="27">
        <v>30451790.998</v>
      </c>
      <c r="I573" s="28">
        <v>4.7136056000000003E-3</v>
      </c>
      <c r="J573" s="28">
        <v>4.0768017000000004E-3</v>
      </c>
      <c r="K573" s="28">
        <v>6.3421829999999997E-4</v>
      </c>
      <c r="L573" s="28">
        <v>-4.3398553999999999E-2</v>
      </c>
      <c r="M573" s="28">
        <v>-4.5994324000000003E-2</v>
      </c>
      <c r="N573" s="28">
        <v>2.7209167000000001E-3</v>
      </c>
      <c r="O573" s="28">
        <v>-2.8962996000000001E-2</v>
      </c>
      <c r="P573" s="28">
        <v>-2.6541410000000001E-3</v>
      </c>
      <c r="Q573" s="28">
        <v>3.9689638999999997E-3</v>
      </c>
      <c r="R573" s="28">
        <v>1.1237643000000001E-3</v>
      </c>
    </row>
    <row r="574" spans="1:18" ht="22.5" x14ac:dyDescent="0.2">
      <c r="A574" s="12" t="s">
        <v>562</v>
      </c>
      <c r="B574" s="10" t="str">
        <f>VLOOKUP(A574,[3]Feuil1!$A$4:$B$2591,2,FALSE)</f>
        <v>Autres symptômes et recours aux soins de la CMD 04, très courte durée</v>
      </c>
      <c r="C574" s="26">
        <v>1586</v>
      </c>
      <c r="D574" s="27">
        <v>823169.12520000001</v>
      </c>
      <c r="E574" s="26">
        <v>1573</v>
      </c>
      <c r="F574" s="27">
        <v>818286.18839999998</v>
      </c>
      <c r="G574" s="26">
        <v>1667</v>
      </c>
      <c r="H574" s="27">
        <v>863248.63439999998</v>
      </c>
      <c r="I574" s="28">
        <v>-5.931876E-3</v>
      </c>
      <c r="J574" s="28">
        <v>-8.1967210000000006E-3</v>
      </c>
      <c r="K574" s="28">
        <v>2.2835634999999999E-3</v>
      </c>
      <c r="L574" s="28">
        <v>5.4947091400000002E-2</v>
      </c>
      <c r="M574" s="28">
        <v>5.9758423400000003E-2</v>
      </c>
      <c r="N574" s="28">
        <v>-4.5400270000000003E-3</v>
      </c>
      <c r="O574" s="28">
        <v>1.2921317E-3</v>
      </c>
      <c r="P574" s="28">
        <v>8.6380700000000005E-5</v>
      </c>
      <c r="Q574" s="28">
        <v>1.513915E-4</v>
      </c>
      <c r="R574" s="28">
        <v>3.1856500000000002E-5</v>
      </c>
    </row>
    <row r="575" spans="1:18" ht="22.5" x14ac:dyDescent="0.2">
      <c r="A575" s="12" t="s">
        <v>563</v>
      </c>
      <c r="B575" s="10" t="str">
        <f>VLOOKUP(A575,[3]Feuil1!$A$4:$B$2591,2,FALSE)</f>
        <v>Autres symptômes et recours aux soins de la CMD 04</v>
      </c>
      <c r="C575" s="26">
        <v>4730</v>
      </c>
      <c r="D575" s="27">
        <v>9860594.0914999992</v>
      </c>
      <c r="E575" s="26">
        <v>5227</v>
      </c>
      <c r="F575" s="27">
        <v>10634930.563999999</v>
      </c>
      <c r="G575" s="26">
        <v>4798</v>
      </c>
      <c r="H575" s="27">
        <v>9899407.4495000001</v>
      </c>
      <c r="I575" s="28">
        <v>7.8528379199999998E-2</v>
      </c>
      <c r="J575" s="28">
        <v>0.1050739958</v>
      </c>
      <c r="K575" s="28">
        <v>-2.4021574E-2</v>
      </c>
      <c r="L575" s="28">
        <v>-6.9161063999999994E-2</v>
      </c>
      <c r="M575" s="28">
        <v>-8.2073847000000005E-2</v>
      </c>
      <c r="N575" s="28">
        <v>1.40673443E-2</v>
      </c>
      <c r="O575" s="28">
        <v>-5.8970689999999996E-3</v>
      </c>
      <c r="P575" s="28">
        <v>-1.4130690000000001E-3</v>
      </c>
      <c r="Q575" s="28">
        <v>4.3573869999999999E-4</v>
      </c>
      <c r="R575" s="28">
        <v>3.6531839999999998E-4</v>
      </c>
    </row>
    <row r="576" spans="1:18" ht="22.5" x14ac:dyDescent="0.2">
      <c r="A576" s="12" t="s">
        <v>564</v>
      </c>
      <c r="B576" s="10" t="str">
        <f>VLOOKUP(A576,[3]Feuil1!$A$4:$B$2591,2,FALSE)</f>
        <v>Affections de la CMD 04 avec décès : séjours de moins de 2 jours</v>
      </c>
      <c r="C576" s="26">
        <v>9538</v>
      </c>
      <c r="D576" s="27">
        <v>7855714.5999999996</v>
      </c>
      <c r="E576" s="26">
        <v>10281</v>
      </c>
      <c r="F576" s="27">
        <v>8460482.7672000006</v>
      </c>
      <c r="G576" s="26">
        <v>10158</v>
      </c>
      <c r="H576" s="27">
        <v>8366945.3339999998</v>
      </c>
      <c r="I576" s="28">
        <v>7.6984488099999998E-2</v>
      </c>
      <c r="J576" s="28">
        <v>7.7898930599999999E-2</v>
      </c>
      <c r="K576" s="28">
        <v>-8.4835599999999998E-4</v>
      </c>
      <c r="L576" s="28">
        <v>-1.1055802999999999E-2</v>
      </c>
      <c r="M576" s="28">
        <v>-1.1963817E-2</v>
      </c>
      <c r="N576" s="28">
        <v>9.1900830000000001E-4</v>
      </c>
      <c r="O576" s="28">
        <v>-1.690768E-3</v>
      </c>
      <c r="P576" s="28">
        <v>-1.7970200000000001E-4</v>
      </c>
      <c r="Q576" s="28">
        <v>9.2251639999999999E-4</v>
      </c>
      <c r="R576" s="28">
        <v>3.087659E-4</v>
      </c>
    </row>
    <row r="577" spans="1:18" x14ac:dyDescent="0.2">
      <c r="A577" s="12" t="s">
        <v>565</v>
      </c>
      <c r="B577" s="10" t="str">
        <f>VLOOKUP(A577,[3]Feuil1!$A$4:$B$2591,2,FALSE)</f>
        <v>Grippes, niveau 1</v>
      </c>
      <c r="C577" s="26">
        <v>2296</v>
      </c>
      <c r="D577" s="27">
        <v>3807502.1518999999</v>
      </c>
      <c r="E577" s="26">
        <v>1988</v>
      </c>
      <c r="F577" s="27">
        <v>3281563.8783999998</v>
      </c>
      <c r="G577" s="26">
        <v>2584</v>
      </c>
      <c r="H577" s="27">
        <v>4259587.7099000001</v>
      </c>
      <c r="I577" s="28">
        <v>-0.13813210100000001</v>
      </c>
      <c r="J577" s="28">
        <v>-0.134146341</v>
      </c>
      <c r="K577" s="28">
        <v>-4.6032720000000003E-3</v>
      </c>
      <c r="L577" s="28">
        <v>0.29803589619999998</v>
      </c>
      <c r="M577" s="28">
        <v>0.29979879279999999</v>
      </c>
      <c r="N577" s="28">
        <v>-1.3562839999999999E-3</v>
      </c>
      <c r="O577" s="28">
        <v>8.1926650999999996E-3</v>
      </c>
      <c r="P577" s="28">
        <v>1.8789548E-3</v>
      </c>
      <c r="Q577" s="28">
        <v>2.3467050000000001E-4</v>
      </c>
      <c r="R577" s="28">
        <v>1.5719179999999999E-4</v>
      </c>
    </row>
    <row r="578" spans="1:18" x14ac:dyDescent="0.2">
      <c r="A578" s="12" t="s">
        <v>566</v>
      </c>
      <c r="B578" s="10" t="str">
        <f>VLOOKUP(A578,[3]Feuil1!$A$4:$B$2591,2,FALSE)</f>
        <v>Grippes, niveau 2</v>
      </c>
      <c r="C578" s="26">
        <v>882</v>
      </c>
      <c r="D578" s="27">
        <v>2442318.0317000002</v>
      </c>
      <c r="E578" s="26">
        <v>942</v>
      </c>
      <c r="F578" s="27">
        <v>2645417.8835999998</v>
      </c>
      <c r="G578" s="26">
        <v>1363</v>
      </c>
      <c r="H578" s="27">
        <v>3794564.1995000001</v>
      </c>
      <c r="I578" s="28">
        <v>8.3158642399999996E-2</v>
      </c>
      <c r="J578" s="28">
        <v>6.8027210899999996E-2</v>
      </c>
      <c r="K578" s="28">
        <v>1.41676461E-2</v>
      </c>
      <c r="L578" s="28">
        <v>0.43439122530000002</v>
      </c>
      <c r="M578" s="28">
        <v>0.44692144369999998</v>
      </c>
      <c r="N578" s="28">
        <v>-8.6599160000000001E-3</v>
      </c>
      <c r="O578" s="28">
        <v>5.7871006999999997E-3</v>
      </c>
      <c r="P578" s="28">
        <v>2.2077109999999998E-3</v>
      </c>
      <c r="Q578" s="28">
        <v>1.2378319999999999E-4</v>
      </c>
      <c r="R578" s="28">
        <v>1.4003099999999999E-4</v>
      </c>
    </row>
    <row r="579" spans="1:18" x14ac:dyDescent="0.2">
      <c r="A579" s="12" t="s">
        <v>567</v>
      </c>
      <c r="B579" s="10" t="str">
        <f>VLOOKUP(A579,[3]Feuil1!$A$4:$B$2591,2,FALSE)</f>
        <v>Grippes, niveau 3</v>
      </c>
      <c r="C579" s="26">
        <v>619</v>
      </c>
      <c r="D579" s="27">
        <v>2854909.8920999998</v>
      </c>
      <c r="E579" s="26">
        <v>1203</v>
      </c>
      <c r="F579" s="27">
        <v>5483515.0212000003</v>
      </c>
      <c r="G579" s="26">
        <v>1572</v>
      </c>
      <c r="H579" s="27">
        <v>7248777.3628000002</v>
      </c>
      <c r="I579" s="28">
        <v>0.9207313815</v>
      </c>
      <c r="J579" s="28">
        <v>0.94345718899999997</v>
      </c>
      <c r="K579" s="28">
        <v>-1.1693495E-2</v>
      </c>
      <c r="L579" s="28">
        <v>0.32192167519999998</v>
      </c>
      <c r="M579" s="28">
        <v>0.30673316709999998</v>
      </c>
      <c r="N579" s="28">
        <v>1.1623266700000001E-2</v>
      </c>
      <c r="O579" s="28">
        <v>5.0723043999999998E-3</v>
      </c>
      <c r="P579" s="28">
        <v>3.3913775999999999E-3</v>
      </c>
      <c r="Q579" s="28">
        <v>1.427639E-4</v>
      </c>
      <c r="R579" s="28">
        <v>2.6750210000000001E-4</v>
      </c>
    </row>
    <row r="580" spans="1:18" x14ac:dyDescent="0.2">
      <c r="A580" s="12" t="s">
        <v>568</v>
      </c>
      <c r="B580" s="10" t="str">
        <f>VLOOKUP(A580,[3]Feuil1!$A$4:$B$2591,2,FALSE)</f>
        <v>Grippes, niveau 4</v>
      </c>
      <c r="C580" s="26">
        <v>214</v>
      </c>
      <c r="D580" s="27">
        <v>1859125.2327000001</v>
      </c>
      <c r="E580" s="26">
        <v>180</v>
      </c>
      <c r="F580" s="27">
        <v>1501666.3869</v>
      </c>
      <c r="G580" s="26">
        <v>353</v>
      </c>
      <c r="H580" s="27">
        <v>3098698.9572999999</v>
      </c>
      <c r="I580" s="28">
        <v>-0.19227260199999999</v>
      </c>
      <c r="J580" s="28">
        <v>-0.158878505</v>
      </c>
      <c r="K580" s="28">
        <v>-3.9701871E-2</v>
      </c>
      <c r="L580" s="28">
        <v>1.0635069043000001</v>
      </c>
      <c r="M580" s="28">
        <v>0.96111111110000003</v>
      </c>
      <c r="N580" s="28">
        <v>5.2213152300000003E-2</v>
      </c>
      <c r="O580" s="28">
        <v>2.3780721999999998E-3</v>
      </c>
      <c r="P580" s="28">
        <v>3.0681787999999998E-3</v>
      </c>
      <c r="Q580" s="28">
        <v>3.2058299999999998E-5</v>
      </c>
      <c r="R580" s="28">
        <v>1.143515E-4</v>
      </c>
    </row>
    <row r="581" spans="1:18" x14ac:dyDescent="0.2">
      <c r="A581" s="12" t="s">
        <v>569</v>
      </c>
      <c r="B581" s="10" t="str">
        <f>VLOOKUP(A581,[3]Feuil1!$A$4:$B$2591,2,FALSE)</f>
        <v>Grippes, très courte durée</v>
      </c>
      <c r="C581" s="26">
        <v>2574</v>
      </c>
      <c r="D581" s="27">
        <v>1727759.6433000001</v>
      </c>
      <c r="E581" s="26">
        <v>2397</v>
      </c>
      <c r="F581" s="27">
        <v>1613822.8223000001</v>
      </c>
      <c r="G581" s="26">
        <v>3184</v>
      </c>
      <c r="H581" s="27">
        <v>2140702.9202000001</v>
      </c>
      <c r="I581" s="28">
        <v>-6.5944832999999994E-2</v>
      </c>
      <c r="J581" s="28">
        <v>-6.8764568999999998E-2</v>
      </c>
      <c r="K581" s="28">
        <v>3.0279515999999999E-3</v>
      </c>
      <c r="L581" s="28">
        <v>0.32647951850000001</v>
      </c>
      <c r="M581" s="28">
        <v>0.32832707550000001</v>
      </c>
      <c r="N581" s="28">
        <v>-1.3908900000000001E-3</v>
      </c>
      <c r="O581" s="28">
        <v>1.0818166800000001E-2</v>
      </c>
      <c r="P581" s="28">
        <v>1.0122288000000001E-3</v>
      </c>
      <c r="Q581" s="28">
        <v>2.8916050000000001E-4</v>
      </c>
      <c r="R581" s="28">
        <v>7.8998499999999999E-5</v>
      </c>
    </row>
    <row r="582" spans="1:18" ht="22.5" x14ac:dyDescent="0.2">
      <c r="A582" s="12" t="s">
        <v>570</v>
      </c>
      <c r="B582" s="10" t="str">
        <f>VLOOKUP(A582,[3]Feuil1!$A$4:$B$2591,2,FALSE)</f>
        <v>Fibroses kystiques avec manifestations pulmonaires, niveau 1</v>
      </c>
      <c r="C582" s="26">
        <v>406</v>
      </c>
      <c r="D582" s="27">
        <v>1004325.8495</v>
      </c>
      <c r="E582" s="26">
        <v>416</v>
      </c>
      <c r="F582" s="27">
        <v>1026854.8332</v>
      </c>
      <c r="G582" s="26">
        <v>300</v>
      </c>
      <c r="H582" s="27">
        <v>732016.84979999997</v>
      </c>
      <c r="I582" s="28">
        <v>2.2431946500000001E-2</v>
      </c>
      <c r="J582" s="28">
        <v>2.46305419E-2</v>
      </c>
      <c r="K582" s="28">
        <v>-2.1457450000000001E-3</v>
      </c>
      <c r="L582" s="28">
        <v>-0.28712723000000001</v>
      </c>
      <c r="M582" s="28">
        <v>-0.27884615400000001</v>
      </c>
      <c r="N582" s="28">
        <v>-1.1483092E-2</v>
      </c>
      <c r="O582" s="28">
        <v>-1.5945460000000001E-3</v>
      </c>
      <c r="P582" s="28">
        <v>-5.6643500000000001E-4</v>
      </c>
      <c r="Q582" s="28">
        <v>2.7245000000000001E-5</v>
      </c>
      <c r="R582" s="28">
        <v>2.7013699999999999E-5</v>
      </c>
    </row>
    <row r="583" spans="1:18" ht="22.5" x14ac:dyDescent="0.2">
      <c r="A583" s="12" t="s">
        <v>571</v>
      </c>
      <c r="B583" s="10" t="str">
        <f>VLOOKUP(A583,[3]Feuil1!$A$4:$B$2591,2,FALSE)</f>
        <v>Fibroses kystiques avec manifestations pulmonaires, niveau 2</v>
      </c>
      <c r="C583" s="26">
        <v>334</v>
      </c>
      <c r="D583" s="27">
        <v>1548640.89</v>
      </c>
      <c r="E583" s="26">
        <v>413</v>
      </c>
      <c r="F583" s="27">
        <v>1902363.6669999999</v>
      </c>
      <c r="G583" s="26">
        <v>286</v>
      </c>
      <c r="H583" s="27">
        <v>1327613.4058000001</v>
      </c>
      <c r="I583" s="28">
        <v>0.22840852210000001</v>
      </c>
      <c r="J583" s="28">
        <v>0.2365269461</v>
      </c>
      <c r="K583" s="28">
        <v>-6.5655050000000001E-3</v>
      </c>
      <c r="L583" s="28">
        <v>-0.30212428400000002</v>
      </c>
      <c r="M583" s="28">
        <v>-0.307506053</v>
      </c>
      <c r="N583" s="28">
        <v>7.7715756000000004E-3</v>
      </c>
      <c r="O583" s="28">
        <v>-1.7457519999999999E-3</v>
      </c>
      <c r="P583" s="28">
        <v>-1.104196E-3</v>
      </c>
      <c r="Q583" s="28">
        <v>2.5973600000000001E-5</v>
      </c>
      <c r="R583" s="28">
        <v>4.8992999999999997E-5</v>
      </c>
    </row>
    <row r="584" spans="1:18" ht="22.5" x14ac:dyDescent="0.2">
      <c r="A584" s="12" t="s">
        <v>572</v>
      </c>
      <c r="B584" s="10" t="str">
        <f>VLOOKUP(A584,[3]Feuil1!$A$4:$B$2591,2,FALSE)</f>
        <v>Fibroses kystiques avec manifestations pulmonaires, niveau 3</v>
      </c>
      <c r="C584" s="26">
        <v>251</v>
      </c>
      <c r="D584" s="27">
        <v>1553353.3873000001</v>
      </c>
      <c r="E584" s="26">
        <v>264</v>
      </c>
      <c r="F584" s="27">
        <v>1593462.1314000001</v>
      </c>
      <c r="G584" s="26">
        <v>244</v>
      </c>
      <c r="H584" s="27">
        <v>1532365.2294000001</v>
      </c>
      <c r="I584" s="28">
        <v>2.5820746499999998E-2</v>
      </c>
      <c r="J584" s="28">
        <v>5.1792828700000001E-2</v>
      </c>
      <c r="K584" s="28">
        <v>-2.4693153999999998E-2</v>
      </c>
      <c r="L584" s="28">
        <v>-3.8342237000000001E-2</v>
      </c>
      <c r="M584" s="28">
        <v>-7.5757575999999993E-2</v>
      </c>
      <c r="N584" s="28">
        <v>4.0482170300000002E-2</v>
      </c>
      <c r="O584" s="28">
        <v>-2.7492199999999998E-4</v>
      </c>
      <c r="P584" s="28">
        <v>-1.17378E-4</v>
      </c>
      <c r="Q584" s="28">
        <v>2.21593E-5</v>
      </c>
      <c r="R584" s="28">
        <v>5.6548999999999997E-5</v>
      </c>
    </row>
    <row r="585" spans="1:18" ht="22.5" x14ac:dyDescent="0.2">
      <c r="A585" s="12" t="s">
        <v>573</v>
      </c>
      <c r="B585" s="10" t="str">
        <f>VLOOKUP(A585,[3]Feuil1!$A$4:$B$2591,2,FALSE)</f>
        <v>Fibroses kystiques avec manifestations pulmonaires, niveau 4</v>
      </c>
      <c r="C585" s="26">
        <v>77</v>
      </c>
      <c r="D585" s="27">
        <v>629468.61899999995</v>
      </c>
      <c r="E585" s="26">
        <v>81</v>
      </c>
      <c r="F585" s="27">
        <v>711601.4081</v>
      </c>
      <c r="G585" s="26">
        <v>53</v>
      </c>
      <c r="H585" s="27">
        <v>521064.32120000001</v>
      </c>
      <c r="I585" s="28">
        <v>0.13047956099999999</v>
      </c>
      <c r="J585" s="28">
        <v>5.19480519E-2</v>
      </c>
      <c r="K585" s="28">
        <v>7.4653409899999995E-2</v>
      </c>
      <c r="L585" s="28">
        <v>-0.26775816499999999</v>
      </c>
      <c r="M585" s="28">
        <v>-0.34567901200000001</v>
      </c>
      <c r="N585" s="28">
        <v>0.1190865788</v>
      </c>
      <c r="O585" s="28">
        <v>-3.8488999999999998E-4</v>
      </c>
      <c r="P585" s="28">
        <v>-3.66055E-4</v>
      </c>
      <c r="Q585" s="28">
        <v>4.8132871000000004E-6</v>
      </c>
      <c r="R585" s="28">
        <v>1.9228900000000002E-5</v>
      </c>
    </row>
    <row r="586" spans="1:18" ht="22.5" x14ac:dyDescent="0.2">
      <c r="A586" s="12" t="s">
        <v>574</v>
      </c>
      <c r="B586" s="10" t="str">
        <f>VLOOKUP(A586,[3]Feuil1!$A$4:$B$2591,2,FALSE)</f>
        <v>Fibroses kystiques avec manifestations pulmonaires, très courte durée</v>
      </c>
      <c r="C586" s="26">
        <v>2903</v>
      </c>
      <c r="D586" s="27">
        <v>2189672.4730000002</v>
      </c>
      <c r="E586" s="26">
        <v>2447</v>
      </c>
      <c r="F586" s="27">
        <v>1846825.588</v>
      </c>
      <c r="G586" s="26">
        <v>2225</v>
      </c>
      <c r="H586" s="27">
        <v>1685993.4405</v>
      </c>
      <c r="I586" s="28">
        <v>-0.156574506</v>
      </c>
      <c r="J586" s="28">
        <v>-0.157078884</v>
      </c>
      <c r="K586" s="28">
        <v>5.9836950000000002E-4</v>
      </c>
      <c r="L586" s="28">
        <v>-8.7085726000000002E-2</v>
      </c>
      <c r="M586" s="28">
        <v>-9.0723335000000002E-2</v>
      </c>
      <c r="N586" s="28">
        <v>4.0005518999999996E-3</v>
      </c>
      <c r="O586" s="28">
        <v>-3.0516300000000001E-3</v>
      </c>
      <c r="P586" s="28">
        <v>-3.0898699999999999E-4</v>
      </c>
      <c r="Q586" s="28">
        <v>2.0206719999999999E-4</v>
      </c>
      <c r="R586" s="28">
        <v>6.22183E-5</v>
      </c>
    </row>
    <row r="587" spans="1:18" ht="33.75" x14ac:dyDescent="0.2">
      <c r="A587" s="12" t="s">
        <v>2330</v>
      </c>
      <c r="B587" s="10" t="str">
        <f>VLOOKUP(A587,[3]Feuil1!$A$4:$B$2591,2,FALSE)</f>
        <v>Autres affections respiratoires concernant majoritairement la petite enfance, niveau 1</v>
      </c>
      <c r="C587" s="26">
        <v>1333</v>
      </c>
      <c r="D587" s="27">
        <v>1736667.1773999999</v>
      </c>
      <c r="E587" s="26">
        <v>1437</v>
      </c>
      <c r="F587" s="27">
        <v>1857583.6058</v>
      </c>
      <c r="G587" s="26">
        <v>1263</v>
      </c>
      <c r="H587" s="27">
        <v>1632366.3163999999</v>
      </c>
      <c r="I587" s="28">
        <v>6.9625562099999996E-2</v>
      </c>
      <c r="J587" s="28">
        <v>7.8019504899999995E-2</v>
      </c>
      <c r="K587" s="28">
        <v>-7.7864479999999996E-3</v>
      </c>
      <c r="L587" s="28">
        <v>-0.12124207400000001</v>
      </c>
      <c r="M587" s="28">
        <v>-0.121085595</v>
      </c>
      <c r="N587" s="28">
        <v>-1.78037E-4</v>
      </c>
      <c r="O587" s="28">
        <v>-2.391818E-3</v>
      </c>
      <c r="P587" s="28">
        <v>-4.3268199999999999E-4</v>
      </c>
      <c r="Q587" s="28">
        <v>1.1470150000000001E-4</v>
      </c>
      <c r="R587" s="28">
        <v>6.0239299999999998E-5</v>
      </c>
    </row>
    <row r="588" spans="1:18" ht="33.75" x14ac:dyDescent="0.2">
      <c r="A588" s="12" t="s">
        <v>2331</v>
      </c>
      <c r="B588" s="10" t="str">
        <f>VLOOKUP(A588,[3]Feuil1!$A$4:$B$2591,2,FALSE)</f>
        <v>Autres affections respiratoires concernant majoritairement la petite enfance, niveau 2</v>
      </c>
      <c r="C588" s="26">
        <v>287</v>
      </c>
      <c r="D588" s="27">
        <v>782064.86699999997</v>
      </c>
      <c r="E588" s="26">
        <v>362</v>
      </c>
      <c r="F588" s="27">
        <v>994850.41949999996</v>
      </c>
      <c r="G588" s="26">
        <v>302</v>
      </c>
      <c r="H588" s="27">
        <v>815472.61499999999</v>
      </c>
      <c r="I588" s="28">
        <v>0.27208171790000002</v>
      </c>
      <c r="J588" s="28">
        <v>0.26132404180000002</v>
      </c>
      <c r="K588" s="28">
        <v>8.5288758000000003E-3</v>
      </c>
      <c r="L588" s="28">
        <v>-0.180306306</v>
      </c>
      <c r="M588" s="28">
        <v>-0.165745856</v>
      </c>
      <c r="N588" s="28">
        <v>-1.7453255000000001E-2</v>
      </c>
      <c r="O588" s="28">
        <v>-8.2476499999999998E-4</v>
      </c>
      <c r="P588" s="28">
        <v>-3.4461600000000001E-4</v>
      </c>
      <c r="Q588" s="28">
        <v>2.7426699999999999E-5</v>
      </c>
      <c r="R588" s="28">
        <v>3.0093399999999999E-5</v>
      </c>
    </row>
    <row r="589" spans="1:18" ht="33.75" x14ac:dyDescent="0.2">
      <c r="A589" s="12" t="s">
        <v>2332</v>
      </c>
      <c r="B589" s="10" t="str">
        <f>VLOOKUP(A589,[3]Feuil1!$A$4:$B$2591,2,FALSE)</f>
        <v>Autres affections respiratoires concernant majoritairement la petite enfance, niveau 3</v>
      </c>
      <c r="C589" s="26">
        <v>173</v>
      </c>
      <c r="D589" s="27">
        <v>765706.62760000001</v>
      </c>
      <c r="E589" s="26">
        <v>178</v>
      </c>
      <c r="F589" s="27">
        <v>769112.5527</v>
      </c>
      <c r="G589" s="26">
        <v>188</v>
      </c>
      <c r="H589" s="27">
        <v>811446.97889999999</v>
      </c>
      <c r="I589" s="28">
        <v>4.4480810000000004E-3</v>
      </c>
      <c r="J589" s="28">
        <v>2.89017341E-2</v>
      </c>
      <c r="K589" s="28">
        <v>-2.3766753000000002E-2</v>
      </c>
      <c r="L589" s="28">
        <v>5.5043213200000003E-2</v>
      </c>
      <c r="M589" s="28">
        <v>5.6179775299999998E-2</v>
      </c>
      <c r="N589" s="28">
        <v>-1.076107E-3</v>
      </c>
      <c r="O589" s="28">
        <v>1.374608E-4</v>
      </c>
      <c r="P589" s="28">
        <v>8.1331799999999999E-5</v>
      </c>
      <c r="Q589" s="28">
        <v>1.7073499999999998E-5</v>
      </c>
      <c r="R589" s="28">
        <v>2.9944899999999999E-5</v>
      </c>
    </row>
    <row r="590" spans="1:18" ht="33.75" x14ac:dyDescent="0.2">
      <c r="A590" s="12" t="s">
        <v>2333</v>
      </c>
      <c r="B590" s="10" t="str">
        <f>VLOOKUP(A590,[3]Feuil1!$A$4:$B$2591,2,FALSE)</f>
        <v>Autres affections respiratoires concernant majoritairement la petite enfance, niveau 4</v>
      </c>
      <c r="C590" s="26">
        <v>113</v>
      </c>
      <c r="D590" s="27">
        <v>609554.83499999996</v>
      </c>
      <c r="E590" s="26">
        <v>81</v>
      </c>
      <c r="F590" s="27">
        <v>466523.8639</v>
      </c>
      <c r="G590" s="26">
        <v>77</v>
      </c>
      <c r="H590" s="27">
        <v>435368.58480000001</v>
      </c>
      <c r="I590" s="28">
        <v>-0.23464824300000001</v>
      </c>
      <c r="J590" s="28">
        <v>-0.28318584099999999</v>
      </c>
      <c r="K590" s="28">
        <v>6.7712944799999994E-2</v>
      </c>
      <c r="L590" s="28">
        <v>-6.6781748000000002E-2</v>
      </c>
      <c r="M590" s="28">
        <v>-4.9382716E-2</v>
      </c>
      <c r="N590" s="28">
        <v>-1.8302878000000002E-2</v>
      </c>
      <c r="O590" s="28">
        <v>-5.4984000000000001E-5</v>
      </c>
      <c r="P590" s="28">
        <v>-5.9855000000000002E-5</v>
      </c>
      <c r="Q590" s="28">
        <v>6.9928889000000004E-6</v>
      </c>
      <c r="R590" s="28">
        <v>1.6066399999999999E-5</v>
      </c>
    </row>
    <row r="591" spans="1:18" ht="45" x14ac:dyDescent="0.2">
      <c r="A591" s="12" t="s">
        <v>575</v>
      </c>
      <c r="B591" s="10" t="str">
        <f>VLOOKUP(A591,[3]Feuil1!$A$4:$B$2591,2,FALSE)</f>
        <v>Chirurgie de remplacement valvulaire avec circulation extracorporelle et avec cathétérisme cardiaque ou coronarographie, niveau 1</v>
      </c>
      <c r="C591" s="26">
        <v>441</v>
      </c>
      <c r="D591" s="27">
        <v>7315937.9872000003</v>
      </c>
      <c r="E591" s="26">
        <v>455</v>
      </c>
      <c r="F591" s="27">
        <v>7526365.7226999998</v>
      </c>
      <c r="G591" s="26">
        <v>311</v>
      </c>
      <c r="H591" s="27">
        <v>5095344.1139000002</v>
      </c>
      <c r="I591" s="28">
        <v>2.8762919500000001E-2</v>
      </c>
      <c r="J591" s="28">
        <v>3.1746031700000003E-2</v>
      </c>
      <c r="K591" s="28">
        <v>-2.8913239999999998E-3</v>
      </c>
      <c r="L591" s="28">
        <v>-0.32300072800000001</v>
      </c>
      <c r="M591" s="28">
        <v>-0.31648351600000002</v>
      </c>
      <c r="N591" s="28">
        <v>-9.5348269999999992E-3</v>
      </c>
      <c r="O591" s="28">
        <v>-1.9794360000000002E-3</v>
      </c>
      <c r="P591" s="28">
        <v>-4.670418E-3</v>
      </c>
      <c r="Q591" s="28">
        <v>2.8243999999999999E-5</v>
      </c>
      <c r="R591" s="28">
        <v>1.880338E-4</v>
      </c>
    </row>
    <row r="592" spans="1:18" ht="45" x14ac:dyDescent="0.2">
      <c r="A592" s="12" t="s">
        <v>576</v>
      </c>
      <c r="B592" s="10" t="str">
        <f>VLOOKUP(A592,[3]Feuil1!$A$4:$B$2591,2,FALSE)</f>
        <v>Chirurgie de remplacement valvulaire avec circulation extracorporelle et avec cathétérisme cardiaque ou coronarographie, niveau 2</v>
      </c>
      <c r="C592" s="26">
        <v>1149</v>
      </c>
      <c r="D592" s="27">
        <v>22839521.215</v>
      </c>
      <c r="E592" s="26">
        <v>1049</v>
      </c>
      <c r="F592" s="27">
        <v>20695158.609999999</v>
      </c>
      <c r="G592" s="26">
        <v>1051</v>
      </c>
      <c r="H592" s="27">
        <v>20694643.317000002</v>
      </c>
      <c r="I592" s="28">
        <v>-9.3888246999999994E-2</v>
      </c>
      <c r="J592" s="28">
        <v>-8.7032202000000003E-2</v>
      </c>
      <c r="K592" s="28">
        <v>-7.5096240000000003E-3</v>
      </c>
      <c r="L592" s="28">
        <v>-2.4899E-5</v>
      </c>
      <c r="M592" s="28">
        <v>1.9065777E-3</v>
      </c>
      <c r="N592" s="28">
        <v>-1.927801E-3</v>
      </c>
      <c r="O592" s="28">
        <v>2.7492200000000001E-5</v>
      </c>
      <c r="P592" s="28">
        <v>-9.8996830000000004E-7</v>
      </c>
      <c r="Q592" s="28">
        <v>9.5448399999999999E-5</v>
      </c>
      <c r="R592" s="28">
        <v>7.6369570000000002E-4</v>
      </c>
    </row>
    <row r="593" spans="1:18" ht="45" x14ac:dyDescent="0.2">
      <c r="A593" s="12" t="s">
        <v>577</v>
      </c>
      <c r="B593" s="10" t="str">
        <f>VLOOKUP(A593,[3]Feuil1!$A$4:$B$2591,2,FALSE)</f>
        <v>Chirurgie de remplacement valvulaire avec circulation extracorporelle et avec cathétérisme cardiaque ou coronarographie, niveau 3</v>
      </c>
      <c r="C593" s="26">
        <v>753</v>
      </c>
      <c r="D593" s="27">
        <v>17831224.578000002</v>
      </c>
      <c r="E593" s="26">
        <v>691</v>
      </c>
      <c r="F593" s="27">
        <v>16426640.455</v>
      </c>
      <c r="G593" s="26">
        <v>762</v>
      </c>
      <c r="H593" s="27">
        <v>18037849.454999998</v>
      </c>
      <c r="I593" s="28">
        <v>-7.8771041E-2</v>
      </c>
      <c r="J593" s="28">
        <v>-8.2337316999999993E-2</v>
      </c>
      <c r="K593" s="28">
        <v>3.8862606000000001E-3</v>
      </c>
      <c r="L593" s="28">
        <v>9.8085119999999998E-2</v>
      </c>
      <c r="M593" s="28">
        <v>0.10274963820000001</v>
      </c>
      <c r="N593" s="28">
        <v>-4.2298980000000002E-3</v>
      </c>
      <c r="O593" s="28">
        <v>9.7597180000000001E-4</v>
      </c>
      <c r="P593" s="28">
        <v>3.0954142E-3</v>
      </c>
      <c r="Q593" s="28">
        <v>6.9202399999999993E-5</v>
      </c>
      <c r="R593" s="28">
        <v>6.6565180000000002E-4</v>
      </c>
    </row>
    <row r="594" spans="1:18" ht="45" x14ac:dyDescent="0.2">
      <c r="A594" s="12" t="s">
        <v>578</v>
      </c>
      <c r="B594" s="10" t="str">
        <f>VLOOKUP(A594,[3]Feuil1!$A$4:$B$2591,2,FALSE)</f>
        <v>Chirurgie de remplacement valvulaire avec circulation extracorporelle et avec cathétérisme cardiaque ou coronarographie, niveau 4</v>
      </c>
      <c r="C594" s="26">
        <v>678</v>
      </c>
      <c r="D594" s="27">
        <v>19245984.795000002</v>
      </c>
      <c r="E594" s="26">
        <v>751</v>
      </c>
      <c r="F594" s="27">
        <v>20934845.138999999</v>
      </c>
      <c r="G594" s="26">
        <v>859</v>
      </c>
      <c r="H594" s="27">
        <v>24597424.883000001</v>
      </c>
      <c r="I594" s="28">
        <v>8.7751308200000003E-2</v>
      </c>
      <c r="J594" s="28">
        <v>0.1076696165</v>
      </c>
      <c r="K594" s="28">
        <v>-1.7982174E-2</v>
      </c>
      <c r="L594" s="28">
        <v>0.17495136550000001</v>
      </c>
      <c r="M594" s="28">
        <v>0.1438082557</v>
      </c>
      <c r="N594" s="28">
        <v>2.72275617E-2</v>
      </c>
      <c r="O594" s="28">
        <v>1.4845768999999999E-3</v>
      </c>
      <c r="P594" s="28">
        <v>7.0364561000000004E-3</v>
      </c>
      <c r="Q594" s="28">
        <v>7.8011599999999997E-5</v>
      </c>
      <c r="R594" s="28">
        <v>9.0772029999999998E-4</v>
      </c>
    </row>
    <row r="595" spans="1:18" ht="45" x14ac:dyDescent="0.2">
      <c r="A595" s="12" t="s">
        <v>579</v>
      </c>
      <c r="B595" s="10" t="str">
        <f>VLOOKUP(A595,[3]Feuil1!$A$4:$B$2591,2,FALSE)</f>
        <v>Chirurgie de remplacement valvulaire avec circulation extracorporelle, sans cathétérisme cardiaque, ni coronarographie, niveau 1</v>
      </c>
      <c r="C595" s="26">
        <v>2085</v>
      </c>
      <c r="D595" s="27">
        <v>28908002.831999999</v>
      </c>
      <c r="E595" s="26">
        <v>1719</v>
      </c>
      <c r="F595" s="27">
        <v>23812531.300999999</v>
      </c>
      <c r="G595" s="26">
        <v>1519</v>
      </c>
      <c r="H595" s="27">
        <v>21181439.344999999</v>
      </c>
      <c r="I595" s="28">
        <v>-0.17626508299999999</v>
      </c>
      <c r="J595" s="28">
        <v>-0.17553956800000001</v>
      </c>
      <c r="K595" s="28">
        <v>-8.7998799999999995E-4</v>
      </c>
      <c r="L595" s="28">
        <v>-0.110491905</v>
      </c>
      <c r="M595" s="28">
        <v>-0.116346713</v>
      </c>
      <c r="N595" s="28">
        <v>6.6256843999999999E-3</v>
      </c>
      <c r="O595" s="28">
        <v>-2.7492160000000001E-3</v>
      </c>
      <c r="P595" s="28">
        <v>-5.0547880000000002E-3</v>
      </c>
      <c r="Q595" s="28">
        <v>1.3795060000000001E-4</v>
      </c>
      <c r="R595" s="28">
        <v>7.8165989999999996E-4</v>
      </c>
    </row>
    <row r="596" spans="1:18" ht="45" x14ac:dyDescent="0.2">
      <c r="A596" s="12" t="s">
        <v>580</v>
      </c>
      <c r="B596" s="10" t="str">
        <f>VLOOKUP(A596,[3]Feuil1!$A$4:$B$2591,2,FALSE)</f>
        <v>Chirurgie de remplacement valvulaire avec circulation extracorporelle, sans cathétérisme cardiaque, ni coronarographie, niveau 2</v>
      </c>
      <c r="C596" s="26">
        <v>4823</v>
      </c>
      <c r="D596" s="27">
        <v>80234020.121000007</v>
      </c>
      <c r="E596" s="26">
        <v>5318</v>
      </c>
      <c r="F596" s="27">
        <v>88355324.182999998</v>
      </c>
      <c r="G596" s="26">
        <v>5377</v>
      </c>
      <c r="H596" s="27">
        <v>89515305.598000005</v>
      </c>
      <c r="I596" s="28">
        <v>0.1012202062</v>
      </c>
      <c r="J596" s="28">
        <v>0.1026332158</v>
      </c>
      <c r="K596" s="28">
        <v>-1.281487E-3</v>
      </c>
      <c r="L596" s="28">
        <v>1.31285967E-2</v>
      </c>
      <c r="M596" s="28">
        <v>1.10943964E-2</v>
      </c>
      <c r="N596" s="28">
        <v>2.0118797000000001E-3</v>
      </c>
      <c r="O596" s="28">
        <v>8.1101890000000003E-4</v>
      </c>
      <c r="P596" s="28">
        <v>2.2285271000000001E-3</v>
      </c>
      <c r="Q596" s="28">
        <v>4.8832159999999999E-4</v>
      </c>
      <c r="R596" s="28">
        <v>3.3033886999999998E-3</v>
      </c>
    </row>
    <row r="597" spans="1:18" ht="45" x14ac:dyDescent="0.2">
      <c r="A597" s="12" t="s">
        <v>581</v>
      </c>
      <c r="B597" s="10" t="str">
        <f>VLOOKUP(A597,[3]Feuil1!$A$4:$B$2591,2,FALSE)</f>
        <v>Chirurgie de remplacement valvulaire avec circulation extracorporelle, sans cathétérisme cardiaque, ni coronarographie, niveau 3</v>
      </c>
      <c r="C597" s="26">
        <v>1978</v>
      </c>
      <c r="D597" s="27">
        <v>38934938.270999998</v>
      </c>
      <c r="E597" s="26">
        <v>2098</v>
      </c>
      <c r="F597" s="27">
        <v>41439539.288999997</v>
      </c>
      <c r="G597" s="26">
        <v>2274</v>
      </c>
      <c r="H597" s="27">
        <v>44968778.120999999</v>
      </c>
      <c r="I597" s="28">
        <v>6.4327853800000001E-2</v>
      </c>
      <c r="J597" s="28">
        <v>6.0667340700000003E-2</v>
      </c>
      <c r="K597" s="28">
        <v>3.4511415000000002E-3</v>
      </c>
      <c r="L597" s="28">
        <v>8.5165976599999998E-2</v>
      </c>
      <c r="M597" s="28">
        <v>8.3889418499999993E-2</v>
      </c>
      <c r="N597" s="28">
        <v>1.1777567000000001E-3</v>
      </c>
      <c r="O597" s="28">
        <v>2.4193105000000002E-3</v>
      </c>
      <c r="P597" s="28">
        <v>6.7802849E-3</v>
      </c>
      <c r="Q597" s="28">
        <v>2.065173E-4</v>
      </c>
      <c r="R597" s="28">
        <v>1.6594855E-3</v>
      </c>
    </row>
    <row r="598" spans="1:18" ht="45" x14ac:dyDescent="0.2">
      <c r="A598" s="12" t="s">
        <v>582</v>
      </c>
      <c r="B598" s="10" t="str">
        <f>VLOOKUP(A598,[3]Feuil1!$A$4:$B$2591,2,FALSE)</f>
        <v>Chirurgie de remplacement valvulaire avec circulation extracorporelle, sans cathétérisme cardiaque, ni coronarographie, niveau 4</v>
      </c>
      <c r="C598" s="26">
        <v>1219</v>
      </c>
      <c r="D598" s="27">
        <v>29682577.173</v>
      </c>
      <c r="E598" s="26">
        <v>1355</v>
      </c>
      <c r="F598" s="27">
        <v>33515177.877999999</v>
      </c>
      <c r="G598" s="26">
        <v>1430</v>
      </c>
      <c r="H598" s="27">
        <v>35391378.575999998</v>
      </c>
      <c r="I598" s="28">
        <v>0.12911953979999999</v>
      </c>
      <c r="J598" s="28">
        <v>0.1115668581</v>
      </c>
      <c r="K598" s="28">
        <v>1.57909366E-2</v>
      </c>
      <c r="L598" s="28">
        <v>5.5980627800000002E-2</v>
      </c>
      <c r="M598" s="28">
        <v>5.5350553500000003E-2</v>
      </c>
      <c r="N598" s="28">
        <v>5.9702840000000002E-4</v>
      </c>
      <c r="O598" s="28">
        <v>1.0309562E-3</v>
      </c>
      <c r="P598" s="28">
        <v>3.6045095999999999E-3</v>
      </c>
      <c r="Q598" s="28">
        <v>1.2986789999999999E-4</v>
      </c>
      <c r="R598" s="28">
        <v>1.3060502000000001E-3</v>
      </c>
    </row>
    <row r="599" spans="1:18" ht="33.75" x14ac:dyDescent="0.2">
      <c r="A599" s="12" t="s">
        <v>583</v>
      </c>
      <c r="B599" s="10" t="str">
        <f>VLOOKUP(A599,[3]Feuil1!$A$4:$B$2591,2,FALSE)</f>
        <v>Pontages aortocoronariens avec cathétérisme cardiaque ou coronarographie, niveau 1</v>
      </c>
      <c r="C599" s="26">
        <v>515</v>
      </c>
      <c r="D599" s="27">
        <v>6325496.909</v>
      </c>
      <c r="E599" s="26">
        <v>577</v>
      </c>
      <c r="F599" s="27">
        <v>7154891.0915000001</v>
      </c>
      <c r="G599" s="26">
        <v>396</v>
      </c>
      <c r="H599" s="27">
        <v>4878146.5846999995</v>
      </c>
      <c r="I599" s="28">
        <v>0.1311192139</v>
      </c>
      <c r="J599" s="28">
        <v>0.12038834950000001</v>
      </c>
      <c r="K599" s="28">
        <v>9.5778079000000006E-3</v>
      </c>
      <c r="L599" s="28">
        <v>-0.31820812900000001</v>
      </c>
      <c r="M599" s="28">
        <v>-0.31369150800000001</v>
      </c>
      <c r="N599" s="28">
        <v>-6.5810360000000002E-3</v>
      </c>
      <c r="O599" s="28">
        <v>-2.4880409999999999E-3</v>
      </c>
      <c r="P599" s="28">
        <v>-4.3740239999999998E-3</v>
      </c>
      <c r="Q599" s="28">
        <v>3.5963400000000002E-5</v>
      </c>
      <c r="R599" s="28">
        <v>1.800185E-4</v>
      </c>
    </row>
    <row r="600" spans="1:18" ht="33.75" x14ac:dyDescent="0.2">
      <c r="A600" s="12" t="s">
        <v>584</v>
      </c>
      <c r="B600" s="10" t="str">
        <f>VLOOKUP(A600,[3]Feuil1!$A$4:$B$2591,2,FALSE)</f>
        <v>Pontages aortocoronariens avec cathétérisme cardiaque ou coronarographie, niveau 2</v>
      </c>
      <c r="C600" s="26">
        <v>1214</v>
      </c>
      <c r="D600" s="27">
        <v>17464076.530999999</v>
      </c>
      <c r="E600" s="26">
        <v>1136</v>
      </c>
      <c r="F600" s="27">
        <v>16330564.308</v>
      </c>
      <c r="G600" s="26">
        <v>1230</v>
      </c>
      <c r="H600" s="27">
        <v>17606815.872000001</v>
      </c>
      <c r="I600" s="28">
        <v>-6.4905362999999994E-2</v>
      </c>
      <c r="J600" s="28">
        <v>-6.4250412000000007E-2</v>
      </c>
      <c r="K600" s="28">
        <v>-6.9992100000000005E-4</v>
      </c>
      <c r="L600" s="28">
        <v>7.8151100000000001E-2</v>
      </c>
      <c r="M600" s="28">
        <v>8.2746478900000003E-2</v>
      </c>
      <c r="N600" s="28">
        <v>-4.244187E-3</v>
      </c>
      <c r="O600" s="28">
        <v>1.2921317E-3</v>
      </c>
      <c r="P600" s="28">
        <v>2.4519023999999999E-3</v>
      </c>
      <c r="Q600" s="28">
        <v>1.117046E-4</v>
      </c>
      <c r="R600" s="28">
        <v>6.4974539999999999E-4</v>
      </c>
    </row>
    <row r="601" spans="1:18" ht="33.75" x14ac:dyDescent="0.2">
      <c r="A601" s="12" t="s">
        <v>585</v>
      </c>
      <c r="B601" s="10" t="str">
        <f>VLOOKUP(A601,[3]Feuil1!$A$4:$B$2591,2,FALSE)</f>
        <v>Pontages aortocoronariens avec cathétérisme cardiaque ou coronarographie, niveau 3</v>
      </c>
      <c r="C601" s="26">
        <v>632</v>
      </c>
      <c r="D601" s="27">
        <v>10979977.799000001</v>
      </c>
      <c r="E601" s="26">
        <v>643</v>
      </c>
      <c r="F601" s="27">
        <v>11262189.987</v>
      </c>
      <c r="G601" s="26">
        <v>708</v>
      </c>
      <c r="H601" s="27">
        <v>12303933.918</v>
      </c>
      <c r="I601" s="28">
        <v>2.5702437000000002E-2</v>
      </c>
      <c r="J601" s="28">
        <v>1.7405063299999999E-2</v>
      </c>
      <c r="K601" s="28">
        <v>8.1554279999999993E-3</v>
      </c>
      <c r="L601" s="28">
        <v>9.2499232599999995E-2</v>
      </c>
      <c r="M601" s="28">
        <v>0.101088647</v>
      </c>
      <c r="N601" s="28">
        <v>-7.800838E-3</v>
      </c>
      <c r="O601" s="28">
        <v>8.9349540000000004E-4</v>
      </c>
      <c r="P601" s="28">
        <v>2.0013723000000001E-3</v>
      </c>
      <c r="Q601" s="28">
        <v>6.4298299999999994E-5</v>
      </c>
      <c r="R601" s="28">
        <v>4.5405279999999998E-4</v>
      </c>
    </row>
    <row r="602" spans="1:18" ht="33.75" x14ac:dyDescent="0.2">
      <c r="A602" s="12" t="s">
        <v>586</v>
      </c>
      <c r="B602" s="10" t="str">
        <f>VLOOKUP(A602,[3]Feuil1!$A$4:$B$2591,2,FALSE)</f>
        <v>Pontages aortocoronariens avec cathétérisme cardiaque ou coronarographie, niveau 4</v>
      </c>
      <c r="C602" s="26">
        <v>354</v>
      </c>
      <c r="D602" s="27">
        <v>7631708.2073999997</v>
      </c>
      <c r="E602" s="26">
        <v>420</v>
      </c>
      <c r="F602" s="27">
        <v>9168815.8304999992</v>
      </c>
      <c r="G602" s="26">
        <v>468</v>
      </c>
      <c r="H602" s="27">
        <v>10199969.512</v>
      </c>
      <c r="I602" s="28">
        <v>0.20141069089999999</v>
      </c>
      <c r="J602" s="28">
        <v>0.186440678</v>
      </c>
      <c r="K602" s="28">
        <v>1.2617582400000001E-2</v>
      </c>
      <c r="L602" s="28">
        <v>0.11246312510000001</v>
      </c>
      <c r="M602" s="28">
        <v>0.11428571429999999</v>
      </c>
      <c r="N602" s="28">
        <v>-1.635657E-3</v>
      </c>
      <c r="O602" s="28">
        <v>6.5981199999999996E-4</v>
      </c>
      <c r="P602" s="28">
        <v>1.9810265000000001E-3</v>
      </c>
      <c r="Q602" s="28">
        <v>4.2502200000000001E-5</v>
      </c>
      <c r="R602" s="28">
        <v>3.7641010000000002E-4</v>
      </c>
    </row>
    <row r="603" spans="1:18" ht="33.75" x14ac:dyDescent="0.2">
      <c r="A603" s="12" t="s">
        <v>587</v>
      </c>
      <c r="B603" s="10" t="str">
        <f>VLOOKUP(A603,[3]Feuil1!$A$4:$B$2591,2,FALSE)</f>
        <v>Pontages aortocoronariens sans cathétérisme cardiaque, ni coronarographie, niveau 1</v>
      </c>
      <c r="C603" s="26">
        <v>1820</v>
      </c>
      <c r="D603" s="27">
        <v>18848956.581</v>
      </c>
      <c r="E603" s="26">
        <v>1394</v>
      </c>
      <c r="F603" s="27">
        <v>14455673.880999999</v>
      </c>
      <c r="G603" s="26">
        <v>1399</v>
      </c>
      <c r="H603" s="27">
        <v>14526708.790999999</v>
      </c>
      <c r="I603" s="28">
        <v>-0.23307829699999999</v>
      </c>
      <c r="J603" s="28">
        <v>-0.234065934</v>
      </c>
      <c r="K603" s="28">
        <v>1.2894543999999999E-3</v>
      </c>
      <c r="L603" s="28">
        <v>4.9139811999999996E-3</v>
      </c>
      <c r="M603" s="28">
        <v>3.5868006E-3</v>
      </c>
      <c r="N603" s="28">
        <v>1.3224373E-3</v>
      </c>
      <c r="O603" s="28">
        <v>6.8730400000000002E-5</v>
      </c>
      <c r="P603" s="28">
        <v>1.3647050000000001E-4</v>
      </c>
      <c r="Q603" s="28">
        <v>1.2705259999999999E-4</v>
      </c>
      <c r="R603" s="28">
        <v>5.3607999999999998E-4</v>
      </c>
    </row>
    <row r="604" spans="1:18" ht="33.75" x14ac:dyDescent="0.2">
      <c r="A604" s="12" t="s">
        <v>588</v>
      </c>
      <c r="B604" s="10" t="str">
        <f>VLOOKUP(A604,[3]Feuil1!$A$4:$B$2591,2,FALSE)</f>
        <v>Pontages aortocoronariens sans cathétérisme cardiaque, ni coronarographie, niveau 2</v>
      </c>
      <c r="C604" s="26">
        <v>3469</v>
      </c>
      <c r="D604" s="27">
        <v>41618155.582999997</v>
      </c>
      <c r="E604" s="26">
        <v>3955</v>
      </c>
      <c r="F604" s="27">
        <v>47435818.723999999</v>
      </c>
      <c r="G604" s="26">
        <v>3929</v>
      </c>
      <c r="H604" s="27">
        <v>47129894.642999999</v>
      </c>
      <c r="I604" s="28">
        <v>0.13978666419999999</v>
      </c>
      <c r="J604" s="28">
        <v>0.14009801099999999</v>
      </c>
      <c r="K604" s="28">
        <v>-2.73088E-4</v>
      </c>
      <c r="L604" s="28">
        <v>-6.4492209999999998E-3</v>
      </c>
      <c r="M604" s="28">
        <v>-6.5739570000000001E-3</v>
      </c>
      <c r="N604" s="28">
        <v>1.255614E-4</v>
      </c>
      <c r="O604" s="28">
        <v>-3.5739799999999998E-4</v>
      </c>
      <c r="P604" s="28">
        <v>-5.8773400000000002E-4</v>
      </c>
      <c r="Q604" s="28">
        <v>3.5681899999999997E-4</v>
      </c>
      <c r="R604" s="28">
        <v>1.7392374E-3</v>
      </c>
    </row>
    <row r="605" spans="1:18" ht="33.75" x14ac:dyDescent="0.2">
      <c r="A605" s="12" t="s">
        <v>589</v>
      </c>
      <c r="B605" s="10" t="str">
        <f>VLOOKUP(A605,[3]Feuil1!$A$4:$B$2591,2,FALSE)</f>
        <v>Pontages aortocoronariens sans cathétérisme cardiaque, ni coronarographie, niveau 3</v>
      </c>
      <c r="C605" s="26">
        <v>1155</v>
      </c>
      <c r="D605" s="27">
        <v>15704309.823000001</v>
      </c>
      <c r="E605" s="26">
        <v>1322</v>
      </c>
      <c r="F605" s="27">
        <v>17920174.179000001</v>
      </c>
      <c r="G605" s="26">
        <v>1343</v>
      </c>
      <c r="H605" s="27">
        <v>18191462.498</v>
      </c>
      <c r="I605" s="28">
        <v>0.1410991238</v>
      </c>
      <c r="J605" s="28">
        <v>0.14458874460000001</v>
      </c>
      <c r="K605" s="28">
        <v>-3.048799E-3</v>
      </c>
      <c r="L605" s="28">
        <v>1.51387099E-2</v>
      </c>
      <c r="M605" s="28">
        <v>1.5885022700000001E-2</v>
      </c>
      <c r="N605" s="28">
        <v>-7.3464299999999999E-4</v>
      </c>
      <c r="O605" s="28">
        <v>2.8866770000000001E-4</v>
      </c>
      <c r="P605" s="28">
        <v>5.2119229999999996E-4</v>
      </c>
      <c r="Q605" s="28">
        <v>1.219669E-4</v>
      </c>
      <c r="R605" s="28">
        <v>6.7132059999999998E-4</v>
      </c>
    </row>
    <row r="606" spans="1:18" ht="33.75" x14ac:dyDescent="0.2">
      <c r="A606" s="12" t="s">
        <v>590</v>
      </c>
      <c r="B606" s="10" t="str">
        <f>VLOOKUP(A606,[3]Feuil1!$A$4:$B$2591,2,FALSE)</f>
        <v>Pontages aortocoronariens sans cathétérisme cardiaque, ni coronarographie, niveau 4</v>
      </c>
      <c r="C606" s="26">
        <v>514</v>
      </c>
      <c r="D606" s="27">
        <v>10043505.744000001</v>
      </c>
      <c r="E606" s="26">
        <v>590</v>
      </c>
      <c r="F606" s="27">
        <v>11716596.747</v>
      </c>
      <c r="G606" s="26">
        <v>564</v>
      </c>
      <c r="H606" s="27">
        <v>11065147.559</v>
      </c>
      <c r="I606" s="28">
        <v>0.16658436260000001</v>
      </c>
      <c r="J606" s="28">
        <v>0.14785992219999999</v>
      </c>
      <c r="K606" s="28">
        <v>1.6312478599999999E-2</v>
      </c>
      <c r="L606" s="28">
        <v>-5.5600547E-2</v>
      </c>
      <c r="M606" s="28">
        <v>-4.4067796999999999E-2</v>
      </c>
      <c r="N606" s="28">
        <v>-1.2064402E-2</v>
      </c>
      <c r="O606" s="28">
        <v>-3.5739799999999998E-4</v>
      </c>
      <c r="P606" s="28">
        <v>-1.2515479999999999E-3</v>
      </c>
      <c r="Q606" s="28">
        <v>5.1220600000000002E-5</v>
      </c>
      <c r="R606" s="28">
        <v>4.0833779999999999E-4</v>
      </c>
    </row>
    <row r="607" spans="1:18" ht="45" x14ac:dyDescent="0.2">
      <c r="A607" s="12" t="s">
        <v>591</v>
      </c>
      <c r="B607" s="10" t="str">
        <f>VLOOKUP(A607,[3]Feuil1!$A$4:$B$2591,2,FALSE)</f>
        <v>Autres interventions cardiothoraciques, âge supérieur à 1 an, ou vasculaires quel que soit l'âge, avec circulation extracorporelle, niveau 1</v>
      </c>
      <c r="C607" s="26">
        <v>1021</v>
      </c>
      <c r="D607" s="27">
        <v>12346593.32</v>
      </c>
      <c r="E607" s="26">
        <v>794</v>
      </c>
      <c r="F607" s="27">
        <v>9547460.3728999998</v>
      </c>
      <c r="G607" s="26">
        <v>749</v>
      </c>
      <c r="H607" s="27">
        <v>9066866.8154000007</v>
      </c>
      <c r="I607" s="28">
        <v>-0.22671297900000001</v>
      </c>
      <c r="J607" s="28">
        <v>-0.222331048</v>
      </c>
      <c r="K607" s="28">
        <v>-5.634699E-3</v>
      </c>
      <c r="L607" s="28">
        <v>-5.0337318999999998E-2</v>
      </c>
      <c r="M607" s="28">
        <v>-5.6675062999999998E-2</v>
      </c>
      <c r="N607" s="28">
        <v>6.7185164E-3</v>
      </c>
      <c r="O607" s="28">
        <v>-6.1857399999999999E-4</v>
      </c>
      <c r="P607" s="28">
        <v>-9.2330400000000001E-4</v>
      </c>
      <c r="Q607" s="28">
        <v>6.80217E-5</v>
      </c>
      <c r="R607" s="28">
        <v>3.3459510000000001E-4</v>
      </c>
    </row>
    <row r="608" spans="1:18" ht="45" x14ac:dyDescent="0.2">
      <c r="A608" s="12" t="s">
        <v>592</v>
      </c>
      <c r="B608" s="10" t="str">
        <f>VLOOKUP(A608,[3]Feuil1!$A$4:$B$2591,2,FALSE)</f>
        <v>Autres interventions cardiothoraciques, âge supérieur à 1 an, ou vasculaires quel que soit l'âge, avec circulation extracorporelle, niveau 2</v>
      </c>
      <c r="C608" s="26">
        <v>1814</v>
      </c>
      <c r="D608" s="27">
        <v>28247886.791999999</v>
      </c>
      <c r="E608" s="26">
        <v>1953</v>
      </c>
      <c r="F608" s="27">
        <v>30289665.274</v>
      </c>
      <c r="G608" s="26">
        <v>1983</v>
      </c>
      <c r="H608" s="27">
        <v>30807044.403000001</v>
      </c>
      <c r="I608" s="28">
        <v>7.2280751300000001E-2</v>
      </c>
      <c r="J608" s="28">
        <v>7.6626240400000004E-2</v>
      </c>
      <c r="K608" s="28">
        <v>-4.0362089999999998E-3</v>
      </c>
      <c r="L608" s="28">
        <v>1.70810448E-2</v>
      </c>
      <c r="M608" s="28">
        <v>1.53609831E-2</v>
      </c>
      <c r="N608" s="28">
        <v>1.6940396E-3</v>
      </c>
      <c r="O608" s="28">
        <v>4.1238249999999999E-4</v>
      </c>
      <c r="P608" s="28">
        <v>9.9397580000000008E-4</v>
      </c>
      <c r="Q608" s="28">
        <v>1.8008959999999999E-4</v>
      </c>
      <c r="R608" s="28">
        <v>1.1368742E-3</v>
      </c>
    </row>
    <row r="609" spans="1:18" ht="45" x14ac:dyDescent="0.2">
      <c r="A609" s="12" t="s">
        <v>593</v>
      </c>
      <c r="B609" s="10" t="str">
        <f>VLOOKUP(A609,[3]Feuil1!$A$4:$B$2591,2,FALSE)</f>
        <v>Autres interventions cardiothoraciques, âge supérieur à 1 an, ou vasculaires quel que soit l'âge, avec circulation extracorporelle, niveau 3</v>
      </c>
      <c r="C609" s="26">
        <v>1041</v>
      </c>
      <c r="D609" s="27">
        <v>18028391.035</v>
      </c>
      <c r="E609" s="26">
        <v>1203</v>
      </c>
      <c r="F609" s="27">
        <v>21186446.550000001</v>
      </c>
      <c r="G609" s="26">
        <v>1221</v>
      </c>
      <c r="H609" s="27">
        <v>21185033.956</v>
      </c>
      <c r="I609" s="28">
        <v>0.1751712346</v>
      </c>
      <c r="J609" s="28">
        <v>0.15561959650000001</v>
      </c>
      <c r="K609" s="28">
        <v>1.6918749100000002E-2</v>
      </c>
      <c r="L609" s="28">
        <v>-6.6674000000000006E-5</v>
      </c>
      <c r="M609" s="28">
        <v>1.4962593499999999E-2</v>
      </c>
      <c r="N609" s="28">
        <v>-1.4807706E-2</v>
      </c>
      <c r="O609" s="28">
        <v>2.4742950000000003E-4</v>
      </c>
      <c r="P609" s="28">
        <v>-2.71384E-6</v>
      </c>
      <c r="Q609" s="28">
        <v>1.108872E-4</v>
      </c>
      <c r="R609" s="28">
        <v>7.817926E-4</v>
      </c>
    </row>
    <row r="610" spans="1:18" ht="45" x14ac:dyDescent="0.2">
      <c r="A610" s="12" t="s">
        <v>594</v>
      </c>
      <c r="B610" s="10" t="str">
        <f>VLOOKUP(A610,[3]Feuil1!$A$4:$B$2591,2,FALSE)</f>
        <v>Autres interventions cardiothoraciques, âge supérieur à 1 an, ou vasculaires quel que soit l'âge, avec circulation extracorporelle, niveau 4</v>
      </c>
      <c r="C610" s="26">
        <v>612</v>
      </c>
      <c r="D610" s="27">
        <v>13954037.944</v>
      </c>
      <c r="E610" s="26">
        <v>709</v>
      </c>
      <c r="F610" s="27">
        <v>16539304.448999999</v>
      </c>
      <c r="G610" s="26">
        <v>738</v>
      </c>
      <c r="H610" s="27">
        <v>16752032.501</v>
      </c>
      <c r="I610" s="28">
        <v>0.18527013580000001</v>
      </c>
      <c r="J610" s="28">
        <v>0.158496732</v>
      </c>
      <c r="K610" s="28">
        <v>2.31104699E-2</v>
      </c>
      <c r="L610" s="28">
        <v>1.28619709E-2</v>
      </c>
      <c r="M610" s="28">
        <v>4.0902679800000001E-2</v>
      </c>
      <c r="N610" s="28">
        <v>-2.6938838E-2</v>
      </c>
      <c r="O610" s="28">
        <v>3.9863639999999998E-4</v>
      </c>
      <c r="P610" s="28">
        <v>4.0868779999999997E-4</v>
      </c>
      <c r="Q610" s="28">
        <v>6.7022799999999998E-5</v>
      </c>
      <c r="R610" s="28">
        <v>6.1820129999999997E-4</v>
      </c>
    </row>
    <row r="611" spans="1:18" ht="33.75" x14ac:dyDescent="0.2">
      <c r="A611" s="12" t="s">
        <v>595</v>
      </c>
      <c r="B611" s="10" t="str">
        <f>VLOOKUP(A611,[3]Feuil1!$A$4:$B$2591,2,FALSE)</f>
        <v>Autres interventions cardiothoraciques, âge inférieur à 2 ans, avec circulation extracorporelle, niveau 1</v>
      </c>
      <c r="C611" s="26">
        <v>120</v>
      </c>
      <c r="D611" s="27">
        <v>1755781.6950000001</v>
      </c>
      <c r="E611" s="26">
        <v>64</v>
      </c>
      <c r="F611" s="27">
        <v>921570.20739999996</v>
      </c>
      <c r="G611" s="26">
        <v>62</v>
      </c>
      <c r="H611" s="27">
        <v>868387.79059999995</v>
      </c>
      <c r="I611" s="28">
        <v>-0.475122557</v>
      </c>
      <c r="J611" s="28">
        <v>-0.46666666699999998</v>
      </c>
      <c r="K611" s="28">
        <v>-1.5854792999999999E-2</v>
      </c>
      <c r="L611" s="28">
        <v>-5.7708480999999999E-2</v>
      </c>
      <c r="M611" s="28">
        <v>-3.125E-2</v>
      </c>
      <c r="N611" s="28">
        <v>-2.731198E-2</v>
      </c>
      <c r="O611" s="28">
        <v>-2.7492E-5</v>
      </c>
      <c r="P611" s="28">
        <v>-1.02173E-4</v>
      </c>
      <c r="Q611" s="28">
        <v>5.6306377999999998E-6</v>
      </c>
      <c r="R611" s="28">
        <v>3.2046199999999998E-5</v>
      </c>
    </row>
    <row r="612" spans="1:18" ht="33.75" x14ac:dyDescent="0.2">
      <c r="A612" s="12" t="s">
        <v>596</v>
      </c>
      <c r="B612" s="10" t="str">
        <f>VLOOKUP(A612,[3]Feuil1!$A$4:$B$2591,2,FALSE)</f>
        <v>Autres interventions cardiothoraciques, âge inférieur à 2 ans, avec circulation extracorporelle, niveau 2</v>
      </c>
      <c r="C612" s="26">
        <v>236</v>
      </c>
      <c r="D612" s="27">
        <v>5115121.6604000004</v>
      </c>
      <c r="E612" s="26">
        <v>252</v>
      </c>
      <c r="F612" s="27">
        <v>5459552.3228000002</v>
      </c>
      <c r="G612" s="26">
        <v>321</v>
      </c>
      <c r="H612" s="27">
        <v>6943535.0756000001</v>
      </c>
      <c r="I612" s="28">
        <v>6.73357713E-2</v>
      </c>
      <c r="J612" s="28">
        <v>6.7796610199999996E-2</v>
      </c>
      <c r="K612" s="28">
        <v>-4.3157900000000002E-4</v>
      </c>
      <c r="L612" s="28">
        <v>0.27181399960000002</v>
      </c>
      <c r="M612" s="28">
        <v>0.27380952380000001</v>
      </c>
      <c r="N612" s="28">
        <v>-1.5665799999999999E-3</v>
      </c>
      <c r="O612" s="28">
        <v>9.4847970000000003E-4</v>
      </c>
      <c r="P612" s="28">
        <v>2.8509904E-3</v>
      </c>
      <c r="Q612" s="28">
        <v>2.9152199999999998E-5</v>
      </c>
      <c r="R612" s="28">
        <v>2.562377E-4</v>
      </c>
    </row>
    <row r="613" spans="1:18" ht="33.75" x14ac:dyDescent="0.2">
      <c r="A613" s="12" t="s">
        <v>597</v>
      </c>
      <c r="B613" s="10" t="str">
        <f>VLOOKUP(A613,[3]Feuil1!$A$4:$B$2591,2,FALSE)</f>
        <v>Autres interventions cardiothoraciques, âge inférieur à 2 ans, avec circulation extracorporelle, niveau 3</v>
      </c>
      <c r="C613" s="26">
        <v>449</v>
      </c>
      <c r="D613" s="27">
        <v>12372687.153000001</v>
      </c>
      <c r="E613" s="26">
        <v>500</v>
      </c>
      <c r="F613" s="27">
        <v>13771317.641000001</v>
      </c>
      <c r="G613" s="26">
        <v>463</v>
      </c>
      <c r="H613" s="27">
        <v>12898816.01</v>
      </c>
      <c r="I613" s="28">
        <v>0.1130417727</v>
      </c>
      <c r="J613" s="28">
        <v>0.1135857461</v>
      </c>
      <c r="K613" s="28">
        <v>-4.8848800000000003E-4</v>
      </c>
      <c r="L613" s="28">
        <v>-6.3356438000000001E-2</v>
      </c>
      <c r="M613" s="28">
        <v>-7.3999999999999996E-2</v>
      </c>
      <c r="N613" s="28">
        <v>1.14941275E-2</v>
      </c>
      <c r="O613" s="28">
        <v>-5.0860499999999997E-4</v>
      </c>
      <c r="P613" s="28">
        <v>-1.6762280000000001E-3</v>
      </c>
      <c r="Q613" s="28">
        <v>4.2048100000000002E-5</v>
      </c>
      <c r="R613" s="28">
        <v>4.760058E-4</v>
      </c>
    </row>
    <row r="614" spans="1:18" ht="33.75" x14ac:dyDescent="0.2">
      <c r="A614" s="12" t="s">
        <v>598</v>
      </c>
      <c r="B614" s="10" t="str">
        <f>VLOOKUP(A614,[3]Feuil1!$A$4:$B$2591,2,FALSE)</f>
        <v>Autres interventions cardiothoraciques, âge inférieur à 2 ans, avec circulation extracorporelle, niveau 4</v>
      </c>
      <c r="C614" s="26">
        <v>131</v>
      </c>
      <c r="D614" s="27">
        <v>7458282.2736</v>
      </c>
      <c r="E614" s="26">
        <v>124</v>
      </c>
      <c r="F614" s="27">
        <v>6477180.2103000004</v>
      </c>
      <c r="G614" s="26">
        <v>128</v>
      </c>
      <c r="H614" s="27">
        <v>7004298.6199000003</v>
      </c>
      <c r="I614" s="28">
        <v>-0.131545311</v>
      </c>
      <c r="J614" s="28">
        <v>-5.3435114999999998E-2</v>
      </c>
      <c r="K614" s="28">
        <v>-8.2519643000000004E-2</v>
      </c>
      <c r="L614" s="28">
        <v>8.1380846699999995E-2</v>
      </c>
      <c r="M614" s="28">
        <v>3.2258064500000003E-2</v>
      </c>
      <c r="N614" s="28">
        <v>4.7587695200000002E-2</v>
      </c>
      <c r="O614" s="28">
        <v>5.4984300000000001E-5</v>
      </c>
      <c r="P614" s="28">
        <v>1.0126866E-3</v>
      </c>
      <c r="Q614" s="28">
        <v>1.16245E-5</v>
      </c>
      <c r="R614" s="28">
        <v>2.5848009999999999E-4</v>
      </c>
    </row>
    <row r="615" spans="1:18" ht="45" x14ac:dyDescent="0.2">
      <c r="A615" s="12" t="s">
        <v>599</v>
      </c>
      <c r="B615" s="10" t="str">
        <f>VLOOKUP(A615,[3]Feuil1!$A$4:$B$2591,2,FALSE)</f>
        <v>Autres interventions cardiothoraciques, âge supérieur à 1 an, ou vasculaires quel que soit l'âge, sans circulation extracorporelle, niveau 1</v>
      </c>
      <c r="C615" s="26">
        <v>418</v>
      </c>
      <c r="D615" s="27">
        <v>1932026.9783999999</v>
      </c>
      <c r="E615" s="26">
        <v>394</v>
      </c>
      <c r="F615" s="27">
        <v>1801915.483</v>
      </c>
      <c r="G615" s="26">
        <v>410</v>
      </c>
      <c r="H615" s="27">
        <v>1870226.6761</v>
      </c>
      <c r="I615" s="28">
        <v>-6.7344554000000001E-2</v>
      </c>
      <c r="J615" s="28">
        <v>-5.7416267999999999E-2</v>
      </c>
      <c r="K615" s="28">
        <v>-1.0533055E-2</v>
      </c>
      <c r="L615" s="28">
        <v>3.7910320300000001E-2</v>
      </c>
      <c r="M615" s="28">
        <v>4.0609137099999998E-2</v>
      </c>
      <c r="N615" s="28">
        <v>-2.5934970000000002E-3</v>
      </c>
      <c r="O615" s="28">
        <v>2.1993730000000001E-4</v>
      </c>
      <c r="P615" s="28">
        <v>1.312377E-4</v>
      </c>
      <c r="Q615" s="28">
        <v>3.7234899999999998E-5</v>
      </c>
      <c r="R615" s="28">
        <v>6.90171E-5</v>
      </c>
    </row>
    <row r="616" spans="1:18" ht="45" x14ac:dyDescent="0.2">
      <c r="A616" s="12" t="s">
        <v>600</v>
      </c>
      <c r="B616" s="10" t="str">
        <f>VLOOKUP(A616,[3]Feuil1!$A$4:$B$2591,2,FALSE)</f>
        <v>Autres interventions cardiothoraciques, âge supérieur à 1 an, ou vasculaires quel que soit l'âge, sans circulation extracorporelle, niveau 2</v>
      </c>
      <c r="C616" s="26">
        <v>887</v>
      </c>
      <c r="D616" s="27">
        <v>6189940.0416000001</v>
      </c>
      <c r="E616" s="26">
        <v>948</v>
      </c>
      <c r="F616" s="27">
        <v>6549285.5006999997</v>
      </c>
      <c r="G616" s="26">
        <v>1005</v>
      </c>
      <c r="H616" s="27">
        <v>6975883.6273999996</v>
      </c>
      <c r="I616" s="28">
        <v>5.8053140500000003E-2</v>
      </c>
      <c r="J616" s="28">
        <v>6.8771138699999998E-2</v>
      </c>
      <c r="K616" s="28">
        <v>-1.0028337999999999E-2</v>
      </c>
      <c r="L616" s="28">
        <v>6.5136590300000005E-2</v>
      </c>
      <c r="M616" s="28">
        <v>6.0126582300000002E-2</v>
      </c>
      <c r="N616" s="28">
        <v>4.7258583999999996E-3</v>
      </c>
      <c r="O616" s="28">
        <v>7.8352670000000001E-4</v>
      </c>
      <c r="P616" s="28">
        <v>8.1956960000000001E-4</v>
      </c>
      <c r="Q616" s="28">
        <v>9.12708E-5</v>
      </c>
      <c r="R616" s="28">
        <v>2.5743149999999998E-4</v>
      </c>
    </row>
    <row r="617" spans="1:18" ht="45" x14ac:dyDescent="0.2">
      <c r="A617" s="12" t="s">
        <v>601</v>
      </c>
      <c r="B617" s="10" t="str">
        <f>VLOOKUP(A617,[3]Feuil1!$A$4:$B$2591,2,FALSE)</f>
        <v>Autres interventions cardiothoraciques, âge supérieur à 1 an, ou vasculaires quel que soit l'âge, sans circulation extracorporelle, niveau 3</v>
      </c>
      <c r="C617" s="26">
        <v>688</v>
      </c>
      <c r="D617" s="27">
        <v>8077459.7641000003</v>
      </c>
      <c r="E617" s="26">
        <v>700</v>
      </c>
      <c r="F617" s="27">
        <v>8106338.5004000003</v>
      </c>
      <c r="G617" s="26">
        <v>736</v>
      </c>
      <c r="H617" s="27">
        <v>8492919.4385000002</v>
      </c>
      <c r="I617" s="28">
        <v>3.575225E-3</v>
      </c>
      <c r="J617" s="28">
        <v>1.74418605E-2</v>
      </c>
      <c r="K617" s="28">
        <v>-1.3628922E-2</v>
      </c>
      <c r="L617" s="28">
        <v>4.7688723799999999E-2</v>
      </c>
      <c r="M617" s="28">
        <v>5.1428571399999998E-2</v>
      </c>
      <c r="N617" s="28">
        <v>-3.5569199999999999E-3</v>
      </c>
      <c r="O617" s="28">
        <v>4.9485900000000005E-4</v>
      </c>
      <c r="P617" s="28">
        <v>7.4268960000000003E-4</v>
      </c>
      <c r="Q617" s="28">
        <v>6.6841099999999999E-5</v>
      </c>
      <c r="R617" s="28">
        <v>3.134147E-4</v>
      </c>
    </row>
    <row r="618" spans="1:18" ht="45" x14ac:dyDescent="0.2">
      <c r="A618" s="12" t="s">
        <v>602</v>
      </c>
      <c r="B618" s="10" t="str">
        <f>VLOOKUP(A618,[3]Feuil1!$A$4:$B$2591,2,FALSE)</f>
        <v>Autres interventions cardiothoraciques, âge supérieur à 1 an, ou vasculaires quel que soit l'âge, sans circulation extracorporelle, niveau 4</v>
      </c>
      <c r="C618" s="26">
        <v>513</v>
      </c>
      <c r="D618" s="27">
        <v>9351062.9583000001</v>
      </c>
      <c r="E618" s="26">
        <v>553</v>
      </c>
      <c r="F618" s="27">
        <v>10125529.232999999</v>
      </c>
      <c r="G618" s="26">
        <v>688</v>
      </c>
      <c r="H618" s="27">
        <v>12347208.558</v>
      </c>
      <c r="I618" s="28">
        <v>8.2821202100000005E-2</v>
      </c>
      <c r="J618" s="28">
        <v>7.7972709599999995E-2</v>
      </c>
      <c r="K618" s="28">
        <v>4.4977877999999999E-3</v>
      </c>
      <c r="L618" s="28">
        <v>0.21941364969999999</v>
      </c>
      <c r="M618" s="28">
        <v>0.24412296559999999</v>
      </c>
      <c r="N618" s="28">
        <v>-1.9860830999999999E-2</v>
      </c>
      <c r="O618" s="28">
        <v>1.8557211000000001E-3</v>
      </c>
      <c r="P618" s="28">
        <v>4.2682344999999998E-3</v>
      </c>
      <c r="Q618" s="28">
        <v>6.2481899999999995E-5</v>
      </c>
      <c r="R618" s="28">
        <v>4.5564979999999998E-4</v>
      </c>
    </row>
    <row r="619" spans="1:18" ht="56.25" x14ac:dyDescent="0.2">
      <c r="A619" s="12" t="s">
        <v>603</v>
      </c>
      <c r="B619" s="10" t="str">
        <f>VLOOKUP(A619,[3]Feuil1!$A$4:$B$2591,2,FALSE)</f>
        <v>Transferts et autres séjours courts pour autres interventions cardiothoraciques, âge supérieur à 1 an, ou vasculaires quel que soit l'âge, sans circulation extracorporelle</v>
      </c>
      <c r="C619" s="26">
        <v>288</v>
      </c>
      <c r="D619" s="27">
        <v>542704.93870000006</v>
      </c>
      <c r="E619" s="26">
        <v>348</v>
      </c>
      <c r="F619" s="27">
        <v>660795.95929999999</v>
      </c>
      <c r="G619" s="26">
        <v>408</v>
      </c>
      <c r="H619" s="27">
        <v>767464.10580000002</v>
      </c>
      <c r="I619" s="28">
        <v>0.21759709960000001</v>
      </c>
      <c r="J619" s="28">
        <v>0.20833333330000001</v>
      </c>
      <c r="K619" s="28">
        <v>7.6665652000000003E-3</v>
      </c>
      <c r="L619" s="28">
        <v>0.16142372690000001</v>
      </c>
      <c r="M619" s="28">
        <v>0.17241379309999999</v>
      </c>
      <c r="N619" s="28">
        <v>-9.3738799999999994E-3</v>
      </c>
      <c r="O619" s="28">
        <v>8.2476489999999995E-4</v>
      </c>
      <c r="P619" s="28">
        <v>2.0492819999999999E-4</v>
      </c>
      <c r="Q619" s="28">
        <v>3.70532E-5</v>
      </c>
      <c r="R619" s="28">
        <v>2.83218E-5</v>
      </c>
    </row>
    <row r="620" spans="1:18" ht="33.75" x14ac:dyDescent="0.2">
      <c r="A620" s="12" t="s">
        <v>604</v>
      </c>
      <c r="B620" s="10" t="str">
        <f>VLOOKUP(A620,[3]Feuil1!$A$4:$B$2591,2,FALSE)</f>
        <v>Autres interventions cardiothoraciques, âge inférieur à 2 ans, sans circulation extracorporelle, niveau 1</v>
      </c>
      <c r="C620" s="26">
        <v>51</v>
      </c>
      <c r="D620" s="27">
        <v>304501.19380000001</v>
      </c>
      <c r="E620" s="26">
        <v>24</v>
      </c>
      <c r="F620" s="27">
        <v>124885.80899999999</v>
      </c>
      <c r="G620" s="26">
        <v>23</v>
      </c>
      <c r="H620" s="27">
        <v>126055.88400000001</v>
      </c>
      <c r="I620" s="28">
        <v>-0.58986758800000005</v>
      </c>
      <c r="J620" s="28">
        <v>-0.52941176499999998</v>
      </c>
      <c r="K620" s="28">
        <v>-0.128468625</v>
      </c>
      <c r="L620" s="28">
        <v>9.3691590000000002E-3</v>
      </c>
      <c r="M620" s="28">
        <v>-4.1666666999999998E-2</v>
      </c>
      <c r="N620" s="28">
        <v>5.3254774599999999E-2</v>
      </c>
      <c r="O620" s="28">
        <v>-1.3746E-5</v>
      </c>
      <c r="P620" s="28">
        <v>2.2479187000000002E-6</v>
      </c>
      <c r="Q620" s="28">
        <v>2.088785E-6</v>
      </c>
      <c r="R620" s="28">
        <v>4.6518478999999998E-6</v>
      </c>
    </row>
    <row r="621" spans="1:18" ht="33.75" x14ac:dyDescent="0.2">
      <c r="A621" s="12" t="s">
        <v>605</v>
      </c>
      <c r="B621" s="10" t="str">
        <f>VLOOKUP(A621,[3]Feuil1!$A$4:$B$2591,2,FALSE)</f>
        <v>Autres interventions cardiothoraciques, âge inférieur à 2 ans, sans circulation extracorporelle, niveau 2</v>
      </c>
      <c r="C621" s="26">
        <v>43</v>
      </c>
      <c r="D621" s="27">
        <v>511948.53779999999</v>
      </c>
      <c r="E621" s="26">
        <v>63</v>
      </c>
      <c r="F621" s="27">
        <v>804776.03780000005</v>
      </c>
      <c r="G621" s="26">
        <v>48</v>
      </c>
      <c r="H621" s="27">
        <v>597060.50619999995</v>
      </c>
      <c r="I621" s="28">
        <v>0.57198620249999998</v>
      </c>
      <c r="J621" s="28">
        <v>0.46511627909999997</v>
      </c>
      <c r="K621" s="28">
        <v>7.2942963599999994E-2</v>
      </c>
      <c r="L621" s="28">
        <v>-0.25810352399999997</v>
      </c>
      <c r="M621" s="28">
        <v>-0.23809523799999999</v>
      </c>
      <c r="N621" s="28">
        <v>-2.6260875999999999E-2</v>
      </c>
      <c r="O621" s="28">
        <v>-2.0619099999999999E-4</v>
      </c>
      <c r="P621" s="28">
        <v>-3.9905799999999999E-4</v>
      </c>
      <c r="Q621" s="28">
        <v>4.3592035000000001E-6</v>
      </c>
      <c r="R621" s="28">
        <v>2.2033400000000002E-5</v>
      </c>
    </row>
    <row r="622" spans="1:18" ht="33.75" x14ac:dyDescent="0.2">
      <c r="A622" s="12" t="s">
        <v>606</v>
      </c>
      <c r="B622" s="10" t="str">
        <f>VLOOKUP(A622,[3]Feuil1!$A$4:$B$2591,2,FALSE)</f>
        <v>Autres interventions cardiothoraciques, âge inférieur à 2 ans, sans circulation extracorporelle, niveau 3</v>
      </c>
      <c r="C622" s="26">
        <v>87</v>
      </c>
      <c r="D622" s="27">
        <v>1416766.1425999999</v>
      </c>
      <c r="E622" s="26">
        <v>73</v>
      </c>
      <c r="F622" s="27">
        <v>1176175.8463999999</v>
      </c>
      <c r="G622" s="26">
        <v>80</v>
      </c>
      <c r="H622" s="27">
        <v>1275931.7239999999</v>
      </c>
      <c r="I622" s="28">
        <v>-0.16981652</v>
      </c>
      <c r="J622" s="28">
        <v>-0.16091954</v>
      </c>
      <c r="K622" s="28">
        <v>-1.060325E-2</v>
      </c>
      <c r="L622" s="28">
        <v>8.4813744400000002E-2</v>
      </c>
      <c r="M622" s="28">
        <v>9.5890410999999995E-2</v>
      </c>
      <c r="N622" s="28">
        <v>-1.0107458E-2</v>
      </c>
      <c r="O622" s="28">
        <v>9.6222600000000003E-5</v>
      </c>
      <c r="P622" s="28">
        <v>1.916485E-4</v>
      </c>
      <c r="Q622" s="28">
        <v>7.2653390999999997E-6</v>
      </c>
      <c r="R622" s="28">
        <v>4.7085800000000002E-5</v>
      </c>
    </row>
    <row r="623" spans="1:18" ht="33.75" x14ac:dyDescent="0.2">
      <c r="A623" s="12" t="s">
        <v>607</v>
      </c>
      <c r="B623" s="10" t="str">
        <f>VLOOKUP(A623,[3]Feuil1!$A$4:$B$2591,2,FALSE)</f>
        <v>Autres interventions cardiothoraciques, âge inférieur à 2 ans, sans circulation extracorporelle, niveau 4</v>
      </c>
      <c r="C623" s="26">
        <v>45</v>
      </c>
      <c r="D623" s="27">
        <v>786137.19960000005</v>
      </c>
      <c r="E623" s="26">
        <v>38</v>
      </c>
      <c r="F623" s="27">
        <v>852165.5135</v>
      </c>
      <c r="G623" s="26">
        <v>36</v>
      </c>
      <c r="H623" s="27">
        <v>641334.50910000002</v>
      </c>
      <c r="I623" s="28">
        <v>8.3990827500000004E-2</v>
      </c>
      <c r="J623" s="28">
        <v>-0.15555555600000001</v>
      </c>
      <c r="K623" s="28">
        <v>0.28367334830000002</v>
      </c>
      <c r="L623" s="28">
        <v>-0.24740616800000001</v>
      </c>
      <c r="M623" s="28">
        <v>-5.2631578999999998E-2</v>
      </c>
      <c r="N623" s="28">
        <v>-0.20559540000000001</v>
      </c>
      <c r="O623" s="28">
        <v>-2.7492E-5</v>
      </c>
      <c r="P623" s="28">
        <v>-4.05043E-4</v>
      </c>
      <c r="Q623" s="28">
        <v>3.2694026000000001E-6</v>
      </c>
      <c r="R623" s="28">
        <v>2.3667199999999999E-5</v>
      </c>
    </row>
    <row r="624" spans="1:18" ht="22.5" x14ac:dyDescent="0.2">
      <c r="A624" s="12" t="s">
        <v>608</v>
      </c>
      <c r="B624" s="10" t="str">
        <f>VLOOKUP(A624,[3]Feuil1!$A$4:$B$2591,2,FALSE)</f>
        <v>Chirurgie majeure de revascularisation, niveau 1</v>
      </c>
      <c r="C624" s="26">
        <v>5432</v>
      </c>
      <c r="D624" s="27">
        <v>35121182.490999997</v>
      </c>
      <c r="E624" s="26">
        <v>5222</v>
      </c>
      <c r="F624" s="27">
        <v>33708929.163999997</v>
      </c>
      <c r="G624" s="26">
        <v>5035</v>
      </c>
      <c r="H624" s="27">
        <v>32439513.605999999</v>
      </c>
      <c r="I624" s="28">
        <v>-4.0210871000000002E-2</v>
      </c>
      <c r="J624" s="28">
        <v>-3.8659793999999997E-2</v>
      </c>
      <c r="K624" s="28">
        <v>-1.6134529999999999E-3</v>
      </c>
      <c r="L624" s="28">
        <v>-3.765814E-2</v>
      </c>
      <c r="M624" s="28">
        <v>-3.5810033999999998E-2</v>
      </c>
      <c r="N624" s="28">
        <v>-1.916744E-3</v>
      </c>
      <c r="O624" s="28">
        <v>-2.570517E-3</v>
      </c>
      <c r="P624" s="28">
        <v>-2.4387689999999999E-3</v>
      </c>
      <c r="Q624" s="28">
        <v>4.5726229999999999E-4</v>
      </c>
      <c r="R624" s="28">
        <v>1.1971173E-3</v>
      </c>
    </row>
    <row r="625" spans="1:18" ht="22.5" x14ac:dyDescent="0.2">
      <c r="A625" s="12" t="s">
        <v>609</v>
      </c>
      <c r="B625" s="10" t="str">
        <f>VLOOKUP(A625,[3]Feuil1!$A$4:$B$2591,2,FALSE)</f>
        <v>Chirurgie majeure de revascularisation, niveau 2</v>
      </c>
      <c r="C625" s="26">
        <v>3597</v>
      </c>
      <c r="D625" s="27">
        <v>31119264.607999999</v>
      </c>
      <c r="E625" s="26">
        <v>3821</v>
      </c>
      <c r="F625" s="27">
        <v>32956714.965999998</v>
      </c>
      <c r="G625" s="26">
        <v>3976</v>
      </c>
      <c r="H625" s="27">
        <v>34266013.681000002</v>
      </c>
      <c r="I625" s="28">
        <v>5.9045429900000002E-2</v>
      </c>
      <c r="J625" s="28">
        <v>6.2274117300000001E-2</v>
      </c>
      <c r="K625" s="28">
        <v>-3.0394110000000001E-3</v>
      </c>
      <c r="L625" s="28">
        <v>3.9727828299999997E-2</v>
      </c>
      <c r="M625" s="28">
        <v>4.0565297E-2</v>
      </c>
      <c r="N625" s="28">
        <v>-8.0482100000000005E-4</v>
      </c>
      <c r="O625" s="28">
        <v>2.1306428000000001E-3</v>
      </c>
      <c r="P625" s="28">
        <v>2.5153917999999999E-3</v>
      </c>
      <c r="Q625" s="28">
        <v>3.6108739999999998E-4</v>
      </c>
      <c r="R625" s="28">
        <v>1.2645207999999999E-3</v>
      </c>
    </row>
    <row r="626" spans="1:18" ht="22.5" x14ac:dyDescent="0.2">
      <c r="A626" s="12" t="s">
        <v>610</v>
      </c>
      <c r="B626" s="10" t="str">
        <f>VLOOKUP(A626,[3]Feuil1!$A$4:$B$2591,2,FALSE)</f>
        <v>Chirurgie majeure de revascularisation, niveau 3</v>
      </c>
      <c r="C626" s="26">
        <v>3096</v>
      </c>
      <c r="D626" s="27">
        <v>39139794.458999999</v>
      </c>
      <c r="E626" s="26">
        <v>3116</v>
      </c>
      <c r="F626" s="27">
        <v>39178964.696000002</v>
      </c>
      <c r="G626" s="26">
        <v>3171</v>
      </c>
      <c r="H626" s="27">
        <v>39712985.938000001</v>
      </c>
      <c r="I626" s="28">
        <v>1.0007778000000001E-3</v>
      </c>
      <c r="J626" s="28">
        <v>6.4599482999999997E-3</v>
      </c>
      <c r="K626" s="28">
        <v>-5.4241309999999996E-3</v>
      </c>
      <c r="L626" s="28">
        <v>1.36303051E-2</v>
      </c>
      <c r="M626" s="28">
        <v>1.7650834399999999E-2</v>
      </c>
      <c r="N626" s="28">
        <v>-3.9507939999999997E-3</v>
      </c>
      <c r="O626" s="28">
        <v>7.560345E-4</v>
      </c>
      <c r="P626" s="28">
        <v>1.0259481999999999E-3</v>
      </c>
      <c r="Q626" s="28">
        <v>2.8797989999999998E-4</v>
      </c>
      <c r="R626" s="28">
        <v>1.4655307000000001E-3</v>
      </c>
    </row>
    <row r="627" spans="1:18" ht="22.5" x14ac:dyDescent="0.2">
      <c r="A627" s="12" t="s">
        <v>611</v>
      </c>
      <c r="B627" s="10" t="str">
        <f>VLOOKUP(A627,[3]Feuil1!$A$4:$B$2591,2,FALSE)</f>
        <v>Chirurgie majeure de revascularisation, niveau 4</v>
      </c>
      <c r="C627" s="26">
        <v>2012</v>
      </c>
      <c r="D627" s="27">
        <v>37947337.527999997</v>
      </c>
      <c r="E627" s="26">
        <v>1942</v>
      </c>
      <c r="F627" s="27">
        <v>36588340.836000003</v>
      </c>
      <c r="G627" s="26">
        <v>1929</v>
      </c>
      <c r="H627" s="27">
        <v>36152815.137000002</v>
      </c>
      <c r="I627" s="28">
        <v>-3.5812702000000002E-2</v>
      </c>
      <c r="J627" s="28">
        <v>-3.4791252000000002E-2</v>
      </c>
      <c r="K627" s="28">
        <v>-1.058268E-3</v>
      </c>
      <c r="L627" s="28">
        <v>-1.1903400999999999E-2</v>
      </c>
      <c r="M627" s="28">
        <v>-6.6941300000000004E-3</v>
      </c>
      <c r="N627" s="28">
        <v>-5.2443780000000001E-3</v>
      </c>
      <c r="O627" s="28">
        <v>-1.7869899999999999E-4</v>
      </c>
      <c r="P627" s="28">
        <v>-8.3672100000000001E-4</v>
      </c>
      <c r="Q627" s="28">
        <v>1.7518549999999999E-4</v>
      </c>
      <c r="R627" s="28">
        <v>1.3341494999999999E-3</v>
      </c>
    </row>
    <row r="628" spans="1:18" ht="22.5" x14ac:dyDescent="0.2">
      <c r="A628" s="12" t="s">
        <v>612</v>
      </c>
      <c r="B628" s="10" t="str">
        <f>VLOOKUP(A628,[3]Feuil1!$A$4:$B$2591,2,FALSE)</f>
        <v>Autres interventions de chirurgie vasculaire, niveau 1</v>
      </c>
      <c r="C628" s="26">
        <v>3044</v>
      </c>
      <c r="D628" s="27">
        <v>14549428.82</v>
      </c>
      <c r="E628" s="26">
        <v>3041</v>
      </c>
      <c r="F628" s="27">
        <v>14420400.426999999</v>
      </c>
      <c r="G628" s="26">
        <v>2915</v>
      </c>
      <c r="H628" s="27">
        <v>13856022.976</v>
      </c>
      <c r="I628" s="28">
        <v>-8.8682789999999997E-3</v>
      </c>
      <c r="J628" s="28">
        <v>-9.85545E-4</v>
      </c>
      <c r="K628" s="28">
        <v>-7.8905099999999999E-3</v>
      </c>
      <c r="L628" s="28">
        <v>-3.9137432999999999E-2</v>
      </c>
      <c r="M628" s="28">
        <v>-4.1433738999999997E-2</v>
      </c>
      <c r="N628" s="28">
        <v>2.3955633E-3</v>
      </c>
      <c r="O628" s="28">
        <v>-1.7320059999999999E-3</v>
      </c>
      <c r="P628" s="28">
        <v>-1.084268E-3</v>
      </c>
      <c r="Q628" s="28">
        <v>2.6473080000000002E-4</v>
      </c>
      <c r="R628" s="28">
        <v>5.1132969999999995E-4</v>
      </c>
    </row>
    <row r="629" spans="1:18" ht="22.5" x14ac:dyDescent="0.2">
      <c r="A629" s="12" t="s">
        <v>613</v>
      </c>
      <c r="B629" s="10" t="str">
        <f>VLOOKUP(A629,[3]Feuil1!$A$4:$B$2591,2,FALSE)</f>
        <v>Autres interventions de chirurgie vasculaire, niveau 2</v>
      </c>
      <c r="C629" s="26">
        <v>1738</v>
      </c>
      <c r="D629" s="27">
        <v>12442072.51</v>
      </c>
      <c r="E629" s="26">
        <v>1865</v>
      </c>
      <c r="F629" s="27">
        <v>13349014.289999999</v>
      </c>
      <c r="G629" s="26">
        <v>1969</v>
      </c>
      <c r="H629" s="27">
        <v>13938267.142999999</v>
      </c>
      <c r="I629" s="28">
        <v>7.2893143699999996E-2</v>
      </c>
      <c r="J629" s="28">
        <v>7.3072497099999995E-2</v>
      </c>
      <c r="K629" s="28">
        <v>-1.6714E-4</v>
      </c>
      <c r="L629" s="28">
        <v>4.4142049799999999E-2</v>
      </c>
      <c r="M629" s="28">
        <v>5.5764075099999998E-2</v>
      </c>
      <c r="N629" s="28">
        <v>-1.1008165E-2</v>
      </c>
      <c r="O629" s="28">
        <v>1.4295925999999999E-3</v>
      </c>
      <c r="P629" s="28">
        <v>1.1320578E-3</v>
      </c>
      <c r="Q629" s="28">
        <v>1.7881820000000001E-4</v>
      </c>
      <c r="R629" s="28">
        <v>5.1436470000000003E-4</v>
      </c>
    </row>
    <row r="630" spans="1:18" ht="22.5" x14ac:dyDescent="0.2">
      <c r="A630" s="12" t="s">
        <v>614</v>
      </c>
      <c r="B630" s="10" t="str">
        <f>VLOOKUP(A630,[3]Feuil1!$A$4:$B$2591,2,FALSE)</f>
        <v>Autres interventions de chirurgie vasculaire, niveau 3</v>
      </c>
      <c r="C630" s="26">
        <v>1313</v>
      </c>
      <c r="D630" s="27">
        <v>15455580.704</v>
      </c>
      <c r="E630" s="26">
        <v>1346</v>
      </c>
      <c r="F630" s="27">
        <v>15833656.085999999</v>
      </c>
      <c r="G630" s="26">
        <v>1310</v>
      </c>
      <c r="H630" s="27">
        <v>15276802.353</v>
      </c>
      <c r="I630" s="28">
        <v>2.4462062600000001E-2</v>
      </c>
      <c r="J630" s="28">
        <v>2.5133282600000001E-2</v>
      </c>
      <c r="K630" s="28">
        <v>-6.5476399999999995E-4</v>
      </c>
      <c r="L630" s="28">
        <v>-3.5168993000000003E-2</v>
      </c>
      <c r="M630" s="28">
        <v>-2.6745913999999999E-2</v>
      </c>
      <c r="N630" s="28">
        <v>-8.6545530000000006E-3</v>
      </c>
      <c r="O630" s="28">
        <v>-4.9485900000000005E-4</v>
      </c>
      <c r="P630" s="28">
        <v>-1.069813E-3</v>
      </c>
      <c r="Q630" s="28">
        <v>1.189699E-4</v>
      </c>
      <c r="R630" s="28">
        <v>5.6376080000000001E-4</v>
      </c>
    </row>
    <row r="631" spans="1:18" ht="22.5" x14ac:dyDescent="0.2">
      <c r="A631" s="12" t="s">
        <v>615</v>
      </c>
      <c r="B631" s="10" t="str">
        <f>VLOOKUP(A631,[3]Feuil1!$A$4:$B$2591,2,FALSE)</f>
        <v>Autres interventions de chirurgie vasculaire, niveau 4</v>
      </c>
      <c r="C631" s="26">
        <v>611</v>
      </c>
      <c r="D631" s="27">
        <v>12256336.952</v>
      </c>
      <c r="E631" s="26">
        <v>641</v>
      </c>
      <c r="F631" s="27">
        <v>12800614.727</v>
      </c>
      <c r="G631" s="26">
        <v>715</v>
      </c>
      <c r="H631" s="27">
        <v>14495774.551000001</v>
      </c>
      <c r="I631" s="28">
        <v>4.4407866499999997E-2</v>
      </c>
      <c r="J631" s="28">
        <v>4.9099836299999998E-2</v>
      </c>
      <c r="K631" s="28">
        <v>-4.4723769999999996E-3</v>
      </c>
      <c r="L631" s="28">
        <v>0.13242800129999999</v>
      </c>
      <c r="M631" s="28">
        <v>0.1154446178</v>
      </c>
      <c r="N631" s="28">
        <v>1.52256627E-2</v>
      </c>
      <c r="O631" s="28">
        <v>1.0172101E-3</v>
      </c>
      <c r="P631" s="28">
        <v>3.2566983999999998E-3</v>
      </c>
      <c r="Q631" s="28">
        <v>6.4933999999999999E-5</v>
      </c>
      <c r="R631" s="28">
        <v>5.3493840000000002E-4</v>
      </c>
    </row>
    <row r="632" spans="1:18" ht="22.5" x14ac:dyDescent="0.2">
      <c r="A632" s="12" t="s">
        <v>616</v>
      </c>
      <c r="B632" s="10" t="str">
        <f>VLOOKUP(A632,[3]Feuil1!$A$4:$B$2591,2,FALSE)</f>
        <v>Autres interventions de chirurgie vasculaire, en ambulatoire</v>
      </c>
      <c r="C632" s="26">
        <v>53</v>
      </c>
      <c r="D632" s="27">
        <v>35093.912499999999</v>
      </c>
      <c r="E632" s="26">
        <v>46</v>
      </c>
      <c r="F632" s="27">
        <v>30216.674800000001</v>
      </c>
      <c r="G632" s="26">
        <v>44</v>
      </c>
      <c r="H632" s="27">
        <v>29204.6643</v>
      </c>
      <c r="I632" s="28">
        <v>-0.13897674400000001</v>
      </c>
      <c r="J632" s="28">
        <v>-0.132075472</v>
      </c>
      <c r="K632" s="28">
        <v>-7.9514660000000008E-3</v>
      </c>
      <c r="L632" s="28">
        <v>-3.3491789000000001E-2</v>
      </c>
      <c r="M632" s="28">
        <v>-4.3478260999999997E-2</v>
      </c>
      <c r="N632" s="28">
        <v>1.04404023E-2</v>
      </c>
      <c r="O632" s="28">
        <v>-2.7492E-5</v>
      </c>
      <c r="P632" s="28">
        <v>-1.9442489999999998E-6</v>
      </c>
      <c r="Q632" s="28">
        <v>3.9959365E-6</v>
      </c>
      <c r="R632" s="28">
        <v>1.0777415000000001E-6</v>
      </c>
    </row>
    <row r="633" spans="1:18" ht="33.75" x14ac:dyDescent="0.2">
      <c r="A633" s="12" t="s">
        <v>617</v>
      </c>
      <c r="B633" s="10" t="str">
        <f>VLOOKUP(A633,[3]Feuil1!$A$4:$B$2591,2,FALSE)</f>
        <v>Amputations du membre inférieur, sauf des orteils, pour troubles circulatoires, niveau 1</v>
      </c>
      <c r="C633" s="26">
        <v>363</v>
      </c>
      <c r="D633" s="27">
        <v>2182217.2832999998</v>
      </c>
      <c r="E633" s="26">
        <v>264</v>
      </c>
      <c r="F633" s="27">
        <v>1519960.2115</v>
      </c>
      <c r="G633" s="26">
        <v>256</v>
      </c>
      <c r="H633" s="27">
        <v>1447550.5325</v>
      </c>
      <c r="I633" s="28">
        <v>-0.30347897800000001</v>
      </c>
      <c r="J633" s="28">
        <v>-0.27272727299999999</v>
      </c>
      <c r="K633" s="28">
        <v>-4.2283595E-2</v>
      </c>
      <c r="L633" s="28">
        <v>-4.7639194000000003E-2</v>
      </c>
      <c r="M633" s="28">
        <v>-3.0303030000000002E-2</v>
      </c>
      <c r="N633" s="28">
        <v>-1.7877918999999999E-2</v>
      </c>
      <c r="O633" s="28">
        <v>-1.09969E-4</v>
      </c>
      <c r="P633" s="28">
        <v>-1.3911199999999999E-4</v>
      </c>
      <c r="Q633" s="28">
        <v>2.3249100000000001E-5</v>
      </c>
      <c r="R633" s="28">
        <v>5.3418999999999998E-5</v>
      </c>
    </row>
    <row r="634" spans="1:18" ht="33.75" x14ac:dyDescent="0.2">
      <c r="A634" s="12" t="s">
        <v>618</v>
      </c>
      <c r="B634" s="10" t="str">
        <f>VLOOKUP(A634,[3]Feuil1!$A$4:$B$2591,2,FALSE)</f>
        <v>Amputations du membre inférieur, sauf des orteils, pour troubles circulatoires, niveau 2</v>
      </c>
      <c r="C634" s="26">
        <v>579</v>
      </c>
      <c r="D634" s="27">
        <v>5144650.0555999996</v>
      </c>
      <c r="E634" s="26">
        <v>544</v>
      </c>
      <c r="F634" s="27">
        <v>4836586.1802000003</v>
      </c>
      <c r="G634" s="26">
        <v>565</v>
      </c>
      <c r="H634" s="27">
        <v>5012854.6101000002</v>
      </c>
      <c r="I634" s="28">
        <v>-5.9880432999999997E-2</v>
      </c>
      <c r="J634" s="28">
        <v>-6.0449049999999997E-2</v>
      </c>
      <c r="K634" s="28">
        <v>6.0520039999999999E-4</v>
      </c>
      <c r="L634" s="28">
        <v>3.6444802900000003E-2</v>
      </c>
      <c r="M634" s="28">
        <v>3.8602941199999997E-2</v>
      </c>
      <c r="N634" s="28">
        <v>-2.0779240000000001E-3</v>
      </c>
      <c r="O634" s="28">
        <v>2.8866770000000001E-4</v>
      </c>
      <c r="P634" s="28">
        <v>3.3864250000000001E-4</v>
      </c>
      <c r="Q634" s="28">
        <v>5.1311499999999998E-5</v>
      </c>
      <c r="R634" s="28">
        <v>1.8498970000000001E-4</v>
      </c>
    </row>
    <row r="635" spans="1:18" ht="33.75" x14ac:dyDescent="0.2">
      <c r="A635" s="12" t="s">
        <v>619</v>
      </c>
      <c r="B635" s="10" t="str">
        <f>VLOOKUP(A635,[3]Feuil1!$A$4:$B$2591,2,FALSE)</f>
        <v>Amputations du membre inférieur, sauf des orteils, pour troubles circulatoires, niveau 3</v>
      </c>
      <c r="C635" s="26">
        <v>1460</v>
      </c>
      <c r="D635" s="27">
        <v>17142071.024999999</v>
      </c>
      <c r="E635" s="26">
        <v>1466</v>
      </c>
      <c r="F635" s="27">
        <v>17128500.732999999</v>
      </c>
      <c r="G635" s="26">
        <v>1319</v>
      </c>
      <c r="H635" s="27">
        <v>15405536.872</v>
      </c>
      <c r="I635" s="28">
        <v>-7.9163699999999998E-4</v>
      </c>
      <c r="J635" s="28">
        <v>4.1095890000000003E-3</v>
      </c>
      <c r="K635" s="28">
        <v>-4.8811660000000002E-3</v>
      </c>
      <c r="L635" s="28">
        <v>-0.100590465</v>
      </c>
      <c r="M635" s="28">
        <v>-0.100272851</v>
      </c>
      <c r="N635" s="28">
        <v>-3.5301199999999999E-4</v>
      </c>
      <c r="O635" s="28">
        <v>-2.0206740000000001E-3</v>
      </c>
      <c r="P635" s="28">
        <v>-3.3101150000000002E-3</v>
      </c>
      <c r="Q635" s="28">
        <v>1.197873E-4</v>
      </c>
      <c r="R635" s="28">
        <v>5.6851150000000001E-4</v>
      </c>
    </row>
    <row r="636" spans="1:18" ht="33.75" x14ac:dyDescent="0.2">
      <c r="A636" s="12" t="s">
        <v>620</v>
      </c>
      <c r="B636" s="10" t="str">
        <f>VLOOKUP(A636,[3]Feuil1!$A$4:$B$2591,2,FALSE)</f>
        <v>Amputations du membre inférieur, sauf des orteils, pour troubles circulatoires, niveau 4</v>
      </c>
      <c r="C636" s="26">
        <v>1365</v>
      </c>
      <c r="D636" s="27">
        <v>20296063.241999999</v>
      </c>
      <c r="E636" s="26">
        <v>1413</v>
      </c>
      <c r="F636" s="27">
        <v>21273814.002</v>
      </c>
      <c r="G636" s="26">
        <v>1595</v>
      </c>
      <c r="H636" s="27">
        <v>23943279.048999999</v>
      </c>
      <c r="I636" s="28">
        <v>4.8174404499999997E-2</v>
      </c>
      <c r="J636" s="28">
        <v>3.5164835200000001E-2</v>
      </c>
      <c r="K636" s="28">
        <v>1.2567630600000001E-2</v>
      </c>
      <c r="L636" s="28">
        <v>0.1254812629</v>
      </c>
      <c r="M636" s="28">
        <v>0.12880396320000001</v>
      </c>
      <c r="N636" s="28">
        <v>-2.9435580000000002E-3</v>
      </c>
      <c r="O636" s="28">
        <v>2.5017870000000001E-3</v>
      </c>
      <c r="P636" s="28">
        <v>5.1285091000000003E-3</v>
      </c>
      <c r="Q636" s="28">
        <v>1.448527E-4</v>
      </c>
      <c r="R636" s="28">
        <v>8.8358030000000001E-4</v>
      </c>
    </row>
    <row r="637" spans="1:18" ht="33.75" x14ac:dyDescent="0.2">
      <c r="A637" s="12" t="s">
        <v>621</v>
      </c>
      <c r="B637" s="10" t="str">
        <f>VLOOKUP(A637,[3]Feuil1!$A$4:$B$2591,2,FALSE)</f>
        <v>Amputations pour troubles circulatoires portant sur le membre supérieur ou les orteils, niveau 1</v>
      </c>
      <c r="C637" s="26">
        <v>630</v>
      </c>
      <c r="D637" s="27">
        <v>1567831.6861</v>
      </c>
      <c r="E637" s="26">
        <v>643</v>
      </c>
      <c r="F637" s="27">
        <v>1605364.8885999999</v>
      </c>
      <c r="G637" s="26">
        <v>679</v>
      </c>
      <c r="H637" s="27">
        <v>1692281.8783</v>
      </c>
      <c r="I637" s="28">
        <v>2.3939561099999999E-2</v>
      </c>
      <c r="J637" s="28">
        <v>2.0634920599999999E-2</v>
      </c>
      <c r="K637" s="28">
        <v>3.2378282E-3</v>
      </c>
      <c r="L637" s="28">
        <v>5.4141578900000001E-2</v>
      </c>
      <c r="M637" s="28">
        <v>5.5987558299999997E-2</v>
      </c>
      <c r="N637" s="28">
        <v>-1.748107E-3</v>
      </c>
      <c r="O637" s="28">
        <v>4.9485900000000005E-4</v>
      </c>
      <c r="P637" s="28">
        <v>1.669827E-4</v>
      </c>
      <c r="Q637" s="28">
        <v>6.1664599999999999E-5</v>
      </c>
      <c r="R637" s="28">
        <v>6.2450400000000001E-5</v>
      </c>
    </row>
    <row r="638" spans="1:18" ht="33.75" x14ac:dyDescent="0.2">
      <c r="A638" s="12" t="s">
        <v>622</v>
      </c>
      <c r="B638" s="10" t="str">
        <f>VLOOKUP(A638,[3]Feuil1!$A$4:$B$2591,2,FALSE)</f>
        <v>Amputations pour troubles circulatoires portant sur le membre supérieur ou les orteils, niveau 2</v>
      </c>
      <c r="C638" s="26">
        <v>684</v>
      </c>
      <c r="D638" s="27">
        <v>3784285.2429999998</v>
      </c>
      <c r="E638" s="26">
        <v>636</v>
      </c>
      <c r="F638" s="27">
        <v>3523648.7760999999</v>
      </c>
      <c r="G638" s="26">
        <v>670</v>
      </c>
      <c r="H638" s="27">
        <v>3696104.0617999998</v>
      </c>
      <c r="I638" s="28">
        <v>-6.8873367000000005E-2</v>
      </c>
      <c r="J638" s="28">
        <v>-7.0175439000000006E-2</v>
      </c>
      <c r="K638" s="28">
        <v>1.400341E-3</v>
      </c>
      <c r="L638" s="28">
        <v>4.8942246100000003E-2</v>
      </c>
      <c r="M638" s="28">
        <v>5.3459119499999999E-2</v>
      </c>
      <c r="N638" s="28">
        <v>-4.2876590000000001E-3</v>
      </c>
      <c r="O638" s="28">
        <v>4.6736679999999999E-4</v>
      </c>
      <c r="P638" s="28">
        <v>3.3131680000000001E-4</v>
      </c>
      <c r="Q638" s="28">
        <v>6.0847200000000002E-5</v>
      </c>
      <c r="R638" s="28">
        <v>1.363976E-4</v>
      </c>
    </row>
    <row r="639" spans="1:18" ht="33.75" x14ac:dyDescent="0.2">
      <c r="A639" s="12" t="s">
        <v>623</v>
      </c>
      <c r="B639" s="10" t="str">
        <f>VLOOKUP(A639,[3]Feuil1!$A$4:$B$2591,2,FALSE)</f>
        <v>Amputations pour troubles circulatoires portant sur le membre supérieur ou les orteils, niveau 3</v>
      </c>
      <c r="C639" s="26">
        <v>1151</v>
      </c>
      <c r="D639" s="27">
        <v>9815135.6085999999</v>
      </c>
      <c r="E639" s="26">
        <v>1172</v>
      </c>
      <c r="F639" s="27">
        <v>9959216.6774000004</v>
      </c>
      <c r="G639" s="26">
        <v>1156</v>
      </c>
      <c r="H639" s="27">
        <v>9841428.1033999994</v>
      </c>
      <c r="I639" s="28">
        <v>1.46794782E-2</v>
      </c>
      <c r="J639" s="28">
        <v>1.8245004299999999E-2</v>
      </c>
      <c r="K639" s="28">
        <v>-3.501639E-3</v>
      </c>
      <c r="L639" s="28">
        <v>-1.1827092000000001E-2</v>
      </c>
      <c r="M639" s="28">
        <v>-1.3651877E-2</v>
      </c>
      <c r="N639" s="28">
        <v>1.8500414999999999E-3</v>
      </c>
      <c r="O639" s="28">
        <v>-2.1993699999999999E-4</v>
      </c>
      <c r="P639" s="28">
        <v>-2.2629200000000001E-4</v>
      </c>
      <c r="Q639" s="28">
        <v>1.049841E-4</v>
      </c>
      <c r="R639" s="28">
        <v>3.6317880000000003E-4</v>
      </c>
    </row>
    <row r="640" spans="1:18" ht="33.75" x14ac:dyDescent="0.2">
      <c r="A640" s="12" t="s">
        <v>624</v>
      </c>
      <c r="B640" s="10" t="str">
        <f>VLOOKUP(A640,[3]Feuil1!$A$4:$B$2591,2,FALSE)</f>
        <v>Amputations pour troubles circulatoires portant sur le membre supérieur ou les orteils, niveau 4</v>
      </c>
      <c r="C640" s="26">
        <v>744</v>
      </c>
      <c r="D640" s="27">
        <v>8320953.9572000001</v>
      </c>
      <c r="E640" s="26">
        <v>745</v>
      </c>
      <c r="F640" s="27">
        <v>8202591.8254000004</v>
      </c>
      <c r="G640" s="26">
        <v>929</v>
      </c>
      <c r="H640" s="27">
        <v>10459722.942</v>
      </c>
      <c r="I640" s="28">
        <v>-1.4224587E-2</v>
      </c>
      <c r="J640" s="28">
        <v>1.344086E-3</v>
      </c>
      <c r="K640" s="28">
        <v>-1.5547775E-2</v>
      </c>
      <c r="L640" s="28">
        <v>0.27517291659999998</v>
      </c>
      <c r="M640" s="28">
        <v>0.2469798658</v>
      </c>
      <c r="N640" s="28">
        <v>2.2609066600000002E-2</v>
      </c>
      <c r="O640" s="28">
        <v>2.5292791999999998E-3</v>
      </c>
      <c r="P640" s="28">
        <v>4.3363435999999997E-3</v>
      </c>
      <c r="Q640" s="28">
        <v>8.4368800000000004E-5</v>
      </c>
      <c r="R640" s="28">
        <v>3.8599579999999998E-4</v>
      </c>
    </row>
    <row r="641" spans="1:18" ht="33.75" x14ac:dyDescent="0.2">
      <c r="A641" s="12" t="s">
        <v>2334</v>
      </c>
      <c r="B641" s="10" t="str">
        <f>VLOOKUP(A641,[3]Feuil1!$A$4:$B$2591,2,FALSE)</f>
        <v>Amputations pour troubles circulatoires portant sur le membre supérieur ou les orteils, en ambulatoire</v>
      </c>
      <c r="C641" s="26">
        <v>109</v>
      </c>
      <c r="D641" s="27">
        <v>209997.98209999999</v>
      </c>
      <c r="E641" s="26">
        <v>109</v>
      </c>
      <c r="F641" s="27">
        <v>210706.07699999999</v>
      </c>
      <c r="G641" s="26">
        <v>142</v>
      </c>
      <c r="H641" s="27">
        <v>273477.73300000001</v>
      </c>
      <c r="I641" s="28">
        <v>3.3719128999999998E-3</v>
      </c>
      <c r="J641" s="28">
        <v>0</v>
      </c>
      <c r="K641" s="28">
        <v>3.3719128999999998E-3</v>
      </c>
      <c r="L641" s="28">
        <v>0.29791098999999999</v>
      </c>
      <c r="M641" s="28">
        <v>0.3027522936</v>
      </c>
      <c r="N641" s="28">
        <v>-3.716212E-3</v>
      </c>
      <c r="O641" s="28">
        <v>4.5362069999999998E-4</v>
      </c>
      <c r="P641" s="28">
        <v>1.205953E-4</v>
      </c>
      <c r="Q641" s="28">
        <v>1.2896E-5</v>
      </c>
      <c r="R641" s="28">
        <v>1.00922E-5</v>
      </c>
    </row>
    <row r="642" spans="1:18" ht="45" x14ac:dyDescent="0.2">
      <c r="A642" s="12" t="s">
        <v>625</v>
      </c>
      <c r="B642" s="10" t="str">
        <f>VLOOKUP(A642,[3]Feuil1!$A$4:$B$2591,2,FALSE)</f>
        <v>Poses d'un stimulateur cardiaque permanent avec infarctus aigu du myocarde ou insuffisance cardiaque congestive ou état de choc, niveau 1</v>
      </c>
      <c r="C642" s="26">
        <v>2005</v>
      </c>
      <c r="D642" s="27">
        <v>6444324.7688999996</v>
      </c>
      <c r="E642" s="26">
        <v>2036</v>
      </c>
      <c r="F642" s="27">
        <v>6567536.7856999999</v>
      </c>
      <c r="G642" s="26">
        <v>1911</v>
      </c>
      <c r="H642" s="27">
        <v>6099388.6809</v>
      </c>
      <c r="I642" s="28">
        <v>1.9119461099999999E-2</v>
      </c>
      <c r="J642" s="28">
        <v>1.54613466E-2</v>
      </c>
      <c r="K642" s="28">
        <v>3.6024162999999999E-3</v>
      </c>
      <c r="L642" s="28">
        <v>-7.1282144000000006E-2</v>
      </c>
      <c r="M642" s="28">
        <v>-6.1394892E-2</v>
      </c>
      <c r="N642" s="28">
        <v>-1.0533984999999999E-2</v>
      </c>
      <c r="O642" s="28">
        <v>-1.7182600000000001E-3</v>
      </c>
      <c r="P642" s="28">
        <v>-8.9939399999999997E-4</v>
      </c>
      <c r="Q642" s="28">
        <v>1.7355079999999999E-4</v>
      </c>
      <c r="R642" s="28">
        <v>2.250861E-4</v>
      </c>
    </row>
    <row r="643" spans="1:18" ht="45" x14ac:dyDescent="0.2">
      <c r="A643" s="12" t="s">
        <v>626</v>
      </c>
      <c r="B643" s="10" t="str">
        <f>VLOOKUP(A643,[3]Feuil1!$A$4:$B$2591,2,FALSE)</f>
        <v>Poses d'un stimulateur cardiaque permanent avec infarctus aigu du myocarde ou insuffisance cardiaque congestive ou état de choc, niveau 2</v>
      </c>
      <c r="C643" s="26">
        <v>1813</v>
      </c>
      <c r="D643" s="27">
        <v>9742424.9583999999</v>
      </c>
      <c r="E643" s="26">
        <v>1798</v>
      </c>
      <c r="F643" s="27">
        <v>9706056.1955999993</v>
      </c>
      <c r="G643" s="26">
        <v>1977</v>
      </c>
      <c r="H643" s="27">
        <v>10550038.446</v>
      </c>
      <c r="I643" s="28">
        <v>-3.73303E-3</v>
      </c>
      <c r="J643" s="28">
        <v>-8.2735800000000009E-3</v>
      </c>
      <c r="K643" s="28">
        <v>4.5784299000000001E-3</v>
      </c>
      <c r="L643" s="28">
        <v>8.6954189599999995E-2</v>
      </c>
      <c r="M643" s="28">
        <v>9.9555061200000003E-2</v>
      </c>
      <c r="N643" s="28">
        <v>-1.1459973E-2</v>
      </c>
      <c r="O643" s="28">
        <v>2.4605487000000001E-3</v>
      </c>
      <c r="P643" s="28">
        <v>1.6214375E-3</v>
      </c>
      <c r="Q643" s="28">
        <v>1.7954470000000001E-4</v>
      </c>
      <c r="R643" s="28">
        <v>3.893287E-4</v>
      </c>
    </row>
    <row r="644" spans="1:18" ht="45" x14ac:dyDescent="0.2">
      <c r="A644" s="12" t="s">
        <v>627</v>
      </c>
      <c r="B644" s="10" t="str">
        <f>VLOOKUP(A644,[3]Feuil1!$A$4:$B$2591,2,FALSE)</f>
        <v>Poses d'un stimulateur cardiaque permanent avec infarctus aigu du myocarde ou insuffisance cardiaque congestive ou état de choc, niveau 3</v>
      </c>
      <c r="C644" s="26">
        <v>912</v>
      </c>
      <c r="D644" s="27">
        <v>7726843.7618000004</v>
      </c>
      <c r="E644" s="26">
        <v>1026</v>
      </c>
      <c r="F644" s="27">
        <v>8634374.3871999998</v>
      </c>
      <c r="G644" s="26">
        <v>1099</v>
      </c>
      <c r="H644" s="27">
        <v>9308336.8352000006</v>
      </c>
      <c r="I644" s="28">
        <v>0.1174516599</v>
      </c>
      <c r="J644" s="28">
        <v>0.125</v>
      </c>
      <c r="K644" s="28">
        <v>-6.7096359999999997E-3</v>
      </c>
      <c r="L644" s="28">
        <v>7.8055736000000001E-2</v>
      </c>
      <c r="M644" s="28">
        <v>7.1150097499999995E-2</v>
      </c>
      <c r="N644" s="28">
        <v>6.4469382999999998E-3</v>
      </c>
      <c r="O644" s="28">
        <v>1.0034639999999999E-3</v>
      </c>
      <c r="P644" s="28">
        <v>1.2947996999999999E-3</v>
      </c>
      <c r="Q644" s="28">
        <v>9.9807600000000003E-5</v>
      </c>
      <c r="R644" s="28">
        <v>3.4350610000000002E-4</v>
      </c>
    </row>
    <row r="645" spans="1:18" ht="45" x14ac:dyDescent="0.2">
      <c r="A645" s="12" t="s">
        <v>628</v>
      </c>
      <c r="B645" s="10" t="str">
        <f>VLOOKUP(A645,[3]Feuil1!$A$4:$B$2591,2,FALSE)</f>
        <v>Poses d'un stimulateur cardiaque permanent avec infarctus aigu du myocarde ou insuffisance cardiaque congestive ou état de choc, niveau 4</v>
      </c>
      <c r="C645" s="26">
        <v>288</v>
      </c>
      <c r="D645" s="27">
        <v>4394174.4264000002</v>
      </c>
      <c r="E645" s="26">
        <v>302</v>
      </c>
      <c r="F645" s="27">
        <v>4641836.7408999996</v>
      </c>
      <c r="G645" s="26">
        <v>358</v>
      </c>
      <c r="H645" s="27">
        <v>5497627.9742000001</v>
      </c>
      <c r="I645" s="28">
        <v>5.6361512000000002E-2</v>
      </c>
      <c r="J645" s="28">
        <v>4.86111111E-2</v>
      </c>
      <c r="K645" s="28">
        <v>7.3911107E-3</v>
      </c>
      <c r="L645" s="28">
        <v>0.18436478510000001</v>
      </c>
      <c r="M645" s="28">
        <v>0.18543046360000001</v>
      </c>
      <c r="N645" s="28">
        <v>-8.9897999999999996E-4</v>
      </c>
      <c r="O645" s="28">
        <v>7.6978059999999995E-4</v>
      </c>
      <c r="P645" s="28">
        <v>1.6441246000000001E-3</v>
      </c>
      <c r="Q645" s="28">
        <v>3.2512399999999997E-5</v>
      </c>
      <c r="R645" s="28">
        <v>2.0287929999999999E-4</v>
      </c>
    </row>
    <row r="646" spans="1:18" ht="45" x14ac:dyDescent="0.2">
      <c r="A646" s="12" t="s">
        <v>629</v>
      </c>
      <c r="B646" s="10" t="str">
        <f>VLOOKUP(A646,[3]Feuil1!$A$4:$B$2591,2,FALSE)</f>
        <v>Poses d'un stimulateur cardiaque permanent sans infarctus aigu du myocarde, ni insuffisance cardiaque congestive, ni état de choc, niveau 1</v>
      </c>
      <c r="C646" s="26">
        <v>13370</v>
      </c>
      <c r="D646" s="27">
        <v>32166064.212000001</v>
      </c>
      <c r="E646" s="26">
        <v>13638</v>
      </c>
      <c r="F646" s="27">
        <v>32761761.947000001</v>
      </c>
      <c r="G646" s="26">
        <v>13426</v>
      </c>
      <c r="H646" s="27">
        <v>32021099.596999999</v>
      </c>
      <c r="I646" s="28">
        <v>1.85194474E-2</v>
      </c>
      <c r="J646" s="28">
        <v>2.0044876600000001E-2</v>
      </c>
      <c r="K646" s="28">
        <v>-1.4954530000000001E-3</v>
      </c>
      <c r="L646" s="28">
        <v>-2.2607525E-2</v>
      </c>
      <c r="M646" s="28">
        <v>-1.5544801E-2</v>
      </c>
      <c r="N646" s="28">
        <v>-7.1742459999999996E-3</v>
      </c>
      <c r="O646" s="28">
        <v>-2.9141689999999999E-3</v>
      </c>
      <c r="P646" s="28">
        <v>-1.422942E-3</v>
      </c>
      <c r="Q646" s="28">
        <v>1.2193054999999999E-3</v>
      </c>
      <c r="R646" s="28">
        <v>1.1816766E-3</v>
      </c>
    </row>
    <row r="647" spans="1:18" ht="45" x14ac:dyDescent="0.2">
      <c r="A647" s="12" t="s">
        <v>630</v>
      </c>
      <c r="B647" s="10" t="str">
        <f>VLOOKUP(A647,[3]Feuil1!$A$4:$B$2591,2,FALSE)</f>
        <v>Poses d'un stimulateur cardiaque permanent sans infarctus aigu du myocarde, ni insuffisance cardiaque congestive, ni état de choc, niveau 2</v>
      </c>
      <c r="C647" s="26">
        <v>5053</v>
      </c>
      <c r="D647" s="27">
        <v>21534110.890999999</v>
      </c>
      <c r="E647" s="26">
        <v>5342</v>
      </c>
      <c r="F647" s="27">
        <v>22758351.701000001</v>
      </c>
      <c r="G647" s="26">
        <v>5617</v>
      </c>
      <c r="H647" s="27">
        <v>23878414.328000002</v>
      </c>
      <c r="I647" s="28">
        <v>5.68512355E-2</v>
      </c>
      <c r="J647" s="28">
        <v>5.7193746300000001E-2</v>
      </c>
      <c r="K647" s="28">
        <v>-3.2398099999999999E-4</v>
      </c>
      <c r="L647" s="28">
        <v>4.9215454700000001E-2</v>
      </c>
      <c r="M647" s="28">
        <v>5.14788469E-2</v>
      </c>
      <c r="N647" s="28">
        <v>-2.1525799999999999E-3</v>
      </c>
      <c r="O647" s="28">
        <v>3.7801726999999999E-3</v>
      </c>
      <c r="P647" s="28">
        <v>2.1518361999999999E-3</v>
      </c>
      <c r="Q647" s="28">
        <v>5.1011760000000002E-4</v>
      </c>
      <c r="R647" s="28">
        <v>8.8118660000000004E-4</v>
      </c>
    </row>
    <row r="648" spans="1:18" ht="45" x14ac:dyDescent="0.2">
      <c r="A648" s="12" t="s">
        <v>631</v>
      </c>
      <c r="B648" s="10" t="str">
        <f>VLOOKUP(A648,[3]Feuil1!$A$4:$B$2591,2,FALSE)</f>
        <v>Poses d'un stimulateur cardiaque permanent sans infarctus aigu du myocarde, ni insuffisance cardiaque congestive, ni état de choc, niveau 3</v>
      </c>
      <c r="C648" s="26">
        <v>1609</v>
      </c>
      <c r="D648" s="27">
        <v>9832147.6466000006</v>
      </c>
      <c r="E648" s="26">
        <v>1857</v>
      </c>
      <c r="F648" s="27">
        <v>11315794.242000001</v>
      </c>
      <c r="G648" s="26">
        <v>1935</v>
      </c>
      <c r="H648" s="27">
        <v>11760759.245999999</v>
      </c>
      <c r="I648" s="28">
        <v>0.1508975098</v>
      </c>
      <c r="J648" s="28">
        <v>0.15413300190000001</v>
      </c>
      <c r="K648" s="28">
        <v>-2.8033960000000001E-3</v>
      </c>
      <c r="L648" s="28">
        <v>3.93224722E-2</v>
      </c>
      <c r="M648" s="28">
        <v>4.2003231000000002E-2</v>
      </c>
      <c r="N648" s="28">
        <v>-2.5726970000000001E-3</v>
      </c>
      <c r="O648" s="28">
        <v>1.0721944E-3</v>
      </c>
      <c r="P648" s="28">
        <v>8.5485559999999995E-4</v>
      </c>
      <c r="Q648" s="28">
        <v>1.757304E-4</v>
      </c>
      <c r="R648" s="28">
        <v>4.34008E-4</v>
      </c>
    </row>
    <row r="649" spans="1:18" ht="45" x14ac:dyDescent="0.2">
      <c r="A649" s="12" t="s">
        <v>632</v>
      </c>
      <c r="B649" s="10" t="str">
        <f>VLOOKUP(A649,[3]Feuil1!$A$4:$B$2591,2,FALSE)</f>
        <v>Poses d'un stimulateur cardiaque permanent sans infarctus aigu du myocarde, ni insuffisance cardiaque congestive, ni état de choc, niveau 4</v>
      </c>
      <c r="C649" s="26">
        <v>281</v>
      </c>
      <c r="D649" s="27">
        <v>2752111.4509999999</v>
      </c>
      <c r="E649" s="26">
        <v>333</v>
      </c>
      <c r="F649" s="27">
        <v>3206931.2930000001</v>
      </c>
      <c r="G649" s="26">
        <v>341</v>
      </c>
      <c r="H649" s="27">
        <v>3286850.9375999998</v>
      </c>
      <c r="I649" s="28">
        <v>0.16526214510000001</v>
      </c>
      <c r="J649" s="28">
        <v>0.1850533808</v>
      </c>
      <c r="K649" s="28">
        <v>-1.6700712E-2</v>
      </c>
      <c r="L649" s="28">
        <v>2.4920909500000001E-2</v>
      </c>
      <c r="M649" s="28">
        <v>2.4024024000000001E-2</v>
      </c>
      <c r="N649" s="28">
        <v>8.7584420000000004E-4</v>
      </c>
      <c r="O649" s="28">
        <v>1.099687E-4</v>
      </c>
      <c r="P649" s="28">
        <v>1.535396E-4</v>
      </c>
      <c r="Q649" s="28">
        <v>3.09685E-5</v>
      </c>
      <c r="R649" s="28">
        <v>1.212949E-4</v>
      </c>
    </row>
    <row r="650" spans="1:18" ht="56.25" x14ac:dyDescent="0.2">
      <c r="A650" s="12" t="s">
        <v>633</v>
      </c>
      <c r="B650" s="10" t="str">
        <f>VLOOKUP(A650,[3]Feuil1!$A$4:$B$2591,2,FALSE)</f>
        <v>Poses d'un stimulateur cardiaque permanent sans infarctus aigu du myocarde, ni insuffisance cardiaque congestive, ni état de choc, très courte durée</v>
      </c>
      <c r="C650" s="26">
        <v>412</v>
      </c>
      <c r="D650" s="27">
        <v>481378.87949999998</v>
      </c>
      <c r="E650" s="26">
        <v>473</v>
      </c>
      <c r="F650" s="27">
        <v>552701.56980000006</v>
      </c>
      <c r="G650" s="26">
        <v>491</v>
      </c>
      <c r="H650" s="27">
        <v>571613.50410000002</v>
      </c>
      <c r="I650" s="28">
        <v>0.1481633145</v>
      </c>
      <c r="J650" s="28">
        <v>0.14805825240000001</v>
      </c>
      <c r="K650" s="28">
        <v>9.1512800000000002E-5</v>
      </c>
      <c r="L650" s="28">
        <v>3.4217261800000003E-2</v>
      </c>
      <c r="M650" s="28">
        <v>3.8054968299999999E-2</v>
      </c>
      <c r="N650" s="28">
        <v>-3.6970169999999999E-3</v>
      </c>
      <c r="O650" s="28">
        <v>2.4742950000000003E-4</v>
      </c>
      <c r="P650" s="28">
        <v>3.6333099999999999E-5</v>
      </c>
      <c r="Q650" s="28">
        <v>4.4591E-5</v>
      </c>
      <c r="R650" s="28">
        <v>2.1094299999999999E-5</v>
      </c>
    </row>
    <row r="651" spans="1:18" ht="22.5" x14ac:dyDescent="0.2">
      <c r="A651" s="12" t="s">
        <v>634</v>
      </c>
      <c r="B651" s="10" t="str">
        <f>VLOOKUP(A651,[3]Feuil1!$A$4:$B$2591,2,FALSE)</f>
        <v>Ligatures de veines et éveinages, niveau 1</v>
      </c>
      <c r="C651" s="26">
        <v>9708</v>
      </c>
      <c r="D651" s="27">
        <v>12959022.263</v>
      </c>
      <c r="E651" s="26">
        <v>8744</v>
      </c>
      <c r="F651" s="27">
        <v>11678346.588</v>
      </c>
      <c r="G651" s="26">
        <v>7207</v>
      </c>
      <c r="H651" s="27">
        <v>9625973.8151999991</v>
      </c>
      <c r="I651" s="28">
        <v>-9.8825022999999998E-2</v>
      </c>
      <c r="J651" s="28">
        <v>-9.9299547000000002E-2</v>
      </c>
      <c r="K651" s="28">
        <v>5.2683850000000002E-4</v>
      </c>
      <c r="L651" s="28">
        <v>-0.17574172499999999</v>
      </c>
      <c r="M651" s="28">
        <v>-0.17577767599999999</v>
      </c>
      <c r="N651" s="28">
        <v>4.3618400000000002E-5</v>
      </c>
      <c r="O651" s="28">
        <v>-2.1127729000000001E-2</v>
      </c>
      <c r="P651" s="28">
        <v>-3.9429670000000003E-3</v>
      </c>
      <c r="Q651" s="28">
        <v>6.5451620000000002E-4</v>
      </c>
      <c r="R651" s="28">
        <v>3.5522789999999999E-4</v>
      </c>
    </row>
    <row r="652" spans="1:18" ht="22.5" x14ac:dyDescent="0.2">
      <c r="A652" s="12" t="s">
        <v>635</v>
      </c>
      <c r="B652" s="10" t="str">
        <f>VLOOKUP(A652,[3]Feuil1!$A$4:$B$2591,2,FALSE)</f>
        <v>Ligatures de veines et éveinages, niveau 2</v>
      </c>
      <c r="C652" s="26">
        <v>251</v>
      </c>
      <c r="D652" s="27">
        <v>790983.74600000004</v>
      </c>
      <c r="E652" s="26">
        <v>226</v>
      </c>
      <c r="F652" s="27">
        <v>713549.65980000002</v>
      </c>
      <c r="G652" s="26">
        <v>200</v>
      </c>
      <c r="H652" s="27">
        <v>634483.37650000001</v>
      </c>
      <c r="I652" s="28">
        <v>-9.7895925999999994E-2</v>
      </c>
      <c r="J652" s="28">
        <v>-9.9601594000000002E-2</v>
      </c>
      <c r="K652" s="28">
        <v>1.8943478000000001E-3</v>
      </c>
      <c r="L652" s="28">
        <v>-0.110806981</v>
      </c>
      <c r="M652" s="28">
        <v>-0.115044248</v>
      </c>
      <c r="N652" s="28">
        <v>4.7881119000000001E-3</v>
      </c>
      <c r="O652" s="28">
        <v>-3.5739799999999998E-4</v>
      </c>
      <c r="P652" s="28">
        <v>-1.5190000000000001E-4</v>
      </c>
      <c r="Q652" s="28">
        <v>1.8163299999999999E-5</v>
      </c>
      <c r="R652" s="28">
        <v>2.3414400000000001E-5</v>
      </c>
    </row>
    <row r="653" spans="1:18" ht="22.5" x14ac:dyDescent="0.2">
      <c r="A653" s="12" t="s">
        <v>636</v>
      </c>
      <c r="B653" s="10" t="str">
        <f>VLOOKUP(A653,[3]Feuil1!$A$4:$B$2591,2,FALSE)</f>
        <v>Ligatures de veines et éveinages, niveau 3</v>
      </c>
      <c r="C653" s="26">
        <v>92</v>
      </c>
      <c r="D653" s="27">
        <v>390643.50219999999</v>
      </c>
      <c r="E653" s="26">
        <v>93</v>
      </c>
      <c r="F653" s="27">
        <v>399855.6029</v>
      </c>
      <c r="G653" s="26">
        <v>74</v>
      </c>
      <c r="H653" s="27">
        <v>330097.37170000002</v>
      </c>
      <c r="I653" s="28">
        <v>2.35818608E-2</v>
      </c>
      <c r="J653" s="28">
        <v>1.08695652E-2</v>
      </c>
      <c r="K653" s="28">
        <v>1.2575604299999999E-2</v>
      </c>
      <c r="L653" s="28">
        <v>-0.17445855599999999</v>
      </c>
      <c r="M653" s="28">
        <v>-0.204301075</v>
      </c>
      <c r="N653" s="28">
        <v>3.7504787400000003E-2</v>
      </c>
      <c r="O653" s="28">
        <v>-2.6117600000000001E-4</v>
      </c>
      <c r="P653" s="28">
        <v>-1.3401799999999999E-4</v>
      </c>
      <c r="Q653" s="28">
        <v>6.7204387000000003E-6</v>
      </c>
      <c r="R653" s="28">
        <v>1.21816E-5</v>
      </c>
    </row>
    <row r="654" spans="1:18" ht="22.5" x14ac:dyDescent="0.2">
      <c r="A654" s="12" t="s">
        <v>637</v>
      </c>
      <c r="B654" s="10" t="str">
        <f>VLOOKUP(A654,[3]Feuil1!$A$4:$B$2591,2,FALSE)</f>
        <v>Ligatures de veines et éveinages, niveau 4</v>
      </c>
      <c r="C654" s="26">
        <v>20</v>
      </c>
      <c r="D654" s="27">
        <v>129832.3895</v>
      </c>
      <c r="E654" s="26">
        <v>23</v>
      </c>
      <c r="F654" s="27">
        <v>148079.10370000001</v>
      </c>
      <c r="G654" s="26">
        <v>27</v>
      </c>
      <c r="H654" s="27">
        <v>175385.37530000001</v>
      </c>
      <c r="I654" s="28">
        <v>0.14054054050000001</v>
      </c>
      <c r="J654" s="28">
        <v>0.15</v>
      </c>
      <c r="K654" s="28">
        <v>-8.2256169999999993E-3</v>
      </c>
      <c r="L654" s="28">
        <v>0.18440327449999999</v>
      </c>
      <c r="M654" s="28">
        <v>0.1739130435</v>
      </c>
      <c r="N654" s="28">
        <v>8.9361227000000001E-3</v>
      </c>
      <c r="O654" s="28">
        <v>5.4984300000000001E-5</v>
      </c>
      <c r="P654" s="28">
        <v>5.2460100000000003E-5</v>
      </c>
      <c r="Q654" s="28">
        <v>2.4520518999999998E-6</v>
      </c>
      <c r="R654" s="28">
        <v>6.4722570999999997E-6</v>
      </c>
    </row>
    <row r="655" spans="1:18" ht="22.5" x14ac:dyDescent="0.2">
      <c r="A655" s="12" t="s">
        <v>638</v>
      </c>
      <c r="B655" s="10" t="str">
        <f>VLOOKUP(A655,[3]Feuil1!$A$4:$B$2591,2,FALSE)</f>
        <v>Ligatures de veines et éveinages, en ambulatoire</v>
      </c>
      <c r="C655" s="26">
        <v>21661</v>
      </c>
      <c r="D655" s="27">
        <v>28805700.004000001</v>
      </c>
      <c r="E655" s="26">
        <v>23556</v>
      </c>
      <c r="F655" s="27">
        <v>31339074.107000001</v>
      </c>
      <c r="G655" s="26">
        <v>25243</v>
      </c>
      <c r="H655" s="27">
        <v>33561799.32</v>
      </c>
      <c r="I655" s="28">
        <v>8.7946972400000004E-2</v>
      </c>
      <c r="J655" s="28">
        <v>8.7484418999999994E-2</v>
      </c>
      <c r="K655" s="28">
        <v>4.2534259999999998E-4</v>
      </c>
      <c r="L655" s="28">
        <v>7.0925044100000001E-2</v>
      </c>
      <c r="M655" s="28">
        <v>7.16165733E-2</v>
      </c>
      <c r="N655" s="28">
        <v>-6.4531400000000002E-4</v>
      </c>
      <c r="O655" s="28">
        <v>2.3189641E-2</v>
      </c>
      <c r="P655" s="28">
        <v>4.2702438000000002E-3</v>
      </c>
      <c r="Q655" s="28">
        <v>2.2924869000000001E-3</v>
      </c>
      <c r="R655" s="28">
        <v>1.2385331E-3</v>
      </c>
    </row>
    <row r="656" spans="1:18" ht="22.5" x14ac:dyDescent="0.2">
      <c r="A656" s="12" t="s">
        <v>639</v>
      </c>
      <c r="B656" s="10" t="str">
        <f>VLOOKUP(A656,[3]Feuil1!$A$4:$B$2591,2,FALSE)</f>
        <v>Autres interventions sur le système circulatoire, niveau 1</v>
      </c>
      <c r="C656" s="26">
        <v>1284</v>
      </c>
      <c r="D656" s="27">
        <v>3717243.4983000001</v>
      </c>
      <c r="E656" s="26">
        <v>1238</v>
      </c>
      <c r="F656" s="27">
        <v>3550371.75</v>
      </c>
      <c r="G656" s="26">
        <v>1032</v>
      </c>
      <c r="H656" s="27">
        <v>2968921.6338999998</v>
      </c>
      <c r="I656" s="28">
        <v>-4.4891261000000002E-2</v>
      </c>
      <c r="J656" s="28">
        <v>-3.5825545E-2</v>
      </c>
      <c r="K656" s="28">
        <v>-9.402568E-3</v>
      </c>
      <c r="L656" s="28">
        <v>-0.16377161500000001</v>
      </c>
      <c r="M656" s="28">
        <v>-0.16639741499999999</v>
      </c>
      <c r="N656" s="28">
        <v>3.1499421999999998E-3</v>
      </c>
      <c r="O656" s="28">
        <v>-2.8316930000000001E-3</v>
      </c>
      <c r="P656" s="28">
        <v>-1.117067E-3</v>
      </c>
      <c r="Q656" s="28">
        <v>9.3722900000000004E-5</v>
      </c>
      <c r="R656" s="28">
        <v>1.095623E-4</v>
      </c>
    </row>
    <row r="657" spans="1:18" ht="22.5" x14ac:dyDescent="0.2">
      <c r="A657" s="12" t="s">
        <v>640</v>
      </c>
      <c r="B657" s="10" t="str">
        <f>VLOOKUP(A657,[3]Feuil1!$A$4:$B$2591,2,FALSE)</f>
        <v>Autres interventions sur le système circulatoire, niveau 2</v>
      </c>
      <c r="C657" s="26">
        <v>776</v>
      </c>
      <c r="D657" s="27">
        <v>4858223.3820000002</v>
      </c>
      <c r="E657" s="26">
        <v>853</v>
      </c>
      <c r="F657" s="27">
        <v>5260369.6944000004</v>
      </c>
      <c r="G657" s="26">
        <v>857</v>
      </c>
      <c r="H657" s="27">
        <v>5303828.4371999996</v>
      </c>
      <c r="I657" s="28">
        <v>8.2776414500000006E-2</v>
      </c>
      <c r="J657" s="28">
        <v>9.9226804099999996E-2</v>
      </c>
      <c r="K657" s="28">
        <v>-1.4965419000000001E-2</v>
      </c>
      <c r="L657" s="28">
        <v>8.2615377E-3</v>
      </c>
      <c r="M657" s="28">
        <v>4.6893318E-3</v>
      </c>
      <c r="N657" s="28">
        <v>3.5555329E-3</v>
      </c>
      <c r="O657" s="28">
        <v>5.4984300000000001E-5</v>
      </c>
      <c r="P657" s="28">
        <v>8.3491800000000006E-5</v>
      </c>
      <c r="Q657" s="28">
        <v>7.7829899999999998E-5</v>
      </c>
      <c r="R657" s="28">
        <v>1.9572750000000001E-4</v>
      </c>
    </row>
    <row r="658" spans="1:18" ht="22.5" x14ac:dyDescent="0.2">
      <c r="A658" s="12" t="s">
        <v>641</v>
      </c>
      <c r="B658" s="10" t="str">
        <f>VLOOKUP(A658,[3]Feuil1!$A$4:$B$2591,2,FALSE)</f>
        <v>Autres interventions sur le système circulatoire, niveau 3</v>
      </c>
      <c r="C658" s="26">
        <v>819</v>
      </c>
      <c r="D658" s="27">
        <v>9881595.7467999998</v>
      </c>
      <c r="E658" s="26">
        <v>831</v>
      </c>
      <c r="F658" s="27">
        <v>9853382.8322000001</v>
      </c>
      <c r="G658" s="26">
        <v>746</v>
      </c>
      <c r="H658" s="27">
        <v>8860896.0960000008</v>
      </c>
      <c r="I658" s="28">
        <v>-2.855097E-3</v>
      </c>
      <c r="J658" s="28">
        <v>1.46520147E-2</v>
      </c>
      <c r="K658" s="28">
        <v>-1.7254301E-2</v>
      </c>
      <c r="L658" s="28">
        <v>-0.10072548200000001</v>
      </c>
      <c r="M658" s="28">
        <v>-0.102286402</v>
      </c>
      <c r="N658" s="28">
        <v>1.7387726E-3</v>
      </c>
      <c r="O658" s="28">
        <v>-1.1684169999999999E-3</v>
      </c>
      <c r="P658" s="28">
        <v>-1.906741E-3</v>
      </c>
      <c r="Q658" s="28">
        <v>6.7749299999999999E-5</v>
      </c>
      <c r="R658" s="28">
        <v>3.2699420000000001E-4</v>
      </c>
    </row>
    <row r="659" spans="1:18" ht="22.5" x14ac:dyDescent="0.2">
      <c r="A659" s="12" t="s">
        <v>642</v>
      </c>
      <c r="B659" s="10" t="str">
        <f>VLOOKUP(A659,[3]Feuil1!$A$4:$B$2591,2,FALSE)</f>
        <v>Autres interventions sur le système circulatoire, niveau 4</v>
      </c>
      <c r="C659" s="26">
        <v>660</v>
      </c>
      <c r="D659" s="27">
        <v>13554089.649</v>
      </c>
      <c r="E659" s="26">
        <v>699</v>
      </c>
      <c r="F659" s="27">
        <v>14763993.210999999</v>
      </c>
      <c r="G659" s="26">
        <v>650</v>
      </c>
      <c r="H659" s="27">
        <v>13678755.537</v>
      </c>
      <c r="I659" s="28">
        <v>8.9264834000000001E-2</v>
      </c>
      <c r="J659" s="28">
        <v>5.9090909099999998E-2</v>
      </c>
      <c r="K659" s="28">
        <v>2.8490401200000001E-2</v>
      </c>
      <c r="L659" s="28">
        <v>-7.3505701000000007E-2</v>
      </c>
      <c r="M659" s="28">
        <v>-7.0100143000000004E-2</v>
      </c>
      <c r="N659" s="28">
        <v>-3.6622849999999999E-3</v>
      </c>
      <c r="O659" s="28">
        <v>-6.7355799999999999E-4</v>
      </c>
      <c r="P659" s="28">
        <v>-2.0849309999999999E-3</v>
      </c>
      <c r="Q659" s="28">
        <v>5.9030899999999998E-5</v>
      </c>
      <c r="R659" s="28">
        <v>5.0478790000000001E-4</v>
      </c>
    </row>
    <row r="660" spans="1:18" ht="22.5" x14ac:dyDescent="0.2">
      <c r="A660" s="12" t="s">
        <v>643</v>
      </c>
      <c r="B660" s="10" t="str">
        <f>VLOOKUP(A660,[3]Feuil1!$A$4:$B$2591,2,FALSE)</f>
        <v>Autres interventions sur le système circulatoire, en ambulatoire</v>
      </c>
      <c r="C660" s="26">
        <v>438</v>
      </c>
      <c r="D660" s="27">
        <v>627999.12</v>
      </c>
      <c r="E660" s="26">
        <v>489</v>
      </c>
      <c r="F660" s="27">
        <v>702605.75399999996</v>
      </c>
      <c r="G660" s="26">
        <v>490</v>
      </c>
      <c r="H660" s="27">
        <v>702789.13199999998</v>
      </c>
      <c r="I660" s="28">
        <v>0.1188005391</v>
      </c>
      <c r="J660" s="28">
        <v>0.1164383562</v>
      </c>
      <c r="K660" s="28">
        <v>2.1158203000000001E-3</v>
      </c>
      <c r="L660" s="28">
        <v>2.6099700000000001E-4</v>
      </c>
      <c r="M660" s="28">
        <v>2.0449897999999999E-3</v>
      </c>
      <c r="N660" s="28">
        <v>-1.780352E-3</v>
      </c>
      <c r="O660" s="28">
        <v>1.37461E-5</v>
      </c>
      <c r="P660" s="28">
        <v>3.5230120000000001E-7</v>
      </c>
      <c r="Q660" s="28">
        <v>4.4500199999999998E-5</v>
      </c>
      <c r="R660" s="28">
        <v>2.5935099999999998E-5</v>
      </c>
    </row>
    <row r="661" spans="1:18" ht="22.5" x14ac:dyDescent="0.2">
      <c r="A661" s="12" t="s">
        <v>644</v>
      </c>
      <c r="B661" s="10" t="str">
        <f>VLOOKUP(A661,[3]Feuil1!$A$4:$B$2591,2,FALSE)</f>
        <v>Poses d'un défibrillateur cardiaque, niveau 1</v>
      </c>
      <c r="C661" s="26">
        <v>5169</v>
      </c>
      <c r="D661" s="27">
        <v>86358151.555999994</v>
      </c>
      <c r="E661" s="26">
        <v>5206</v>
      </c>
      <c r="F661" s="27">
        <v>87255375.441</v>
      </c>
      <c r="G661" s="26">
        <v>5347</v>
      </c>
      <c r="H661" s="27">
        <v>89519376.840000004</v>
      </c>
      <c r="I661" s="28">
        <v>1.0389568E-2</v>
      </c>
      <c r="J661" s="28">
        <v>7.1580576999999996E-3</v>
      </c>
      <c r="K661" s="28">
        <v>3.2085434E-3</v>
      </c>
      <c r="L661" s="28">
        <v>2.5946841500000001E-2</v>
      </c>
      <c r="M661" s="28">
        <v>2.7084133699999999E-2</v>
      </c>
      <c r="N661" s="28">
        <v>-1.1073019999999999E-3</v>
      </c>
      <c r="O661" s="28">
        <v>1.9381976E-3</v>
      </c>
      <c r="P661" s="28">
        <v>4.3495425999999998E-3</v>
      </c>
      <c r="Q661" s="28">
        <v>4.8559710000000003E-4</v>
      </c>
      <c r="R661" s="28">
        <v>3.3035389999999999E-3</v>
      </c>
    </row>
    <row r="662" spans="1:18" ht="22.5" x14ac:dyDescent="0.2">
      <c r="A662" s="12" t="s">
        <v>645</v>
      </c>
      <c r="B662" s="10" t="str">
        <f>VLOOKUP(A662,[3]Feuil1!$A$4:$B$2591,2,FALSE)</f>
        <v>Poses d'un défibrillateur cardiaque, niveau 2</v>
      </c>
      <c r="C662" s="26">
        <v>2312</v>
      </c>
      <c r="D662" s="27">
        <v>43584919.452</v>
      </c>
      <c r="E662" s="26">
        <v>2595</v>
      </c>
      <c r="F662" s="27">
        <v>48988064.419</v>
      </c>
      <c r="G662" s="26">
        <v>2758</v>
      </c>
      <c r="H662" s="27">
        <v>52023333.866999999</v>
      </c>
      <c r="I662" s="28">
        <v>0.12396822189999999</v>
      </c>
      <c r="J662" s="28">
        <v>0.1224048443</v>
      </c>
      <c r="K662" s="28">
        <v>1.3928821000000001E-3</v>
      </c>
      <c r="L662" s="28">
        <v>6.1959366699999997E-2</v>
      </c>
      <c r="M662" s="28">
        <v>6.2813102100000004E-2</v>
      </c>
      <c r="N662" s="28">
        <v>-8.0327899999999995E-4</v>
      </c>
      <c r="O662" s="28">
        <v>2.2406114000000001E-3</v>
      </c>
      <c r="P662" s="28">
        <v>5.8312833999999997E-3</v>
      </c>
      <c r="Q662" s="28">
        <v>2.504726E-4</v>
      </c>
      <c r="R662" s="28">
        <v>1.9198202000000001E-3</v>
      </c>
    </row>
    <row r="663" spans="1:18" ht="22.5" x14ac:dyDescent="0.2">
      <c r="A663" s="12" t="s">
        <v>646</v>
      </c>
      <c r="B663" s="10" t="str">
        <f>VLOOKUP(A663,[3]Feuil1!$A$4:$B$2591,2,FALSE)</f>
        <v>Poses d'un défibrillateur cardiaque, niveau 3</v>
      </c>
      <c r="C663" s="26">
        <v>482</v>
      </c>
      <c r="D663" s="27">
        <v>11217236.634</v>
      </c>
      <c r="E663" s="26">
        <v>545</v>
      </c>
      <c r="F663" s="27">
        <v>12593373.716</v>
      </c>
      <c r="G663" s="26">
        <v>554</v>
      </c>
      <c r="H663" s="27">
        <v>12950612.311000001</v>
      </c>
      <c r="I663" s="28">
        <v>0.1226805787</v>
      </c>
      <c r="J663" s="28">
        <v>0.13070539419999999</v>
      </c>
      <c r="K663" s="28">
        <v>-7.0971760000000002E-3</v>
      </c>
      <c r="L663" s="28">
        <v>2.83671876E-2</v>
      </c>
      <c r="M663" s="28">
        <v>1.6513761500000002E-2</v>
      </c>
      <c r="N663" s="28">
        <v>1.16608614E-2</v>
      </c>
      <c r="O663" s="28">
        <v>1.237147E-4</v>
      </c>
      <c r="P663" s="28">
        <v>6.8631780000000004E-4</v>
      </c>
      <c r="Q663" s="28">
        <v>5.0312500000000003E-5</v>
      </c>
      <c r="R663" s="28">
        <v>4.7791720000000003E-4</v>
      </c>
    </row>
    <row r="664" spans="1:18" ht="22.5" x14ac:dyDescent="0.2">
      <c r="A664" s="12" t="s">
        <v>647</v>
      </c>
      <c r="B664" s="10" t="str">
        <f>VLOOKUP(A664,[3]Feuil1!$A$4:$B$2591,2,FALSE)</f>
        <v>Poses d'un défibrillateur cardiaque, niveau 4</v>
      </c>
      <c r="C664" s="26">
        <v>238</v>
      </c>
      <c r="D664" s="27">
        <v>7131932.0316000003</v>
      </c>
      <c r="E664" s="26">
        <v>240</v>
      </c>
      <c r="F664" s="27">
        <v>7045088.7023</v>
      </c>
      <c r="G664" s="26">
        <v>271</v>
      </c>
      <c r="H664" s="27">
        <v>8169835.4523999998</v>
      </c>
      <c r="I664" s="28">
        <v>-1.2176691E-2</v>
      </c>
      <c r="J664" s="28">
        <v>8.4033613000000004E-3</v>
      </c>
      <c r="K664" s="28">
        <v>-2.0408551E-2</v>
      </c>
      <c r="L664" s="28">
        <v>0.15964976419999999</v>
      </c>
      <c r="M664" s="28">
        <v>0.12916666669999999</v>
      </c>
      <c r="N664" s="28">
        <v>2.6996101099999999E-2</v>
      </c>
      <c r="O664" s="28">
        <v>4.261286E-4</v>
      </c>
      <c r="P664" s="28">
        <v>2.1608351999999999E-3</v>
      </c>
      <c r="Q664" s="28">
        <v>2.4611299999999999E-5</v>
      </c>
      <c r="R664" s="28">
        <v>3.0149190000000001E-4</v>
      </c>
    </row>
    <row r="665" spans="1:18" ht="22.5" x14ac:dyDescent="0.2">
      <c r="A665" s="12" t="s">
        <v>648</v>
      </c>
      <c r="B665" s="10" t="str">
        <f>VLOOKUP(A665,[3]Feuil1!$A$4:$B$2591,2,FALSE)</f>
        <v>Poses d'un défibrillateur cardiaque, très courte durée</v>
      </c>
      <c r="C665" s="26">
        <v>250</v>
      </c>
      <c r="D665" s="27">
        <v>3461609.1743999999</v>
      </c>
      <c r="E665" s="26">
        <v>278</v>
      </c>
      <c r="F665" s="27">
        <v>3852311.2316000001</v>
      </c>
      <c r="G665" s="26">
        <v>331</v>
      </c>
      <c r="H665" s="27">
        <v>4587571.6094000004</v>
      </c>
      <c r="I665" s="28">
        <v>0.1128671775</v>
      </c>
      <c r="J665" s="28">
        <v>0.112</v>
      </c>
      <c r="K665" s="28">
        <v>7.7983589999999997E-4</v>
      </c>
      <c r="L665" s="28">
        <v>0.1908621432</v>
      </c>
      <c r="M665" s="28">
        <v>0.19064748200000001</v>
      </c>
      <c r="N665" s="28">
        <v>1.8028940000000001E-4</v>
      </c>
      <c r="O665" s="28">
        <v>7.2854240000000002E-4</v>
      </c>
      <c r="P665" s="28">
        <v>1.4125638E-3</v>
      </c>
      <c r="Q665" s="28">
        <v>3.0060300000000001E-5</v>
      </c>
      <c r="R665" s="28">
        <v>1.692954E-4</v>
      </c>
    </row>
    <row r="666" spans="1:18" ht="45" x14ac:dyDescent="0.2">
      <c r="A666" s="12" t="s">
        <v>649</v>
      </c>
      <c r="B666" s="10" t="str">
        <f>VLOOKUP(A666,[3]Feuil1!$A$4:$B$2591,2,FALSE)</f>
        <v>Remplacements ou ablations chirurgicale d'électrodes ou repositionnements de boîtier de stimulation cardiaque permanente, niveau 1</v>
      </c>
      <c r="C666" s="26">
        <v>307</v>
      </c>
      <c r="D666" s="27">
        <v>622441.18409999995</v>
      </c>
      <c r="E666" s="26">
        <v>282</v>
      </c>
      <c r="F666" s="27">
        <v>559927.41269999999</v>
      </c>
      <c r="G666" s="26">
        <v>276</v>
      </c>
      <c r="H666" s="27">
        <v>559485.41700000002</v>
      </c>
      <c r="I666" s="28">
        <v>-0.100433218</v>
      </c>
      <c r="J666" s="28">
        <v>-8.1433224999999998E-2</v>
      </c>
      <c r="K666" s="28">
        <v>-2.068439E-2</v>
      </c>
      <c r="L666" s="28">
        <v>-7.8938000000000001E-4</v>
      </c>
      <c r="M666" s="28">
        <v>-2.1276595999999998E-2</v>
      </c>
      <c r="N666" s="28">
        <v>2.0932589599999999E-2</v>
      </c>
      <c r="O666" s="28">
        <v>-8.2476000000000001E-5</v>
      </c>
      <c r="P666" s="28">
        <v>-8.4915099999999998E-7</v>
      </c>
      <c r="Q666" s="28">
        <v>2.5065399999999999E-5</v>
      </c>
      <c r="R666" s="28">
        <v>2.06467E-5</v>
      </c>
    </row>
    <row r="667" spans="1:18" ht="45" x14ac:dyDescent="0.2">
      <c r="A667" s="12" t="s">
        <v>650</v>
      </c>
      <c r="B667" s="10" t="str">
        <f>VLOOKUP(A667,[3]Feuil1!$A$4:$B$2591,2,FALSE)</f>
        <v>Remplacements ou ablations chirurgicale d'électrodes ou repositionnements de boîtier de stimulation cardiaque permanente, niveau 2</v>
      </c>
      <c r="C667" s="26">
        <v>85</v>
      </c>
      <c r="D667" s="27">
        <v>425287.22560000001</v>
      </c>
      <c r="E667" s="26">
        <v>78</v>
      </c>
      <c r="F667" s="27">
        <v>388077.77679999999</v>
      </c>
      <c r="G667" s="26">
        <v>89</v>
      </c>
      <c r="H667" s="27">
        <v>448585.31679999997</v>
      </c>
      <c r="I667" s="28">
        <v>-8.7492515000000007E-2</v>
      </c>
      <c r="J667" s="28">
        <v>-8.2352940999999999E-2</v>
      </c>
      <c r="K667" s="28">
        <v>-5.6008170000000001E-3</v>
      </c>
      <c r="L667" s="28">
        <v>0.1559160138</v>
      </c>
      <c r="M667" s="28">
        <v>0.14102564100000001</v>
      </c>
      <c r="N667" s="28">
        <v>1.3049989600000001E-2</v>
      </c>
      <c r="O667" s="28">
        <v>1.5120690000000001E-4</v>
      </c>
      <c r="P667" s="28">
        <v>1.162456E-4</v>
      </c>
      <c r="Q667" s="28">
        <v>8.0826896999999992E-6</v>
      </c>
      <c r="R667" s="28">
        <v>1.6554200000000002E-5</v>
      </c>
    </row>
    <row r="668" spans="1:18" ht="45" x14ac:dyDescent="0.2">
      <c r="A668" s="12" t="s">
        <v>651</v>
      </c>
      <c r="B668" s="10" t="str">
        <f>VLOOKUP(A668,[3]Feuil1!$A$4:$B$2591,2,FALSE)</f>
        <v>Remplacements ou ablations chirurgicale d'électrodes ou repositionnements de boîtier de stimulation cardiaque permanente, niveau 3</v>
      </c>
      <c r="C668" s="26">
        <v>59</v>
      </c>
      <c r="D668" s="27">
        <v>390198.84480000002</v>
      </c>
      <c r="E668" s="26">
        <v>53</v>
      </c>
      <c r="F668" s="27">
        <v>350547.82189999998</v>
      </c>
      <c r="G668" s="26">
        <v>58</v>
      </c>
      <c r="H668" s="27">
        <v>393002.37239999999</v>
      </c>
      <c r="I668" s="28">
        <v>-0.101617479</v>
      </c>
      <c r="J668" s="28">
        <v>-0.101694915</v>
      </c>
      <c r="K668" s="28">
        <v>8.6202699999999994E-5</v>
      </c>
      <c r="L668" s="28">
        <v>0.121109155</v>
      </c>
      <c r="M668" s="28">
        <v>9.4339622600000006E-2</v>
      </c>
      <c r="N668" s="28">
        <v>2.44618141E-2</v>
      </c>
      <c r="O668" s="28">
        <v>6.8730400000000002E-5</v>
      </c>
      <c r="P668" s="28">
        <v>8.1562600000000004E-5</v>
      </c>
      <c r="Q668" s="28">
        <v>5.2673707999999997E-6</v>
      </c>
      <c r="R668" s="28">
        <v>1.4503E-5</v>
      </c>
    </row>
    <row r="669" spans="1:18" ht="45" x14ac:dyDescent="0.2">
      <c r="A669" s="12" t="s">
        <v>652</v>
      </c>
      <c r="B669" s="10" t="str">
        <f>VLOOKUP(A669,[3]Feuil1!$A$4:$B$2591,2,FALSE)</f>
        <v>Remplacements ou ablations chirurgicale d'électrodes ou repositionnements de boîtier de stimulation cardiaque permanente, niveau 4</v>
      </c>
      <c r="C669" s="26">
        <v>59</v>
      </c>
      <c r="D669" s="27">
        <v>552819.28799999994</v>
      </c>
      <c r="E669" s="26">
        <v>45</v>
      </c>
      <c r="F669" s="27">
        <v>423367.7831</v>
      </c>
      <c r="G669" s="26">
        <v>71</v>
      </c>
      <c r="H669" s="27">
        <v>695609.25959999999</v>
      </c>
      <c r="I669" s="28">
        <v>-0.23416604299999999</v>
      </c>
      <c r="J669" s="28">
        <v>-0.23728813600000001</v>
      </c>
      <c r="K669" s="28">
        <v>4.0934109000000003E-3</v>
      </c>
      <c r="L669" s="28">
        <v>0.6430377732</v>
      </c>
      <c r="M669" s="28">
        <v>0.57777777779999995</v>
      </c>
      <c r="N669" s="28">
        <v>4.1361968899999997E-2</v>
      </c>
      <c r="O669" s="28">
        <v>3.5739810000000002E-4</v>
      </c>
      <c r="P669" s="28">
        <v>5.2302350000000002E-4</v>
      </c>
      <c r="Q669" s="28">
        <v>6.4479884000000002E-6</v>
      </c>
      <c r="R669" s="28">
        <v>2.56701E-5</v>
      </c>
    </row>
    <row r="670" spans="1:18" ht="33.75" x14ac:dyDescent="0.2">
      <c r="A670" s="12" t="s">
        <v>653</v>
      </c>
      <c r="B670" s="10" t="str">
        <f>VLOOKUP(A670,[3]Feuil1!$A$4:$B$2591,2,FALSE)</f>
        <v>Créations et réfections de fistules artérioveineuses pour affections de la CMD 05, niveau 1</v>
      </c>
      <c r="C670" s="26">
        <v>2185</v>
      </c>
      <c r="D670" s="27">
        <v>4418722.9655999998</v>
      </c>
      <c r="E670" s="26">
        <v>2238</v>
      </c>
      <c r="F670" s="27">
        <v>4490791.6880000001</v>
      </c>
      <c r="G670" s="26">
        <v>2261</v>
      </c>
      <c r="H670" s="27">
        <v>4552934.7763999999</v>
      </c>
      <c r="I670" s="28">
        <v>1.63098531E-2</v>
      </c>
      <c r="J670" s="28">
        <v>2.42562929E-2</v>
      </c>
      <c r="K670" s="28">
        <v>-7.7582529999999997E-3</v>
      </c>
      <c r="L670" s="28">
        <v>1.3837891600000001E-2</v>
      </c>
      <c r="M670" s="28">
        <v>1.0277033099999999E-2</v>
      </c>
      <c r="N670" s="28">
        <v>3.5246357000000002E-3</v>
      </c>
      <c r="O670" s="28">
        <v>3.1615989999999997E-4</v>
      </c>
      <c r="P670" s="28">
        <v>1.193877E-4</v>
      </c>
      <c r="Q670" s="28">
        <v>2.0533659999999999E-4</v>
      </c>
      <c r="R670" s="28">
        <v>1.680172E-4</v>
      </c>
    </row>
    <row r="671" spans="1:18" ht="33.75" x14ac:dyDescent="0.2">
      <c r="A671" s="12" t="s">
        <v>654</v>
      </c>
      <c r="B671" s="10" t="str">
        <f>VLOOKUP(A671,[3]Feuil1!$A$4:$B$2591,2,FALSE)</f>
        <v>Créations et réfections de fistules artérioveineuses pour affections de la CMD 05, niveau 2</v>
      </c>
      <c r="C671" s="26">
        <v>442</v>
      </c>
      <c r="D671" s="27">
        <v>2544413.8859999999</v>
      </c>
      <c r="E671" s="26">
        <v>456</v>
      </c>
      <c r="F671" s="27">
        <v>2627379.7414000002</v>
      </c>
      <c r="G671" s="26">
        <v>491</v>
      </c>
      <c r="H671" s="27">
        <v>2828533.8483000002</v>
      </c>
      <c r="I671" s="28">
        <v>3.2607059700000003E-2</v>
      </c>
      <c r="J671" s="28">
        <v>3.1674208099999997E-2</v>
      </c>
      <c r="K671" s="28">
        <v>9.0421130000000003E-4</v>
      </c>
      <c r="L671" s="28">
        <v>7.65607284E-2</v>
      </c>
      <c r="M671" s="28">
        <v>7.6754385999999994E-2</v>
      </c>
      <c r="N671" s="28">
        <v>-1.79853E-4</v>
      </c>
      <c r="O671" s="28">
        <v>4.8111289999999999E-4</v>
      </c>
      <c r="P671" s="28">
        <v>3.8645219999999998E-4</v>
      </c>
      <c r="Q671" s="28">
        <v>4.4591E-5</v>
      </c>
      <c r="R671" s="28">
        <v>1.043816E-4</v>
      </c>
    </row>
    <row r="672" spans="1:18" ht="33.75" x14ac:dyDescent="0.2">
      <c r="A672" s="12" t="s">
        <v>655</v>
      </c>
      <c r="B672" s="10" t="str">
        <f>VLOOKUP(A672,[3]Feuil1!$A$4:$B$2591,2,FALSE)</f>
        <v>Créations et réfections de fistules artérioveineuses pour affections de la CMD 05, niveau 3</v>
      </c>
      <c r="C672" s="26">
        <v>163</v>
      </c>
      <c r="D672" s="27">
        <v>1726181.8467999999</v>
      </c>
      <c r="E672" s="26">
        <v>178</v>
      </c>
      <c r="F672" s="27">
        <v>1826612.5249999999</v>
      </c>
      <c r="G672" s="26">
        <v>173</v>
      </c>
      <c r="H672" s="27">
        <v>1797357.2542000001</v>
      </c>
      <c r="I672" s="28">
        <v>5.8180821700000003E-2</v>
      </c>
      <c r="J672" s="28">
        <v>9.2024539899999994E-2</v>
      </c>
      <c r="K672" s="28">
        <v>-3.0991719000000001E-2</v>
      </c>
      <c r="L672" s="28">
        <v>-1.6016134000000001E-2</v>
      </c>
      <c r="M672" s="28">
        <v>-2.8089888E-2</v>
      </c>
      <c r="N672" s="28">
        <v>1.24227062E-2</v>
      </c>
      <c r="O672" s="28">
        <v>-6.8730000000000001E-5</v>
      </c>
      <c r="P672" s="28">
        <v>-5.6203999999999999E-5</v>
      </c>
      <c r="Q672" s="28">
        <v>1.57113E-5</v>
      </c>
      <c r="R672" s="28">
        <v>6.6328000000000006E-5</v>
      </c>
    </row>
    <row r="673" spans="1:18" ht="33.75" x14ac:dyDescent="0.2">
      <c r="A673" s="12" t="s">
        <v>656</v>
      </c>
      <c r="B673" s="10" t="str">
        <f>VLOOKUP(A673,[3]Feuil1!$A$4:$B$2591,2,FALSE)</f>
        <v>Créations et réfections de fistules artérioveineuses pour affections de la CMD 05, niveau 4</v>
      </c>
      <c r="C673" s="26">
        <v>90</v>
      </c>
      <c r="D673" s="27">
        <v>1424976.9053</v>
      </c>
      <c r="E673" s="26">
        <v>123</v>
      </c>
      <c r="F673" s="27">
        <v>1945254.4325000001</v>
      </c>
      <c r="G673" s="26">
        <v>141</v>
      </c>
      <c r="H673" s="27">
        <v>2176391.0666</v>
      </c>
      <c r="I673" s="28">
        <v>0.36511295389999998</v>
      </c>
      <c r="J673" s="28">
        <v>0.36666666669999998</v>
      </c>
      <c r="K673" s="28">
        <v>-1.1368629999999999E-3</v>
      </c>
      <c r="L673" s="28">
        <v>0.1188207724</v>
      </c>
      <c r="M673" s="28">
        <v>0.14634146340000001</v>
      </c>
      <c r="N673" s="28">
        <v>-2.4007410999999999E-2</v>
      </c>
      <c r="O673" s="28">
        <v>2.4742950000000003E-4</v>
      </c>
      <c r="P673" s="28">
        <v>4.4405390000000001E-4</v>
      </c>
      <c r="Q673" s="28">
        <v>1.2805200000000001E-5</v>
      </c>
      <c r="R673" s="28">
        <v>8.03155E-5</v>
      </c>
    </row>
    <row r="674" spans="1:18" ht="33.75" x14ac:dyDescent="0.2">
      <c r="A674" s="12" t="s">
        <v>657</v>
      </c>
      <c r="B674" s="10" t="str">
        <f>VLOOKUP(A674,[3]Feuil1!$A$4:$B$2591,2,FALSE)</f>
        <v>Créations et réfections de fistules artérioveineuses pour affections de la CMD 05, en ambulatoire</v>
      </c>
      <c r="C674" s="26">
        <v>506</v>
      </c>
      <c r="D674" s="27">
        <v>989665.50959999999</v>
      </c>
      <c r="E674" s="26">
        <v>555</v>
      </c>
      <c r="F674" s="27">
        <v>1081974.4731999999</v>
      </c>
      <c r="G674" s="26">
        <v>543</v>
      </c>
      <c r="H674" s="27">
        <v>1064883.8171999999</v>
      </c>
      <c r="I674" s="28">
        <v>9.3272891400000002E-2</v>
      </c>
      <c r="J674" s="28">
        <v>9.6837944699999998E-2</v>
      </c>
      <c r="K674" s="28">
        <v>-3.2503010000000001E-3</v>
      </c>
      <c r="L674" s="28">
        <v>-1.5795803000000001E-2</v>
      </c>
      <c r="M674" s="28">
        <v>-2.1621622E-2</v>
      </c>
      <c r="N674" s="28">
        <v>5.9545656000000004E-3</v>
      </c>
      <c r="O674" s="28">
        <v>-1.6495299999999999E-4</v>
      </c>
      <c r="P674" s="28">
        <v>-3.2833999999999998E-5</v>
      </c>
      <c r="Q674" s="28">
        <v>4.9313500000000001E-5</v>
      </c>
      <c r="R674" s="28">
        <v>3.9297500000000001E-5</v>
      </c>
    </row>
    <row r="675" spans="1:18" ht="22.5" x14ac:dyDescent="0.2">
      <c r="A675" s="12" t="s">
        <v>658</v>
      </c>
      <c r="B675" s="10" t="str">
        <f>VLOOKUP(A675,[3]Feuil1!$A$4:$B$2591,2,FALSE)</f>
        <v>Remplacements de stimulateurs cardiaques permanents, niveau 1</v>
      </c>
      <c r="C675" s="26">
        <v>5987</v>
      </c>
      <c r="D675" s="27">
        <v>11398633.65</v>
      </c>
      <c r="E675" s="26">
        <v>5758</v>
      </c>
      <c r="F675" s="27">
        <v>10968626.869999999</v>
      </c>
      <c r="G675" s="26">
        <v>5717</v>
      </c>
      <c r="H675" s="27">
        <v>10866035.142000001</v>
      </c>
      <c r="I675" s="28">
        <v>-3.7724413999999998E-2</v>
      </c>
      <c r="J675" s="28">
        <v>-3.8249540999999998E-2</v>
      </c>
      <c r="K675" s="28">
        <v>5.4601089999999997E-4</v>
      </c>
      <c r="L675" s="28">
        <v>-9.3531970000000006E-3</v>
      </c>
      <c r="M675" s="28">
        <v>-7.1205280000000001E-3</v>
      </c>
      <c r="N675" s="28">
        <v>-2.2486810000000002E-3</v>
      </c>
      <c r="O675" s="28">
        <v>-5.6358899999999997E-4</v>
      </c>
      <c r="P675" s="28">
        <v>-1.97097E-4</v>
      </c>
      <c r="Q675" s="28">
        <v>5.1919930000000002E-4</v>
      </c>
      <c r="R675" s="28">
        <v>4.0098999999999999E-4</v>
      </c>
    </row>
    <row r="676" spans="1:18" ht="22.5" x14ac:dyDescent="0.2">
      <c r="A676" s="12" t="s">
        <v>659</v>
      </c>
      <c r="B676" s="10" t="str">
        <f>VLOOKUP(A676,[3]Feuil1!$A$4:$B$2591,2,FALSE)</f>
        <v>Remplacements de stimulateurs cardiaques permanents, niveau 2</v>
      </c>
      <c r="C676" s="26">
        <v>513</v>
      </c>
      <c r="D676" s="27">
        <v>2035925.7275</v>
      </c>
      <c r="E676" s="26">
        <v>443</v>
      </c>
      <c r="F676" s="27">
        <v>1766728.31</v>
      </c>
      <c r="G676" s="26">
        <v>417</v>
      </c>
      <c r="H676" s="27">
        <v>1671630.855</v>
      </c>
      <c r="I676" s="28">
        <v>-0.132223594</v>
      </c>
      <c r="J676" s="28">
        <v>-0.136452242</v>
      </c>
      <c r="K676" s="28">
        <v>4.8968309000000003E-3</v>
      </c>
      <c r="L676" s="28">
        <v>-5.3826869999999999E-2</v>
      </c>
      <c r="M676" s="28">
        <v>-5.8690745000000002E-2</v>
      </c>
      <c r="N676" s="28">
        <v>5.1671381000000004E-3</v>
      </c>
      <c r="O676" s="28">
        <v>-3.5739799999999998E-4</v>
      </c>
      <c r="P676" s="28">
        <v>-1.8269900000000001E-4</v>
      </c>
      <c r="Q676" s="28">
        <v>3.7870600000000003E-5</v>
      </c>
      <c r="R676" s="28">
        <v>6.1688300000000004E-5</v>
      </c>
    </row>
    <row r="677" spans="1:18" ht="22.5" x14ac:dyDescent="0.2">
      <c r="A677" s="12" t="s">
        <v>660</v>
      </c>
      <c r="B677" s="10" t="str">
        <f>VLOOKUP(A677,[3]Feuil1!$A$4:$B$2591,2,FALSE)</f>
        <v>Remplacements de stimulateurs cardiaques permanents, niveau 3</v>
      </c>
      <c r="C677" s="26">
        <v>123</v>
      </c>
      <c r="D677" s="27">
        <v>806194.09699999995</v>
      </c>
      <c r="E677" s="26">
        <v>137</v>
      </c>
      <c r="F677" s="27">
        <v>908366.58010000002</v>
      </c>
      <c r="G677" s="26">
        <v>149</v>
      </c>
      <c r="H677" s="27">
        <v>991289.69339999999</v>
      </c>
      <c r="I677" s="28">
        <v>0.12673434780000001</v>
      </c>
      <c r="J677" s="28">
        <v>0.1138211382</v>
      </c>
      <c r="K677" s="28">
        <v>1.15936115E-2</v>
      </c>
      <c r="L677" s="28">
        <v>9.1288159600000002E-2</v>
      </c>
      <c r="M677" s="28">
        <v>8.7591240900000006E-2</v>
      </c>
      <c r="N677" s="28">
        <v>3.3991803E-3</v>
      </c>
      <c r="O677" s="28">
        <v>1.6495299999999999E-4</v>
      </c>
      <c r="P677" s="28">
        <v>1.593098E-4</v>
      </c>
      <c r="Q677" s="28">
        <v>1.35317E-5</v>
      </c>
      <c r="R677" s="28">
        <v>3.6581600000000002E-5</v>
      </c>
    </row>
    <row r="678" spans="1:18" ht="22.5" x14ac:dyDescent="0.2">
      <c r="A678" s="12" t="s">
        <v>661</v>
      </c>
      <c r="B678" s="10" t="str">
        <f>VLOOKUP(A678,[3]Feuil1!$A$4:$B$2591,2,FALSE)</f>
        <v>Remplacements de stimulateurs cardiaques permanents, niveau 4</v>
      </c>
      <c r="C678" s="26">
        <v>28</v>
      </c>
      <c r="D678" s="27">
        <v>329293.43520000001</v>
      </c>
      <c r="E678" s="26">
        <v>30</v>
      </c>
      <c r="F678" s="27">
        <v>347664.05920000002</v>
      </c>
      <c r="G678" s="26">
        <v>32</v>
      </c>
      <c r="H678" s="27">
        <v>373038.48359999998</v>
      </c>
      <c r="I678" s="28">
        <v>5.5788005600000003E-2</v>
      </c>
      <c r="J678" s="28">
        <v>7.1428571400000002E-2</v>
      </c>
      <c r="K678" s="28">
        <v>-1.4597861E-2</v>
      </c>
      <c r="L678" s="28">
        <v>7.2985468999999997E-2</v>
      </c>
      <c r="M678" s="28">
        <v>6.6666666700000002E-2</v>
      </c>
      <c r="N678" s="28">
        <v>5.9238770999999997E-3</v>
      </c>
      <c r="O678" s="28">
        <v>2.7492200000000001E-5</v>
      </c>
      <c r="P678" s="28">
        <v>4.8748700000000003E-5</v>
      </c>
      <c r="Q678" s="28">
        <v>2.9061356E-6</v>
      </c>
      <c r="R678" s="28">
        <v>1.3766300000000001E-5</v>
      </c>
    </row>
    <row r="679" spans="1:18" ht="22.5" x14ac:dyDescent="0.2">
      <c r="A679" s="12" t="s">
        <v>662</v>
      </c>
      <c r="B679" s="10" t="str">
        <f>VLOOKUP(A679,[3]Feuil1!$A$4:$B$2591,2,FALSE)</f>
        <v>Remplacements de stimulateurs cardiaques permanents, très courte durée</v>
      </c>
      <c r="C679" s="26">
        <v>1038</v>
      </c>
      <c r="D679" s="27">
        <v>1153980.8740000001</v>
      </c>
      <c r="E679" s="26">
        <v>1109</v>
      </c>
      <c r="F679" s="27">
        <v>1234787.453</v>
      </c>
      <c r="G679" s="26">
        <v>1171</v>
      </c>
      <c r="H679" s="27">
        <v>1302632.1869999999</v>
      </c>
      <c r="I679" s="28">
        <v>7.0024192599999993E-2</v>
      </c>
      <c r="J679" s="28">
        <v>6.8400770700000002E-2</v>
      </c>
      <c r="K679" s="28">
        <v>1.5194878E-3</v>
      </c>
      <c r="L679" s="28">
        <v>5.4944463399999997E-2</v>
      </c>
      <c r="M679" s="28">
        <v>5.5906221800000003E-2</v>
      </c>
      <c r="N679" s="28">
        <v>-9.1083699999999995E-4</v>
      </c>
      <c r="O679" s="28">
        <v>8.5225709999999996E-4</v>
      </c>
      <c r="P679" s="28">
        <v>1.3034160000000001E-4</v>
      </c>
      <c r="Q679" s="28">
        <v>1.063464E-4</v>
      </c>
      <c r="R679" s="28">
        <v>4.8071100000000001E-5</v>
      </c>
    </row>
    <row r="680" spans="1:18" ht="22.5" x14ac:dyDescent="0.2">
      <c r="A680" s="12" t="s">
        <v>663</v>
      </c>
      <c r="B680" s="10" t="str">
        <f>VLOOKUP(A680,[3]Feuil1!$A$4:$B$2591,2,FALSE)</f>
        <v>Endoprothèses vasculaires avec infarctus du myocarde, niveau 1</v>
      </c>
      <c r="C680" s="26">
        <v>15208</v>
      </c>
      <c r="D680" s="27">
        <v>40215695.115999997</v>
      </c>
      <c r="E680" s="26">
        <v>16608</v>
      </c>
      <c r="F680" s="27">
        <v>43890234.064999998</v>
      </c>
      <c r="G680" s="26">
        <v>16960</v>
      </c>
      <c r="H680" s="27">
        <v>44721312.938000001</v>
      </c>
      <c r="I680" s="28">
        <v>9.1370768000000005E-2</v>
      </c>
      <c r="J680" s="28">
        <v>9.2056812200000004E-2</v>
      </c>
      <c r="K680" s="28">
        <v>-6.2821299999999997E-4</v>
      </c>
      <c r="L680" s="28">
        <v>1.89353939E-2</v>
      </c>
      <c r="M680" s="28">
        <v>2.1194604999999998E-2</v>
      </c>
      <c r="N680" s="28">
        <v>-2.2123220000000001E-3</v>
      </c>
      <c r="O680" s="28">
        <v>4.8386210000000004E-3</v>
      </c>
      <c r="P680" s="28">
        <v>1.5966477999999999E-3</v>
      </c>
      <c r="Q680" s="28">
        <v>1.5402518999999999E-3</v>
      </c>
      <c r="R680" s="28">
        <v>1.6503532999999999E-3</v>
      </c>
    </row>
    <row r="681" spans="1:18" ht="22.5" x14ac:dyDescent="0.2">
      <c r="A681" s="12" t="s">
        <v>664</v>
      </c>
      <c r="B681" s="10" t="str">
        <f>VLOOKUP(A681,[3]Feuil1!$A$4:$B$2591,2,FALSE)</f>
        <v>Endoprothèses vasculaires avec infarctus du myocarde, niveau 2</v>
      </c>
      <c r="C681" s="26">
        <v>6412</v>
      </c>
      <c r="D681" s="27">
        <v>25637371.760000002</v>
      </c>
      <c r="E681" s="26">
        <v>7196</v>
      </c>
      <c r="F681" s="27">
        <v>28729486.206</v>
      </c>
      <c r="G681" s="26">
        <v>7622</v>
      </c>
      <c r="H681" s="27">
        <v>30342568.27</v>
      </c>
      <c r="I681" s="28">
        <v>0.1206096504</v>
      </c>
      <c r="J681" s="28">
        <v>0.12227074239999999</v>
      </c>
      <c r="K681" s="28">
        <v>-1.480117E-3</v>
      </c>
      <c r="L681" s="28">
        <v>5.6147264600000003E-2</v>
      </c>
      <c r="M681" s="28">
        <v>5.9199555299999998E-2</v>
      </c>
      <c r="N681" s="28">
        <v>-2.881696E-3</v>
      </c>
      <c r="O681" s="28">
        <v>5.8558311000000002E-3</v>
      </c>
      <c r="P681" s="28">
        <v>3.0990127000000002E-3</v>
      </c>
      <c r="Q681" s="28">
        <v>6.9220519999999995E-4</v>
      </c>
      <c r="R681" s="28">
        <v>1.1197335999999999E-3</v>
      </c>
    </row>
    <row r="682" spans="1:18" ht="22.5" x14ac:dyDescent="0.2">
      <c r="A682" s="12" t="s">
        <v>665</v>
      </c>
      <c r="B682" s="10" t="str">
        <f>VLOOKUP(A682,[3]Feuil1!$A$4:$B$2591,2,FALSE)</f>
        <v>Endoprothèses vasculaires avec infarctus du myocarde, niveau 3</v>
      </c>
      <c r="C682" s="26">
        <v>1950</v>
      </c>
      <c r="D682" s="27">
        <v>12025222.607000001</v>
      </c>
      <c r="E682" s="26">
        <v>2133</v>
      </c>
      <c r="F682" s="27">
        <v>13108559.173</v>
      </c>
      <c r="G682" s="26">
        <v>2287</v>
      </c>
      <c r="H682" s="27">
        <v>14024524.052999999</v>
      </c>
      <c r="I682" s="28">
        <v>9.0088691200000001E-2</v>
      </c>
      <c r="J682" s="28">
        <v>9.3846153799999998E-2</v>
      </c>
      <c r="K682" s="28">
        <v>-3.4350919999999998E-3</v>
      </c>
      <c r="L682" s="28">
        <v>6.9875328700000003E-2</v>
      </c>
      <c r="M682" s="28">
        <v>7.2198781099999998E-2</v>
      </c>
      <c r="N682" s="28">
        <v>-2.1669979999999998E-3</v>
      </c>
      <c r="O682" s="28">
        <v>2.1168966999999999E-3</v>
      </c>
      <c r="P682" s="28">
        <v>1.7597286999999999E-3</v>
      </c>
      <c r="Q682" s="28">
        <v>2.076979E-4</v>
      </c>
      <c r="R682" s="28">
        <v>5.1754790000000002E-4</v>
      </c>
    </row>
    <row r="683" spans="1:18" ht="22.5" x14ac:dyDescent="0.2">
      <c r="A683" s="12" t="s">
        <v>666</v>
      </c>
      <c r="B683" s="10" t="str">
        <f>VLOOKUP(A683,[3]Feuil1!$A$4:$B$2591,2,FALSE)</f>
        <v>Endoprothèses vasculaires avec infarctus du myocarde, niveau 4</v>
      </c>
      <c r="C683" s="26">
        <v>733</v>
      </c>
      <c r="D683" s="27">
        <v>6838136.1941</v>
      </c>
      <c r="E683" s="26">
        <v>784</v>
      </c>
      <c r="F683" s="27">
        <v>7396420.3173000002</v>
      </c>
      <c r="G683" s="26">
        <v>882</v>
      </c>
      <c r="H683" s="27">
        <v>8369671.1063000001</v>
      </c>
      <c r="I683" s="28">
        <v>8.1642732400000001E-2</v>
      </c>
      <c r="J683" s="28">
        <v>6.9577080499999999E-2</v>
      </c>
      <c r="K683" s="28">
        <v>1.12807689E-2</v>
      </c>
      <c r="L683" s="28">
        <v>0.1315840295</v>
      </c>
      <c r="M683" s="28">
        <v>0.125</v>
      </c>
      <c r="N683" s="28">
        <v>5.8524705999999996E-3</v>
      </c>
      <c r="O683" s="28">
        <v>1.3471161E-3</v>
      </c>
      <c r="P683" s="28">
        <v>1.8697849000000001E-3</v>
      </c>
      <c r="Q683" s="28">
        <v>8.0100399999999996E-5</v>
      </c>
      <c r="R683" s="28">
        <v>3.0886649999999999E-4</v>
      </c>
    </row>
    <row r="684" spans="1:18" ht="22.5" x14ac:dyDescent="0.2">
      <c r="A684" s="12" t="s">
        <v>667</v>
      </c>
      <c r="B684" s="10" t="str">
        <f>VLOOKUP(A684,[3]Feuil1!$A$4:$B$2591,2,FALSE)</f>
        <v>Endoprothèses vasculaires sans infarctus du myocarde, niveau 1</v>
      </c>
      <c r="C684" s="26">
        <v>40727</v>
      </c>
      <c r="D684" s="27">
        <v>105734174.83</v>
      </c>
      <c r="E684" s="26">
        <v>42693</v>
      </c>
      <c r="F684" s="27">
        <v>110503282.19</v>
      </c>
      <c r="G684" s="26">
        <v>42765</v>
      </c>
      <c r="H684" s="27">
        <v>110520061.73999999</v>
      </c>
      <c r="I684" s="28">
        <v>4.5104691699999998E-2</v>
      </c>
      <c r="J684" s="28">
        <v>4.8272644699999999E-2</v>
      </c>
      <c r="K684" s="28">
        <v>-3.02207E-3</v>
      </c>
      <c r="L684" s="28">
        <v>1.5184660000000001E-4</v>
      </c>
      <c r="M684" s="28">
        <v>1.6864591E-3</v>
      </c>
      <c r="N684" s="28">
        <v>-1.5320290000000001E-3</v>
      </c>
      <c r="O684" s="28">
        <v>9.8971790000000007E-4</v>
      </c>
      <c r="P684" s="28">
        <v>3.2236400000000002E-5</v>
      </c>
      <c r="Q684" s="28">
        <v>3.8837778E-3</v>
      </c>
      <c r="R684" s="28">
        <v>4.0785285000000003E-3</v>
      </c>
    </row>
    <row r="685" spans="1:18" ht="22.5" x14ac:dyDescent="0.2">
      <c r="A685" s="12" t="s">
        <v>668</v>
      </c>
      <c r="B685" s="10" t="str">
        <f>VLOOKUP(A685,[3]Feuil1!$A$4:$B$2591,2,FALSE)</f>
        <v>Endoprothèses vasculaires sans infarctus du myocarde, niveau 2</v>
      </c>
      <c r="C685" s="26">
        <v>8781</v>
      </c>
      <c r="D685" s="27">
        <v>38511924.506999999</v>
      </c>
      <c r="E685" s="26">
        <v>9477</v>
      </c>
      <c r="F685" s="27">
        <v>41601422.155000001</v>
      </c>
      <c r="G685" s="26">
        <v>9981</v>
      </c>
      <c r="H685" s="27">
        <v>43739324.373000003</v>
      </c>
      <c r="I685" s="28">
        <v>8.0221845299999997E-2</v>
      </c>
      <c r="J685" s="28">
        <v>7.9262043000000004E-2</v>
      </c>
      <c r="K685" s="28">
        <v>8.893134E-4</v>
      </c>
      <c r="L685" s="28">
        <v>5.1390123400000001E-2</v>
      </c>
      <c r="M685" s="28">
        <v>5.3181386499999997E-2</v>
      </c>
      <c r="N685" s="28">
        <v>-1.7008119999999999E-3</v>
      </c>
      <c r="O685" s="28">
        <v>6.9280254999999997E-3</v>
      </c>
      <c r="P685" s="28">
        <v>4.1072840000000001E-3</v>
      </c>
      <c r="Q685" s="28">
        <v>9.064419E-4</v>
      </c>
      <c r="R685" s="28">
        <v>1.6141148999999999E-3</v>
      </c>
    </row>
    <row r="686" spans="1:18" ht="22.5" x14ac:dyDescent="0.2">
      <c r="A686" s="12" t="s">
        <v>669</v>
      </c>
      <c r="B686" s="10" t="str">
        <f>VLOOKUP(A686,[3]Feuil1!$A$4:$B$2591,2,FALSE)</f>
        <v>Endoprothèses vasculaires sans infarctus du myocarde, niveau 3</v>
      </c>
      <c r="C686" s="26">
        <v>2382</v>
      </c>
      <c r="D686" s="27">
        <v>17958103.931000002</v>
      </c>
      <c r="E686" s="26">
        <v>2858</v>
      </c>
      <c r="F686" s="27">
        <v>21553415.227000002</v>
      </c>
      <c r="G686" s="26">
        <v>3079</v>
      </c>
      <c r="H686" s="27">
        <v>23290776.18</v>
      </c>
      <c r="I686" s="28">
        <v>0.20020550670000001</v>
      </c>
      <c r="J686" s="28">
        <v>0.19983207389999999</v>
      </c>
      <c r="K686" s="28">
        <v>3.1123750000000002E-4</v>
      </c>
      <c r="L686" s="28">
        <v>8.0607223199999994E-2</v>
      </c>
      <c r="M686" s="28">
        <v>7.7326802E-2</v>
      </c>
      <c r="N686" s="28">
        <v>3.0449639999999998E-3</v>
      </c>
      <c r="O686" s="28">
        <v>3.0378841999999999E-3</v>
      </c>
      <c r="P686" s="28">
        <v>3.3377742E-3</v>
      </c>
      <c r="Q686" s="28">
        <v>2.7962469999999999E-4</v>
      </c>
      <c r="R686" s="28">
        <v>8.595009E-4</v>
      </c>
    </row>
    <row r="687" spans="1:18" ht="22.5" x14ac:dyDescent="0.2">
      <c r="A687" s="12" t="s">
        <v>670</v>
      </c>
      <c r="B687" s="10" t="str">
        <f>VLOOKUP(A687,[3]Feuil1!$A$4:$B$2591,2,FALSE)</f>
        <v>Endoprothèses vasculaires sans infarctus du myocarde, niveau 4</v>
      </c>
      <c r="C687" s="26">
        <v>728</v>
      </c>
      <c r="D687" s="27">
        <v>8684233.4174000006</v>
      </c>
      <c r="E687" s="26">
        <v>797</v>
      </c>
      <c r="F687" s="27">
        <v>9523528.6898999996</v>
      </c>
      <c r="G687" s="26">
        <v>949</v>
      </c>
      <c r="H687" s="27">
        <v>11377652.807</v>
      </c>
      <c r="I687" s="28">
        <v>9.6645867499999996E-2</v>
      </c>
      <c r="J687" s="28">
        <v>9.4780219799999996E-2</v>
      </c>
      <c r="K687" s="28">
        <v>1.7041299000000001E-3</v>
      </c>
      <c r="L687" s="28">
        <v>0.1946887732</v>
      </c>
      <c r="M687" s="28">
        <v>0.1907151819</v>
      </c>
      <c r="N687" s="28">
        <v>3.3371466999999998E-3</v>
      </c>
      <c r="O687" s="28">
        <v>2.0894045000000002E-3</v>
      </c>
      <c r="P687" s="28">
        <v>3.5620966E-3</v>
      </c>
      <c r="Q687" s="28">
        <v>8.6185099999999996E-5</v>
      </c>
      <c r="R687" s="28">
        <v>4.1987019999999999E-4</v>
      </c>
    </row>
    <row r="688" spans="1:18" ht="22.5" x14ac:dyDescent="0.2">
      <c r="A688" s="12" t="s">
        <v>671</v>
      </c>
      <c r="B688" s="10" t="str">
        <f>VLOOKUP(A688,[3]Feuil1!$A$4:$B$2591,2,FALSE)</f>
        <v>Endoprothèses vasculaires sans infarctus du myocarde, très courte durée</v>
      </c>
      <c r="C688" s="26">
        <v>7385</v>
      </c>
      <c r="D688" s="27">
        <v>13375914.512</v>
      </c>
      <c r="E688" s="26">
        <v>8591</v>
      </c>
      <c r="F688" s="27">
        <v>15538085.077</v>
      </c>
      <c r="G688" s="26">
        <v>9530</v>
      </c>
      <c r="H688" s="27">
        <v>17255286.743999999</v>
      </c>
      <c r="I688" s="28">
        <v>0.16164655980000001</v>
      </c>
      <c r="J688" s="28">
        <v>0.1633039946</v>
      </c>
      <c r="K688" s="28">
        <v>-1.4247649999999999E-3</v>
      </c>
      <c r="L688" s="28">
        <v>0.1105156561</v>
      </c>
      <c r="M688" s="28">
        <v>0.10930043070000001</v>
      </c>
      <c r="N688" s="28">
        <v>1.0954881E-3</v>
      </c>
      <c r="O688" s="28">
        <v>1.29075713E-2</v>
      </c>
      <c r="P688" s="28">
        <v>3.2990446999999999E-3</v>
      </c>
      <c r="Q688" s="28">
        <v>8.6548349999999996E-4</v>
      </c>
      <c r="R688" s="28">
        <v>6.3677289999999995E-4</v>
      </c>
    </row>
    <row r="689" spans="1:18" ht="22.5" x14ac:dyDescent="0.2">
      <c r="A689" s="12" t="s">
        <v>672</v>
      </c>
      <c r="B689" s="10" t="str">
        <f>VLOOKUP(A689,[3]Feuil1!$A$4:$B$2591,2,FALSE)</f>
        <v>Actes diagnostiques par voie vasculaire, niveau 1</v>
      </c>
      <c r="C689" s="26">
        <v>73046</v>
      </c>
      <c r="D689" s="27">
        <v>117528444.90000001</v>
      </c>
      <c r="E689" s="26">
        <v>74832</v>
      </c>
      <c r="F689" s="27">
        <v>119980276.88</v>
      </c>
      <c r="G689" s="26">
        <v>73496</v>
      </c>
      <c r="H689" s="27">
        <v>117400364.06</v>
      </c>
      <c r="I689" s="28">
        <v>2.0861604799999999E-2</v>
      </c>
      <c r="J689" s="28">
        <v>2.44503464E-2</v>
      </c>
      <c r="K689" s="28">
        <v>-3.5030899999999999E-3</v>
      </c>
      <c r="L689" s="28">
        <v>-2.1502808000000002E-2</v>
      </c>
      <c r="M689" s="28">
        <v>-1.7853325E-2</v>
      </c>
      <c r="N689" s="28">
        <v>-3.715823E-3</v>
      </c>
      <c r="O689" s="28">
        <v>-1.8364766000000001E-2</v>
      </c>
      <c r="P689" s="28">
        <v>-4.9564639999999998E-3</v>
      </c>
      <c r="Q689" s="28">
        <v>6.6746669999999996E-3</v>
      </c>
      <c r="R689" s="28">
        <v>4.3324326999999996E-3</v>
      </c>
    </row>
    <row r="690" spans="1:18" ht="22.5" x14ac:dyDescent="0.2">
      <c r="A690" s="12" t="s">
        <v>673</v>
      </c>
      <c r="B690" s="10" t="str">
        <f>VLOOKUP(A690,[3]Feuil1!$A$4:$B$2591,2,FALSE)</f>
        <v>Actes diagnostiques par voie vasculaire, niveau 2</v>
      </c>
      <c r="C690" s="26">
        <v>12405</v>
      </c>
      <c r="D690" s="27">
        <v>46667906.376999997</v>
      </c>
      <c r="E690" s="26">
        <v>13310</v>
      </c>
      <c r="F690" s="27">
        <v>50047102.696000002</v>
      </c>
      <c r="G690" s="26">
        <v>14329</v>
      </c>
      <c r="H690" s="27">
        <v>53900289.761</v>
      </c>
      <c r="I690" s="28">
        <v>7.2409426099999993E-2</v>
      </c>
      <c r="J690" s="28">
        <v>7.2954453799999999E-2</v>
      </c>
      <c r="K690" s="28">
        <v>-5.0796900000000004E-4</v>
      </c>
      <c r="L690" s="28">
        <v>7.6991211399999995E-2</v>
      </c>
      <c r="M690" s="28">
        <v>7.6558978200000002E-2</v>
      </c>
      <c r="N690" s="28">
        <v>4.0149519999999999E-4</v>
      </c>
      <c r="O690" s="28">
        <v>1.40072579E-2</v>
      </c>
      <c r="P690" s="28">
        <v>7.4026461000000002E-3</v>
      </c>
      <c r="Q690" s="28">
        <v>1.3013129999999999E-3</v>
      </c>
      <c r="R690" s="28">
        <v>1.9890857000000001E-3</v>
      </c>
    </row>
    <row r="691" spans="1:18" ht="22.5" x14ac:dyDescent="0.2">
      <c r="A691" s="12" t="s">
        <v>674</v>
      </c>
      <c r="B691" s="10" t="str">
        <f>VLOOKUP(A691,[3]Feuil1!$A$4:$B$2591,2,FALSE)</f>
        <v>Actes diagnostiques par voie vasculaire, niveau 3</v>
      </c>
      <c r="C691" s="26">
        <v>3373</v>
      </c>
      <c r="D691" s="27">
        <v>20394489.561000001</v>
      </c>
      <c r="E691" s="26">
        <v>4087</v>
      </c>
      <c r="F691" s="27">
        <v>24752592.624000002</v>
      </c>
      <c r="G691" s="26">
        <v>4499</v>
      </c>
      <c r="H691" s="27">
        <v>27209422.140999999</v>
      </c>
      <c r="I691" s="28">
        <v>0.21369022500000001</v>
      </c>
      <c r="J691" s="28">
        <v>0.21168099609999999</v>
      </c>
      <c r="K691" s="28">
        <v>1.6582159999999999E-3</v>
      </c>
      <c r="L691" s="28">
        <v>9.9255441799999997E-2</v>
      </c>
      <c r="M691" s="28">
        <v>0.1008074382</v>
      </c>
      <c r="N691" s="28">
        <v>-1.409871E-3</v>
      </c>
      <c r="O691" s="28">
        <v>5.6633858999999998E-3</v>
      </c>
      <c r="P691" s="28">
        <v>4.7199991000000004E-3</v>
      </c>
      <c r="Q691" s="28">
        <v>4.0858449999999998E-4</v>
      </c>
      <c r="R691" s="28">
        <v>1.004111E-3</v>
      </c>
    </row>
    <row r="692" spans="1:18" ht="22.5" x14ac:dyDescent="0.2">
      <c r="A692" s="12" t="s">
        <v>675</v>
      </c>
      <c r="B692" s="10" t="str">
        <f>VLOOKUP(A692,[3]Feuil1!$A$4:$B$2591,2,FALSE)</f>
        <v>Actes diagnostiques par voie vasculaire, niveau 4</v>
      </c>
      <c r="C692" s="26">
        <v>1017</v>
      </c>
      <c r="D692" s="27">
        <v>7749546.8179000001</v>
      </c>
      <c r="E692" s="26">
        <v>1035</v>
      </c>
      <c r="F692" s="27">
        <v>7997600.9018999999</v>
      </c>
      <c r="G692" s="26">
        <v>1199</v>
      </c>
      <c r="H692" s="27">
        <v>9526119.5085000005</v>
      </c>
      <c r="I692" s="28">
        <v>3.2008850300000002E-2</v>
      </c>
      <c r="J692" s="28">
        <v>1.7699115000000001E-2</v>
      </c>
      <c r="K692" s="28">
        <v>1.40608703E-2</v>
      </c>
      <c r="L692" s="28">
        <v>0.19112214089999999</v>
      </c>
      <c r="M692" s="28">
        <v>0.15845410630000001</v>
      </c>
      <c r="N692" s="28">
        <v>2.8199679599999999E-2</v>
      </c>
      <c r="O692" s="28">
        <v>2.2543575E-3</v>
      </c>
      <c r="P692" s="28">
        <v>2.9365515000000001E-3</v>
      </c>
      <c r="Q692" s="28">
        <v>1.088893E-4</v>
      </c>
      <c r="R692" s="28">
        <v>3.5154300000000001E-4</v>
      </c>
    </row>
    <row r="693" spans="1:18" ht="22.5" x14ac:dyDescent="0.2">
      <c r="A693" s="12" t="s">
        <v>676</v>
      </c>
      <c r="B693" s="10" t="str">
        <f>VLOOKUP(A693,[3]Feuil1!$A$4:$B$2591,2,FALSE)</f>
        <v>Actes diagnostiques par voie vasculaire, en ambulatoire</v>
      </c>
      <c r="C693" s="26">
        <v>9026</v>
      </c>
      <c r="D693" s="27">
        <v>11679580.403999999</v>
      </c>
      <c r="E693" s="26">
        <v>10347</v>
      </c>
      <c r="F693" s="27">
        <v>13386957.539000001</v>
      </c>
      <c r="G693" s="26">
        <v>11884</v>
      </c>
      <c r="H693" s="27">
        <v>15378274.161</v>
      </c>
      <c r="I693" s="28">
        <v>0.14618480089999999</v>
      </c>
      <c r="J693" s="28">
        <v>0.14635497450000001</v>
      </c>
      <c r="K693" s="28">
        <v>-1.48448E-4</v>
      </c>
      <c r="L693" s="28">
        <v>0.1487504996</v>
      </c>
      <c r="M693" s="28">
        <v>0.14854547209999999</v>
      </c>
      <c r="N693" s="28">
        <v>1.785105E-4</v>
      </c>
      <c r="O693" s="28">
        <v>2.1127728599999999E-2</v>
      </c>
      <c r="P693" s="28">
        <v>3.8256674000000002E-3</v>
      </c>
      <c r="Q693" s="28">
        <v>1.0792661E-3</v>
      </c>
      <c r="R693" s="28">
        <v>5.6750539999999997E-4</v>
      </c>
    </row>
    <row r="694" spans="1:18" ht="33.75" x14ac:dyDescent="0.2">
      <c r="A694" s="12" t="s">
        <v>677</v>
      </c>
      <c r="B694" s="10" t="str">
        <f>VLOOKUP(A694,[3]Feuil1!$A$4:$B$2591,2,FALSE)</f>
        <v>Actes thérapeutiques par voie vasculaire sauf endoprothèses, âge inférieur à 18 ans, niveau 1</v>
      </c>
      <c r="C694" s="26">
        <v>985</v>
      </c>
      <c r="D694" s="27">
        <v>3557284.6524</v>
      </c>
      <c r="E694" s="26">
        <v>1097</v>
      </c>
      <c r="F694" s="27">
        <v>3955214.3043</v>
      </c>
      <c r="G694" s="26">
        <v>1104</v>
      </c>
      <c r="H694" s="27">
        <v>3982638.2675999999</v>
      </c>
      <c r="I694" s="28">
        <v>0.11186331450000001</v>
      </c>
      <c r="J694" s="28">
        <v>0.1137055838</v>
      </c>
      <c r="K694" s="28">
        <v>-1.6541800000000001E-3</v>
      </c>
      <c r="L694" s="28">
        <v>6.9336225999999997E-3</v>
      </c>
      <c r="M694" s="28">
        <v>6.3810391999999999E-3</v>
      </c>
      <c r="N694" s="28">
        <v>5.4907969999999997E-4</v>
      </c>
      <c r="O694" s="28">
        <v>9.6222600000000003E-5</v>
      </c>
      <c r="P694" s="28">
        <v>5.2686199999999997E-5</v>
      </c>
      <c r="Q694" s="28">
        <v>1.002617E-4</v>
      </c>
      <c r="R694" s="28">
        <v>1.4697150000000001E-4</v>
      </c>
    </row>
    <row r="695" spans="1:18" ht="33.75" x14ac:dyDescent="0.2">
      <c r="A695" s="12" t="s">
        <v>678</v>
      </c>
      <c r="B695" s="10" t="str">
        <f>VLOOKUP(A695,[3]Feuil1!$A$4:$B$2591,2,FALSE)</f>
        <v>Actes thérapeutiques par voie vasculaire sauf endoprothèses, âge inférieur à 18 ans, niveau 2</v>
      </c>
      <c r="C695" s="26">
        <v>52</v>
      </c>
      <c r="D695" s="27">
        <v>342136.5564</v>
      </c>
      <c r="E695" s="26">
        <v>88</v>
      </c>
      <c r="F695" s="27">
        <v>511206.06630000001</v>
      </c>
      <c r="G695" s="26">
        <v>90</v>
      </c>
      <c r="H695" s="27">
        <v>521753.83620000002</v>
      </c>
      <c r="I695" s="28">
        <v>0.49415798090000002</v>
      </c>
      <c r="J695" s="28">
        <v>0.6923076923</v>
      </c>
      <c r="K695" s="28">
        <v>-0.117088466</v>
      </c>
      <c r="L695" s="28">
        <v>2.0633107899999999E-2</v>
      </c>
      <c r="M695" s="28">
        <v>2.2727272699999999E-2</v>
      </c>
      <c r="N695" s="28">
        <v>-2.0476280000000001E-3</v>
      </c>
      <c r="O695" s="28">
        <v>2.7492200000000001E-5</v>
      </c>
      <c r="P695" s="28">
        <v>2.0264100000000001E-5</v>
      </c>
      <c r="Q695" s="28">
        <v>8.1735065E-6</v>
      </c>
      <c r="R695" s="28">
        <v>1.92543E-5</v>
      </c>
    </row>
    <row r="696" spans="1:18" ht="33.75" x14ac:dyDescent="0.2">
      <c r="A696" s="12" t="s">
        <v>679</v>
      </c>
      <c r="B696" s="10" t="str">
        <f>VLOOKUP(A696,[3]Feuil1!$A$4:$B$2591,2,FALSE)</f>
        <v>Actes thérapeutiques par voie vasculaire sauf endoprothèses, âge inférieur à 18 ans, niveau 3</v>
      </c>
      <c r="C696" s="26">
        <v>24</v>
      </c>
      <c r="D696" s="27">
        <v>222875.43599999999</v>
      </c>
      <c r="E696" s="26">
        <v>33</v>
      </c>
      <c r="F696" s="27">
        <v>311621.022</v>
      </c>
      <c r="G696" s="26">
        <v>36</v>
      </c>
      <c r="H696" s="27">
        <v>341701.29</v>
      </c>
      <c r="I696" s="28">
        <v>0.39818468820000003</v>
      </c>
      <c r="J696" s="28">
        <v>0.375</v>
      </c>
      <c r="K696" s="28">
        <v>1.6861591400000001E-2</v>
      </c>
      <c r="L696" s="28">
        <v>9.6528365800000002E-2</v>
      </c>
      <c r="M696" s="28">
        <v>9.0909090900000003E-2</v>
      </c>
      <c r="N696" s="28">
        <v>5.151002E-3</v>
      </c>
      <c r="O696" s="28">
        <v>4.1238200000000001E-5</v>
      </c>
      <c r="P696" s="28">
        <v>5.77895E-5</v>
      </c>
      <c r="Q696" s="28">
        <v>3.2694026000000001E-6</v>
      </c>
      <c r="R696" s="28">
        <v>1.2609800000000001E-5</v>
      </c>
    </row>
    <row r="697" spans="1:18" ht="33.75" x14ac:dyDescent="0.2">
      <c r="A697" s="12" t="s">
        <v>680</v>
      </c>
      <c r="B697" s="10" t="str">
        <f>VLOOKUP(A697,[3]Feuil1!$A$4:$B$2591,2,FALSE)</f>
        <v>Actes thérapeutiques par voie vasculaire sauf endoprothèses, âge inférieur à 18 ans, niveau 4</v>
      </c>
      <c r="C697" s="26">
        <v>8</v>
      </c>
      <c r="D697" s="27">
        <v>94768.4712</v>
      </c>
      <c r="E697" s="26">
        <v>9</v>
      </c>
      <c r="F697" s="27">
        <v>105335.37820000001</v>
      </c>
      <c r="G697" s="26">
        <v>15</v>
      </c>
      <c r="H697" s="27">
        <v>178636.34359999999</v>
      </c>
      <c r="I697" s="28">
        <v>0.11150234739999999</v>
      </c>
      <c r="J697" s="28">
        <v>0.125</v>
      </c>
      <c r="K697" s="28">
        <v>-1.1997913000000001E-2</v>
      </c>
      <c r="L697" s="28">
        <v>0.69588173180000001</v>
      </c>
      <c r="M697" s="28">
        <v>0.66666666669999997</v>
      </c>
      <c r="N697" s="28">
        <v>1.7529039100000001E-2</v>
      </c>
      <c r="O697" s="28">
        <v>8.2476499999999995E-5</v>
      </c>
      <c r="P697" s="28">
        <v>1.4082400000000001E-4</v>
      </c>
      <c r="Q697" s="28">
        <v>1.3622510999999999E-6</v>
      </c>
      <c r="R697" s="28">
        <v>6.5922278000000002E-6</v>
      </c>
    </row>
    <row r="698" spans="1:18" ht="33.75" x14ac:dyDescent="0.2">
      <c r="A698" s="12" t="s">
        <v>681</v>
      </c>
      <c r="B698" s="10" t="str">
        <f>VLOOKUP(A698,[3]Feuil1!$A$4:$B$2591,2,FALSE)</f>
        <v>Mise en place de certains accès vasculaires pour des affections de la CMD 05, séjours de moins de 2 jours</v>
      </c>
      <c r="C698" s="26">
        <v>45209</v>
      </c>
      <c r="D698" s="27">
        <v>36499350.096000001</v>
      </c>
      <c r="E698" s="26">
        <v>47954</v>
      </c>
      <c r="F698" s="27">
        <v>38716543.674000002</v>
      </c>
      <c r="G698" s="26">
        <v>49792</v>
      </c>
      <c r="H698" s="27">
        <v>40219224.995999999</v>
      </c>
      <c r="I698" s="28">
        <v>6.0746111200000001E-2</v>
      </c>
      <c r="J698" s="28">
        <v>6.0717998600000003E-2</v>
      </c>
      <c r="K698" s="28">
        <v>2.6503300000000001E-5</v>
      </c>
      <c r="L698" s="28">
        <v>3.8812382999999999E-2</v>
      </c>
      <c r="M698" s="28">
        <v>3.8328398E-2</v>
      </c>
      <c r="N698" s="28">
        <v>4.6611930000000002E-4</v>
      </c>
      <c r="O698" s="28">
        <v>2.52652994E-2</v>
      </c>
      <c r="P698" s="28">
        <v>2.8869135999999998E-3</v>
      </c>
      <c r="Q698" s="28">
        <v>4.5219470000000001E-3</v>
      </c>
      <c r="R698" s="28">
        <v>1.4842124999999999E-3</v>
      </c>
    </row>
    <row r="699" spans="1:18" ht="33.75" x14ac:dyDescent="0.2">
      <c r="A699" s="12" t="s">
        <v>682</v>
      </c>
      <c r="B699" s="10" t="str">
        <f>VLOOKUP(A699,[3]Feuil1!$A$4:$B$2591,2,FALSE)</f>
        <v>Surveillances de greffes de coeur avec acte diagnostique par voie vasculaire, niveau 1</v>
      </c>
      <c r="C699" s="26">
        <v>813</v>
      </c>
      <c r="D699" s="27">
        <v>1229051.6240000001</v>
      </c>
      <c r="E699" s="26">
        <v>838</v>
      </c>
      <c r="F699" s="27">
        <v>1263981.139</v>
      </c>
      <c r="G699" s="26">
        <v>845</v>
      </c>
      <c r="H699" s="27">
        <v>1280790.5637999999</v>
      </c>
      <c r="I699" s="28">
        <v>2.8419892499999998E-2</v>
      </c>
      <c r="J699" s="28">
        <v>3.0750307500000001E-2</v>
      </c>
      <c r="K699" s="28">
        <v>-2.260892E-3</v>
      </c>
      <c r="L699" s="28">
        <v>1.3298793999999999E-2</v>
      </c>
      <c r="M699" s="28">
        <v>8.3532220000000004E-3</v>
      </c>
      <c r="N699" s="28">
        <v>4.9046028000000004E-3</v>
      </c>
      <c r="O699" s="28">
        <v>9.6222600000000003E-5</v>
      </c>
      <c r="P699" s="28">
        <v>3.2293799999999999E-5</v>
      </c>
      <c r="Q699" s="28">
        <v>7.6740099999999994E-5</v>
      </c>
      <c r="R699" s="28">
        <v>4.7265100000000003E-5</v>
      </c>
    </row>
    <row r="700" spans="1:18" ht="33.75" x14ac:dyDescent="0.2">
      <c r="A700" s="12" t="s">
        <v>683</v>
      </c>
      <c r="B700" s="10" t="str">
        <f>VLOOKUP(A700,[3]Feuil1!$A$4:$B$2591,2,FALSE)</f>
        <v>Surveillances de greffes de coeur avec acte diagnostique par voie vasculaire, niveau 2</v>
      </c>
      <c r="C700" s="26">
        <v>34</v>
      </c>
      <c r="D700" s="27">
        <v>98689.954500000007</v>
      </c>
      <c r="E700" s="26">
        <v>53</v>
      </c>
      <c r="F700" s="27">
        <v>154887.20370000001</v>
      </c>
      <c r="G700" s="26">
        <v>34</v>
      </c>
      <c r="H700" s="27">
        <v>99494.414099999995</v>
      </c>
      <c r="I700" s="28">
        <v>0.56943231439999997</v>
      </c>
      <c r="J700" s="28">
        <v>0.55882352940000002</v>
      </c>
      <c r="K700" s="28">
        <v>6.8056356999999998E-3</v>
      </c>
      <c r="L700" s="28">
        <v>-0.35763309199999999</v>
      </c>
      <c r="M700" s="28">
        <v>-0.35849056600000001</v>
      </c>
      <c r="N700" s="28">
        <v>1.3366503999999999E-3</v>
      </c>
      <c r="O700" s="28">
        <v>-2.6117600000000001E-4</v>
      </c>
      <c r="P700" s="28">
        <v>-1.06419E-4</v>
      </c>
      <c r="Q700" s="28">
        <v>3.0877691E-6</v>
      </c>
      <c r="R700" s="28">
        <v>3.6716483999999999E-6</v>
      </c>
    </row>
    <row r="701" spans="1:18" ht="33.75" x14ac:dyDescent="0.2">
      <c r="A701" s="12" t="s">
        <v>684</v>
      </c>
      <c r="B701" s="10" t="str">
        <f>VLOOKUP(A701,[3]Feuil1!$A$4:$B$2591,2,FALSE)</f>
        <v>Surveillances de greffes de coeur avec acte diagnostique par voie vasculaire, niveau 3</v>
      </c>
      <c r="C701" s="26">
        <v>12</v>
      </c>
      <c r="D701" s="27">
        <v>56278.2</v>
      </c>
      <c r="E701" s="26">
        <v>13</v>
      </c>
      <c r="F701" s="27">
        <v>62281.207999999999</v>
      </c>
      <c r="G701" s="26">
        <v>9</v>
      </c>
      <c r="H701" s="27">
        <v>43193.518499999998</v>
      </c>
      <c r="I701" s="28">
        <v>0.1066666667</v>
      </c>
      <c r="J701" s="28">
        <v>8.3333333300000006E-2</v>
      </c>
      <c r="K701" s="28">
        <v>2.1538461500000002E-2</v>
      </c>
      <c r="L701" s="28">
        <v>-0.30647590400000002</v>
      </c>
      <c r="M701" s="28">
        <v>-0.30769230800000003</v>
      </c>
      <c r="N701" s="28">
        <v>1.7570280999999999E-3</v>
      </c>
      <c r="O701" s="28">
        <v>-5.4984000000000001E-5</v>
      </c>
      <c r="P701" s="28">
        <v>-3.6671000000000002E-5</v>
      </c>
      <c r="Q701" s="28">
        <v>8.1735065000000003E-7</v>
      </c>
      <c r="R701" s="28">
        <v>1.593973E-6</v>
      </c>
    </row>
    <row r="702" spans="1:18" ht="33.75" x14ac:dyDescent="0.2">
      <c r="A702" s="12" t="s">
        <v>685</v>
      </c>
      <c r="B702" s="10" t="str">
        <f>VLOOKUP(A702,[3]Feuil1!$A$4:$B$2591,2,FALSE)</f>
        <v>Surveillances de greffes de coeur avec acte diagnostique par voie vasculaire, niveau 4</v>
      </c>
      <c r="C702" s="26">
        <v>7</v>
      </c>
      <c r="D702" s="27">
        <v>42517.985999999997</v>
      </c>
      <c r="E702" s="26">
        <v>6</v>
      </c>
      <c r="F702" s="27">
        <v>37396.771999999997</v>
      </c>
      <c r="G702" s="26">
        <v>13</v>
      </c>
      <c r="H702" s="27">
        <v>79497.914999999994</v>
      </c>
      <c r="I702" s="28">
        <v>-0.120448179</v>
      </c>
      <c r="J702" s="28">
        <v>-0.14285714299999999</v>
      </c>
      <c r="K702" s="28">
        <v>2.61437908E-2</v>
      </c>
      <c r="L702" s="28">
        <v>1.1257961782999999</v>
      </c>
      <c r="M702" s="28">
        <v>1.1666666667000001</v>
      </c>
      <c r="N702" s="28">
        <v>-1.8863301999999998E-2</v>
      </c>
      <c r="O702" s="28">
        <v>9.6222600000000003E-5</v>
      </c>
      <c r="P702" s="28">
        <v>8.0883699999999999E-5</v>
      </c>
      <c r="Q702" s="28">
        <v>1.1806176000000001E-6</v>
      </c>
      <c r="R702" s="28">
        <v>2.9337164000000002E-6</v>
      </c>
    </row>
    <row r="703" spans="1:18" ht="33.75" x14ac:dyDescent="0.2">
      <c r="A703" s="12" t="s">
        <v>686</v>
      </c>
      <c r="B703" s="10" t="str">
        <f>VLOOKUP(A703,[3]Feuil1!$A$4:$B$2591,2,FALSE)</f>
        <v>Surveillances de greffes de coeur avec acte diagnostique par voie vasculaire, en ambulatoire</v>
      </c>
      <c r="C703" s="26">
        <v>3382</v>
      </c>
      <c r="D703" s="27">
        <v>3797453.7796</v>
      </c>
      <c r="E703" s="26">
        <v>3412</v>
      </c>
      <c r="F703" s="27">
        <v>3828010.199</v>
      </c>
      <c r="G703" s="26">
        <v>3514</v>
      </c>
      <c r="H703" s="27">
        <v>3944911.8163000001</v>
      </c>
      <c r="I703" s="28">
        <v>8.0465546999999998E-3</v>
      </c>
      <c r="J703" s="28">
        <v>8.8704908000000002E-3</v>
      </c>
      <c r="K703" s="28">
        <v>-8.1669200000000005E-4</v>
      </c>
      <c r="L703" s="28">
        <v>3.0538481100000001E-2</v>
      </c>
      <c r="M703" s="28">
        <v>2.9894489999999999E-2</v>
      </c>
      <c r="N703" s="28">
        <v>6.2529809999999997E-4</v>
      </c>
      <c r="O703" s="28">
        <v>1.4021004E-3</v>
      </c>
      <c r="P703" s="28">
        <v>2.2458840000000001E-4</v>
      </c>
      <c r="Q703" s="28">
        <v>3.1912999999999999E-4</v>
      </c>
      <c r="R703" s="28">
        <v>1.455793E-4</v>
      </c>
    </row>
    <row r="704" spans="1:18" ht="33.75" x14ac:dyDescent="0.2">
      <c r="A704" s="12" t="s">
        <v>687</v>
      </c>
      <c r="B704" s="10" t="str">
        <f>VLOOKUP(A704,[3]Feuil1!$A$4:$B$2591,2,FALSE)</f>
        <v>Affections cardiovasculaires sans acte opératoire de la CMD 05, avec anesthésie, en ambulatoire</v>
      </c>
      <c r="C704" s="26">
        <v>6250</v>
      </c>
      <c r="D704" s="27">
        <v>4129528.2963999999</v>
      </c>
      <c r="E704" s="26">
        <v>6394</v>
      </c>
      <c r="F704" s="27">
        <v>4233735.0630000001</v>
      </c>
      <c r="G704" s="26">
        <v>6902</v>
      </c>
      <c r="H704" s="27">
        <v>4566040.4617999997</v>
      </c>
      <c r="I704" s="28">
        <v>2.5234544800000001E-2</v>
      </c>
      <c r="J704" s="28">
        <v>2.3040000000000001E-2</v>
      </c>
      <c r="K704" s="28">
        <v>2.1451211999999999E-3</v>
      </c>
      <c r="L704" s="28">
        <v>7.8489889899999998E-2</v>
      </c>
      <c r="M704" s="28">
        <v>7.9449483900000006E-2</v>
      </c>
      <c r="N704" s="28">
        <v>-8.8896600000000004E-4</v>
      </c>
      <c r="O704" s="28">
        <v>6.9830098000000004E-3</v>
      </c>
      <c r="P704" s="28">
        <v>6.384168E-4</v>
      </c>
      <c r="Q704" s="28">
        <v>6.2681710000000003E-4</v>
      </c>
      <c r="R704" s="28">
        <v>1.6850090000000001E-4</v>
      </c>
    </row>
    <row r="705" spans="1:18" ht="22.5" x14ac:dyDescent="0.2">
      <c r="A705" s="12" t="s">
        <v>688</v>
      </c>
      <c r="B705" s="10" t="str">
        <f>VLOOKUP(A705,[3]Feuil1!$A$4:$B$2591,2,FALSE)</f>
        <v>Varices avec acte autre que ligature et éveinage, en ambulatoire</v>
      </c>
      <c r="C705" s="26">
        <v>153</v>
      </c>
      <c r="D705" s="27">
        <v>116745.78509999999</v>
      </c>
      <c r="E705" s="26">
        <v>136</v>
      </c>
      <c r="F705" s="27">
        <v>103930.8354</v>
      </c>
      <c r="G705" s="26">
        <v>102</v>
      </c>
      <c r="H705" s="27">
        <v>77944.332899999994</v>
      </c>
      <c r="I705" s="28">
        <v>-0.109767986</v>
      </c>
      <c r="J705" s="28">
        <v>-0.111111111</v>
      </c>
      <c r="K705" s="28">
        <v>1.5110157999999999E-3</v>
      </c>
      <c r="L705" s="28">
        <v>-0.25003650199999999</v>
      </c>
      <c r="M705" s="28">
        <v>-0.25</v>
      </c>
      <c r="N705" s="28">
        <v>-4.8668999999999998E-5</v>
      </c>
      <c r="O705" s="28">
        <v>-4.67367E-4</v>
      </c>
      <c r="P705" s="28">
        <v>-4.9925000000000001E-5</v>
      </c>
      <c r="Q705" s="28">
        <v>9.2633073000000005E-6</v>
      </c>
      <c r="R705" s="28">
        <v>2.8763843999999998E-6</v>
      </c>
    </row>
    <row r="706" spans="1:18" ht="22.5" x14ac:dyDescent="0.2">
      <c r="A706" s="12" t="s">
        <v>689</v>
      </c>
      <c r="B706" s="10" t="str">
        <f>VLOOKUP(A706,[3]Feuil1!$A$4:$B$2591,2,FALSE)</f>
        <v>Traitements majeurs de troubles du rythme par voie vasculaire, niveau 1</v>
      </c>
      <c r="C706" s="26">
        <v>2775</v>
      </c>
      <c r="D706" s="27">
        <v>16984210.844000001</v>
      </c>
      <c r="E706" s="26">
        <v>3473</v>
      </c>
      <c r="F706" s="27">
        <v>21261831.366999999</v>
      </c>
      <c r="G706" s="26">
        <v>4219</v>
      </c>
      <c r="H706" s="27">
        <v>25800501.572000001</v>
      </c>
      <c r="I706" s="28">
        <v>0.25185865639999999</v>
      </c>
      <c r="J706" s="28">
        <v>0.25153153150000002</v>
      </c>
      <c r="K706" s="28">
        <v>2.6137969999999997E-4</v>
      </c>
      <c r="L706" s="28">
        <v>0.21346562890000001</v>
      </c>
      <c r="M706" s="28">
        <v>0.21479988480000001</v>
      </c>
      <c r="N706" s="28">
        <v>-1.0983340000000001E-3</v>
      </c>
      <c r="O706" s="28">
        <v>1.0254577399999999E-2</v>
      </c>
      <c r="P706" s="28">
        <v>8.7195790999999995E-3</v>
      </c>
      <c r="Q706" s="28">
        <v>3.8315579999999999E-4</v>
      </c>
      <c r="R706" s="28">
        <v>9.521175E-4</v>
      </c>
    </row>
    <row r="707" spans="1:18" ht="22.5" x14ac:dyDescent="0.2">
      <c r="A707" s="12" t="s">
        <v>690</v>
      </c>
      <c r="B707" s="10" t="str">
        <f>VLOOKUP(A707,[3]Feuil1!$A$4:$B$2591,2,FALSE)</f>
        <v>Traitements majeurs de troubles du rythme par voie vasculaire, niveau 2</v>
      </c>
      <c r="C707" s="26">
        <v>649</v>
      </c>
      <c r="D707" s="27">
        <v>6766876.46</v>
      </c>
      <c r="E707" s="26">
        <v>832</v>
      </c>
      <c r="F707" s="27">
        <v>8667662.8350000009</v>
      </c>
      <c r="G707" s="26">
        <v>1056</v>
      </c>
      <c r="H707" s="27">
        <v>11015209.48</v>
      </c>
      <c r="I707" s="28">
        <v>0.28089568149999999</v>
      </c>
      <c r="J707" s="28">
        <v>0.281972265</v>
      </c>
      <c r="K707" s="28">
        <v>-8.3978700000000004E-4</v>
      </c>
      <c r="L707" s="28">
        <v>0.27083963570000003</v>
      </c>
      <c r="M707" s="28">
        <v>0.2692307692</v>
      </c>
      <c r="N707" s="28">
        <v>1.2675918E-3</v>
      </c>
      <c r="O707" s="28">
        <v>3.0791224999999998E-3</v>
      </c>
      <c r="P707" s="28">
        <v>4.5100475999999999E-3</v>
      </c>
      <c r="Q707" s="28">
        <v>9.5902499999999999E-5</v>
      </c>
      <c r="R707" s="28">
        <v>4.0649490000000001E-4</v>
      </c>
    </row>
    <row r="708" spans="1:18" ht="22.5" x14ac:dyDescent="0.2">
      <c r="A708" s="12" t="s">
        <v>691</v>
      </c>
      <c r="B708" s="10" t="str">
        <f>VLOOKUP(A708,[3]Feuil1!$A$4:$B$2591,2,FALSE)</f>
        <v>Traitements majeurs de troubles du rythme par voie vasculaire, niveau 3</v>
      </c>
      <c r="C708" s="26">
        <v>94</v>
      </c>
      <c r="D708" s="27">
        <v>1238234.8946</v>
      </c>
      <c r="E708" s="26">
        <v>91</v>
      </c>
      <c r="F708" s="27">
        <v>1186822.2219</v>
      </c>
      <c r="G708" s="26">
        <v>136</v>
      </c>
      <c r="H708" s="27">
        <v>1795043.1068</v>
      </c>
      <c r="I708" s="28">
        <v>-4.1520937000000001E-2</v>
      </c>
      <c r="J708" s="28">
        <v>-3.1914893999999999E-2</v>
      </c>
      <c r="K708" s="28">
        <v>-9.9227259999999998E-3</v>
      </c>
      <c r="L708" s="28">
        <v>0.51247851079999995</v>
      </c>
      <c r="M708" s="28">
        <v>0.49450549449999998</v>
      </c>
      <c r="N708" s="28">
        <v>1.2026062400000001E-2</v>
      </c>
      <c r="O708" s="28">
        <v>6.185737E-4</v>
      </c>
      <c r="P708" s="28">
        <v>1.1684987E-3</v>
      </c>
      <c r="Q708" s="28">
        <v>1.2351099999999999E-5</v>
      </c>
      <c r="R708" s="28">
        <v>6.6242599999999995E-5</v>
      </c>
    </row>
    <row r="709" spans="1:18" ht="22.5" x14ac:dyDescent="0.2">
      <c r="A709" s="12" t="s">
        <v>692</v>
      </c>
      <c r="B709" s="10" t="str">
        <f>VLOOKUP(A709,[3]Feuil1!$A$4:$B$2591,2,FALSE)</f>
        <v>Traitements majeurs de troubles du rythme par voie vasculaire, niveau 4</v>
      </c>
      <c r="C709" s="26">
        <v>18</v>
      </c>
      <c r="D709" s="27">
        <v>322190.5845</v>
      </c>
      <c r="E709" s="26">
        <v>32</v>
      </c>
      <c r="F709" s="27">
        <v>575377.95389999996</v>
      </c>
      <c r="G709" s="26">
        <v>32</v>
      </c>
      <c r="H709" s="27">
        <v>570461.69429999997</v>
      </c>
      <c r="I709" s="28">
        <v>0.78583106270000003</v>
      </c>
      <c r="J709" s="28">
        <v>0.77777777780000001</v>
      </c>
      <c r="K709" s="28">
        <v>4.5299727999999996E-3</v>
      </c>
      <c r="L709" s="28">
        <v>-8.5444000000000006E-3</v>
      </c>
      <c r="M709" s="28">
        <v>0</v>
      </c>
      <c r="N709" s="28">
        <v>-8.5444000000000006E-3</v>
      </c>
      <c r="O709" s="28">
        <v>0</v>
      </c>
      <c r="P709" s="28">
        <v>-9.4449940000000005E-6</v>
      </c>
      <c r="Q709" s="28">
        <v>2.9061356E-6</v>
      </c>
      <c r="R709" s="28">
        <v>2.1051800000000001E-5</v>
      </c>
    </row>
    <row r="710" spans="1:18" ht="22.5" x14ac:dyDescent="0.2">
      <c r="A710" s="12" t="s">
        <v>693</v>
      </c>
      <c r="B710" s="10" t="str">
        <f>VLOOKUP(A710,[3]Feuil1!$A$4:$B$2591,2,FALSE)</f>
        <v>Autres traitements de troubles du rythme par voie vasculaire, niveau 1</v>
      </c>
      <c r="C710" s="26">
        <v>8138</v>
      </c>
      <c r="D710" s="27">
        <v>19264385.736000001</v>
      </c>
      <c r="E710" s="26">
        <v>8982</v>
      </c>
      <c r="F710" s="27">
        <v>21285993.407000002</v>
      </c>
      <c r="G710" s="26">
        <v>9157</v>
      </c>
      <c r="H710" s="27">
        <v>21674315.620000001</v>
      </c>
      <c r="I710" s="28">
        <v>0.1049401574</v>
      </c>
      <c r="J710" s="28">
        <v>0.10371098550000001</v>
      </c>
      <c r="K710" s="28">
        <v>1.1136717999999999E-3</v>
      </c>
      <c r="L710" s="28">
        <v>1.8243086299999999E-2</v>
      </c>
      <c r="M710" s="28">
        <v>1.94834113E-2</v>
      </c>
      <c r="N710" s="28">
        <v>-1.216621E-3</v>
      </c>
      <c r="O710" s="28">
        <v>2.4055643999999999E-3</v>
      </c>
      <c r="P710" s="28">
        <v>7.460349E-4</v>
      </c>
      <c r="Q710" s="28">
        <v>8.3160890000000005E-4</v>
      </c>
      <c r="R710" s="28">
        <v>7.9984860000000002E-4</v>
      </c>
    </row>
    <row r="711" spans="1:18" ht="22.5" x14ac:dyDescent="0.2">
      <c r="A711" s="12" t="s">
        <v>694</v>
      </c>
      <c r="B711" s="10" t="str">
        <f>VLOOKUP(A711,[3]Feuil1!$A$4:$B$2591,2,FALSE)</f>
        <v>Autres traitements de troubles du rythme par voie vasculaire, niveau 2</v>
      </c>
      <c r="C711" s="26">
        <v>1173</v>
      </c>
      <c r="D711" s="27">
        <v>4770183.5456999997</v>
      </c>
      <c r="E711" s="26">
        <v>1240</v>
      </c>
      <c r="F711" s="27">
        <v>5032448.0214</v>
      </c>
      <c r="G711" s="26">
        <v>1334</v>
      </c>
      <c r="H711" s="27">
        <v>5411235.9693999998</v>
      </c>
      <c r="I711" s="28">
        <v>5.4979954800000001E-2</v>
      </c>
      <c r="J711" s="28">
        <v>5.7118499599999997E-2</v>
      </c>
      <c r="K711" s="28">
        <v>-2.0229940000000002E-3</v>
      </c>
      <c r="L711" s="28">
        <v>7.5269122800000005E-2</v>
      </c>
      <c r="M711" s="28">
        <v>7.5806451600000005E-2</v>
      </c>
      <c r="N711" s="28">
        <v>-4.9946599999999995E-4</v>
      </c>
      <c r="O711" s="28">
        <v>1.2921317E-3</v>
      </c>
      <c r="P711" s="28">
        <v>7.2771789999999999E-4</v>
      </c>
      <c r="Q711" s="28">
        <v>1.211495E-4</v>
      </c>
      <c r="R711" s="28">
        <v>1.9969120000000001E-4</v>
      </c>
    </row>
    <row r="712" spans="1:18" ht="22.5" x14ac:dyDescent="0.2">
      <c r="A712" s="12" t="s">
        <v>695</v>
      </c>
      <c r="B712" s="10" t="str">
        <f>VLOOKUP(A712,[3]Feuil1!$A$4:$B$2591,2,FALSE)</f>
        <v>Autres traitements de troubles du rythme par voie vasculaire, niveau 3</v>
      </c>
      <c r="C712" s="26">
        <v>318</v>
      </c>
      <c r="D712" s="27">
        <v>2079780.2653000001</v>
      </c>
      <c r="E712" s="26">
        <v>368</v>
      </c>
      <c r="F712" s="27">
        <v>2394057.1789000002</v>
      </c>
      <c r="G712" s="26">
        <v>394</v>
      </c>
      <c r="H712" s="27">
        <v>2623220.1549</v>
      </c>
      <c r="I712" s="28">
        <v>0.15111063359999999</v>
      </c>
      <c r="J712" s="28">
        <v>0.15723270440000001</v>
      </c>
      <c r="K712" s="28">
        <v>-5.2902679999999999E-3</v>
      </c>
      <c r="L712" s="28">
        <v>9.5721596800000003E-2</v>
      </c>
      <c r="M712" s="28">
        <v>7.0652173900000004E-2</v>
      </c>
      <c r="N712" s="28">
        <v>2.34150955E-2</v>
      </c>
      <c r="O712" s="28">
        <v>3.5739810000000002E-4</v>
      </c>
      <c r="P712" s="28">
        <v>4.402621E-4</v>
      </c>
      <c r="Q712" s="28">
        <v>3.5781799999999997E-5</v>
      </c>
      <c r="R712" s="28">
        <v>9.6804899999999999E-5</v>
      </c>
    </row>
    <row r="713" spans="1:18" ht="22.5" x14ac:dyDescent="0.2">
      <c r="A713" s="12" t="s">
        <v>696</v>
      </c>
      <c r="B713" s="10" t="str">
        <f>VLOOKUP(A713,[3]Feuil1!$A$4:$B$2591,2,FALSE)</f>
        <v>Autres traitements de troubles du rythme par voie vasculaire, niveau 4</v>
      </c>
      <c r="C713" s="26">
        <v>90</v>
      </c>
      <c r="D713" s="27">
        <v>807112.92779999995</v>
      </c>
      <c r="E713" s="26">
        <v>100</v>
      </c>
      <c r="F713" s="27">
        <v>905553.147</v>
      </c>
      <c r="G713" s="26">
        <v>87</v>
      </c>
      <c r="H713" s="27">
        <v>821925.83550000004</v>
      </c>
      <c r="I713" s="28">
        <v>0.12196585610000001</v>
      </c>
      <c r="J713" s="28">
        <v>0.11111111110000001</v>
      </c>
      <c r="K713" s="28">
        <v>9.7692704999999998E-3</v>
      </c>
      <c r="L713" s="28">
        <v>-9.2349423999999999E-2</v>
      </c>
      <c r="M713" s="28">
        <v>-0.13</v>
      </c>
      <c r="N713" s="28">
        <v>4.3276524199999999E-2</v>
      </c>
      <c r="O713" s="28">
        <v>-1.7869899999999999E-4</v>
      </c>
      <c r="P713" s="28">
        <v>-1.6066299999999999E-4</v>
      </c>
      <c r="Q713" s="28">
        <v>7.9010563000000008E-6</v>
      </c>
      <c r="R713" s="28">
        <v>3.0331599999999999E-5</v>
      </c>
    </row>
    <row r="714" spans="1:18" ht="22.5" x14ac:dyDescent="0.2">
      <c r="A714" s="12" t="s">
        <v>697</v>
      </c>
      <c r="B714" s="10" t="str">
        <f>VLOOKUP(A714,[3]Feuil1!$A$4:$B$2591,2,FALSE)</f>
        <v>Autres traitements de troubles du rythme par voie vasculaire, très courte durée</v>
      </c>
      <c r="C714" s="26">
        <v>1059</v>
      </c>
      <c r="D714" s="27">
        <v>1766853.4103999999</v>
      </c>
      <c r="E714" s="26">
        <v>1169</v>
      </c>
      <c r="F714" s="27">
        <v>1952226.9948</v>
      </c>
      <c r="G714" s="26">
        <v>1370</v>
      </c>
      <c r="H714" s="27">
        <v>2289628.2066000002</v>
      </c>
      <c r="I714" s="28">
        <v>0.1049173538</v>
      </c>
      <c r="J714" s="28">
        <v>0.10387157700000001</v>
      </c>
      <c r="K714" s="28">
        <v>9.4737179999999997E-4</v>
      </c>
      <c r="L714" s="28">
        <v>0.1728288835</v>
      </c>
      <c r="M714" s="28">
        <v>0.17194183060000001</v>
      </c>
      <c r="N714" s="28">
        <v>7.5690860000000003E-4</v>
      </c>
      <c r="O714" s="28">
        <v>2.7629626000000001E-3</v>
      </c>
      <c r="P714" s="28">
        <v>6.4820670000000004E-4</v>
      </c>
      <c r="Q714" s="28">
        <v>1.2441890000000001E-4</v>
      </c>
      <c r="R714" s="28">
        <v>8.4494300000000002E-5</v>
      </c>
    </row>
    <row r="715" spans="1:18" ht="22.5" x14ac:dyDescent="0.2">
      <c r="A715" s="12" t="s">
        <v>2495</v>
      </c>
      <c r="B715" s="10" t="str">
        <f>VLOOKUP(A715,[3]Feuil1!$A$4:$B$2591,2,FALSE)</f>
        <v>Poses de bioprothèses de valves cardiaques par voie vasculaire, niveau 1</v>
      </c>
      <c r="C715" s="26">
        <v>352</v>
      </c>
      <c r="D715" s="27">
        <v>2820577.0438000001</v>
      </c>
      <c r="E715" s="26">
        <v>415</v>
      </c>
      <c r="F715" s="27">
        <v>3301765.9404000002</v>
      </c>
      <c r="G715" s="26">
        <v>489</v>
      </c>
      <c r="H715" s="27">
        <v>3774986.1952</v>
      </c>
      <c r="I715" s="28">
        <v>0.1705994515</v>
      </c>
      <c r="J715" s="28">
        <v>0.1789772727</v>
      </c>
      <c r="K715" s="28">
        <v>-7.1060070000000001E-3</v>
      </c>
      <c r="L715" s="28">
        <v>0.14332338010000001</v>
      </c>
      <c r="M715" s="28">
        <v>0.178313253</v>
      </c>
      <c r="N715" s="28">
        <v>-2.9694881999999999E-2</v>
      </c>
      <c r="O715" s="28">
        <v>1.0172101E-3</v>
      </c>
      <c r="P715" s="28">
        <v>9.0913889999999996E-4</v>
      </c>
      <c r="Q715" s="28">
        <v>4.4409400000000002E-5</v>
      </c>
      <c r="R715" s="28">
        <v>1.393085E-4</v>
      </c>
    </row>
    <row r="716" spans="1:18" ht="22.5" x14ac:dyDescent="0.2">
      <c r="A716" s="12" t="s">
        <v>2496</v>
      </c>
      <c r="B716" s="10" t="str">
        <f>VLOOKUP(A716,[3]Feuil1!$A$4:$B$2591,2,FALSE)</f>
        <v>Poses de bioprothèses de valves cardiaques par voie vasculaire, niveau 2</v>
      </c>
      <c r="C716" s="26">
        <v>694</v>
      </c>
      <c r="D716" s="27">
        <v>6214328.7576000001</v>
      </c>
      <c r="E716" s="26">
        <v>901</v>
      </c>
      <c r="F716" s="27">
        <v>8060699.8799999999</v>
      </c>
      <c r="G716" s="26">
        <v>1206</v>
      </c>
      <c r="H716" s="27">
        <v>10711394.084000001</v>
      </c>
      <c r="I716" s="28">
        <v>0.29711513410000001</v>
      </c>
      <c r="J716" s="28">
        <v>0.29827089340000001</v>
      </c>
      <c r="K716" s="28">
        <v>-8.9022999999999999E-4</v>
      </c>
      <c r="L716" s="28">
        <v>0.32884169410000003</v>
      </c>
      <c r="M716" s="28">
        <v>0.33851276359999999</v>
      </c>
      <c r="N716" s="28">
        <v>-7.225235E-3</v>
      </c>
      <c r="O716" s="28">
        <v>4.1925551000000002E-3</v>
      </c>
      <c r="P716" s="28">
        <v>5.0924471000000004E-3</v>
      </c>
      <c r="Q716" s="28">
        <v>1.0952500000000001E-4</v>
      </c>
      <c r="R716" s="28">
        <v>3.9528319999999998E-4</v>
      </c>
    </row>
    <row r="717" spans="1:18" ht="22.5" x14ac:dyDescent="0.2">
      <c r="A717" s="12" t="s">
        <v>2497</v>
      </c>
      <c r="B717" s="10" t="str">
        <f>VLOOKUP(A717,[3]Feuil1!$A$4:$B$2591,2,FALSE)</f>
        <v>Poses de bioprothèses de valves cardiaques par voie vasculaire, niveau 3</v>
      </c>
      <c r="C717" s="26">
        <v>251</v>
      </c>
      <c r="D717" s="27">
        <v>2451942.4190000002</v>
      </c>
      <c r="E717" s="26">
        <v>312</v>
      </c>
      <c r="F717" s="27">
        <v>3046471.1425000001</v>
      </c>
      <c r="G717" s="26">
        <v>368</v>
      </c>
      <c r="H717" s="27">
        <v>3553258.3511999999</v>
      </c>
      <c r="I717" s="28">
        <v>0.24247254700000001</v>
      </c>
      <c r="J717" s="28">
        <v>0.2430278884</v>
      </c>
      <c r="K717" s="28">
        <v>-4.4676500000000001E-4</v>
      </c>
      <c r="L717" s="28">
        <v>0.16635221049999999</v>
      </c>
      <c r="M717" s="28">
        <v>0.17948717950000001</v>
      </c>
      <c r="N717" s="28">
        <v>-1.1136169E-2</v>
      </c>
      <c r="O717" s="28">
        <v>7.6978059999999995E-4</v>
      </c>
      <c r="P717" s="28">
        <v>9.7362679999999995E-4</v>
      </c>
      <c r="Q717" s="28">
        <v>3.3420600000000003E-5</v>
      </c>
      <c r="R717" s="28">
        <v>1.311261E-4</v>
      </c>
    </row>
    <row r="718" spans="1:18" ht="22.5" x14ac:dyDescent="0.2">
      <c r="A718" s="12" t="s">
        <v>2498</v>
      </c>
      <c r="B718" s="10" t="str">
        <f>VLOOKUP(A718,[3]Feuil1!$A$4:$B$2591,2,FALSE)</f>
        <v>Poses de bioprothèses de valves cardiaques par voie vasculaire, niveau 4</v>
      </c>
      <c r="C718" s="26">
        <v>85</v>
      </c>
      <c r="D718" s="27">
        <v>939039.58860000002</v>
      </c>
      <c r="E718" s="26">
        <v>96</v>
      </c>
      <c r="F718" s="27">
        <v>1106082.7971999999</v>
      </c>
      <c r="G718" s="26">
        <v>112</v>
      </c>
      <c r="H718" s="27">
        <v>1226980.6857</v>
      </c>
      <c r="I718" s="28">
        <v>0.177887291</v>
      </c>
      <c r="J718" s="28">
        <v>0.12941176469999999</v>
      </c>
      <c r="K718" s="28">
        <v>4.29210389E-2</v>
      </c>
      <c r="L718" s="28">
        <v>0.1093027473</v>
      </c>
      <c r="M718" s="28">
        <v>0.16666666669999999</v>
      </c>
      <c r="N718" s="28">
        <v>-4.9169074E-2</v>
      </c>
      <c r="O718" s="28">
        <v>2.1993730000000001E-4</v>
      </c>
      <c r="P718" s="28">
        <v>2.3226599999999999E-4</v>
      </c>
      <c r="Q718" s="28">
        <v>1.0171500000000001E-5</v>
      </c>
      <c r="R718" s="28">
        <v>4.5279299999999999E-5</v>
      </c>
    </row>
    <row r="719" spans="1:18" ht="33.75" x14ac:dyDescent="0.2">
      <c r="A719" s="12" t="s">
        <v>2499</v>
      </c>
      <c r="B719" s="10" t="str">
        <f>VLOOKUP(A719,[3]Feuil1!$A$4:$B$2591,2,FALSE)</f>
        <v>Actes thérapeutiques par voie vasculaire sur les orifices du coeur, âge supérieur à 17 ans, niveau 1</v>
      </c>
      <c r="C719" s="26">
        <v>1085</v>
      </c>
      <c r="D719" s="27">
        <v>3417337.1071000001</v>
      </c>
      <c r="E719" s="26">
        <v>1116</v>
      </c>
      <c r="F719" s="27">
        <v>3503891.8653000002</v>
      </c>
      <c r="G719" s="26">
        <v>1183</v>
      </c>
      <c r="H719" s="27">
        <v>3702026.5594000001</v>
      </c>
      <c r="I719" s="28">
        <v>2.5328129899999999E-2</v>
      </c>
      <c r="J719" s="28">
        <v>2.85714286E-2</v>
      </c>
      <c r="K719" s="28">
        <v>-3.1532069999999999E-3</v>
      </c>
      <c r="L719" s="28">
        <v>5.6547034500000003E-2</v>
      </c>
      <c r="M719" s="28">
        <v>6.0035842300000003E-2</v>
      </c>
      <c r="N719" s="28">
        <v>-3.2912169999999999E-3</v>
      </c>
      <c r="O719" s="28">
        <v>9.2098750000000002E-4</v>
      </c>
      <c r="P719" s="28">
        <v>3.806514E-4</v>
      </c>
      <c r="Q719" s="28">
        <v>1.0743620000000001E-4</v>
      </c>
      <c r="R719" s="28">
        <v>1.366161E-4</v>
      </c>
    </row>
    <row r="720" spans="1:18" ht="33.75" x14ac:dyDescent="0.2">
      <c r="A720" s="12" t="s">
        <v>2500</v>
      </c>
      <c r="B720" s="10" t="str">
        <f>VLOOKUP(A720,[3]Feuil1!$A$4:$B$2591,2,FALSE)</f>
        <v>Actes thérapeutiques par voie vasculaire sur les orifices du coeur, âge supérieur à 17 ans, niveau 2</v>
      </c>
      <c r="C720" s="26">
        <v>470</v>
      </c>
      <c r="D720" s="27">
        <v>2377980.6875999998</v>
      </c>
      <c r="E720" s="26">
        <v>515</v>
      </c>
      <c r="F720" s="27">
        <v>2596074.5447999998</v>
      </c>
      <c r="G720" s="26">
        <v>620</v>
      </c>
      <c r="H720" s="27">
        <v>3115242.1104000001</v>
      </c>
      <c r="I720" s="28">
        <v>9.1713889199999996E-2</v>
      </c>
      <c r="J720" s="28">
        <v>9.5744680900000004E-2</v>
      </c>
      <c r="K720" s="28">
        <v>-3.6785870000000001E-3</v>
      </c>
      <c r="L720" s="28">
        <v>0.19998176349999999</v>
      </c>
      <c r="M720" s="28">
        <v>0.20388349510000001</v>
      </c>
      <c r="N720" s="28">
        <v>-3.2409549999999998E-3</v>
      </c>
      <c r="O720" s="28">
        <v>1.4433385999999999E-3</v>
      </c>
      <c r="P720" s="28">
        <v>9.9741169999999994E-4</v>
      </c>
      <c r="Q720" s="28">
        <v>5.63064E-5</v>
      </c>
      <c r="R720" s="28">
        <v>1.14962E-4</v>
      </c>
    </row>
    <row r="721" spans="1:18" ht="33.75" x14ac:dyDescent="0.2">
      <c r="A721" s="12" t="s">
        <v>2501</v>
      </c>
      <c r="B721" s="10" t="str">
        <f>VLOOKUP(A721,[3]Feuil1!$A$4:$B$2591,2,FALSE)</f>
        <v>Actes thérapeutiques par voie vasculaire sur les orifices du coeur, âge supérieur à 17 ans, niveau 3</v>
      </c>
      <c r="C721" s="26">
        <v>194</v>
      </c>
      <c r="D721" s="27">
        <v>1538335.9308</v>
      </c>
      <c r="E721" s="26">
        <v>214</v>
      </c>
      <c r="F721" s="27">
        <v>1685960.1166999999</v>
      </c>
      <c r="G721" s="26">
        <v>224</v>
      </c>
      <c r="H721" s="27">
        <v>1765894.7549000001</v>
      </c>
      <c r="I721" s="28">
        <v>9.5963555800000003E-2</v>
      </c>
      <c r="J721" s="28">
        <v>0.10309278349999999</v>
      </c>
      <c r="K721" s="28">
        <v>-6.4629450000000003E-3</v>
      </c>
      <c r="L721" s="28">
        <v>4.7411939E-2</v>
      </c>
      <c r="M721" s="28">
        <v>4.6728972000000001E-2</v>
      </c>
      <c r="N721" s="28">
        <v>6.5247739999999997E-4</v>
      </c>
      <c r="O721" s="28">
        <v>1.374608E-4</v>
      </c>
      <c r="P721" s="28">
        <v>1.5356840000000001E-4</v>
      </c>
      <c r="Q721" s="28">
        <v>2.0342900000000001E-5</v>
      </c>
      <c r="R721" s="28">
        <v>6.5166900000000001E-5</v>
      </c>
    </row>
    <row r="722" spans="1:18" ht="33.75" x14ac:dyDescent="0.2">
      <c r="A722" s="12" t="s">
        <v>2502</v>
      </c>
      <c r="B722" s="10" t="str">
        <f>VLOOKUP(A722,[3]Feuil1!$A$4:$B$2591,2,FALSE)</f>
        <v>Actes thérapeutiques par voie vasculaire sur les orifices du coeur, âge supérieur à 17 ans, niveau 4</v>
      </c>
      <c r="C722" s="26">
        <v>51</v>
      </c>
      <c r="D722" s="27">
        <v>598467.61499999999</v>
      </c>
      <c r="E722" s="26">
        <v>82</v>
      </c>
      <c r="F722" s="27">
        <v>881223.09600000002</v>
      </c>
      <c r="G722" s="26">
        <v>69</v>
      </c>
      <c r="H722" s="27">
        <v>722416.36459999997</v>
      </c>
      <c r="I722" s="28">
        <v>0.4724658008</v>
      </c>
      <c r="J722" s="28">
        <v>0.60784313729999995</v>
      </c>
      <c r="K722" s="28">
        <v>-8.4198098999999998E-2</v>
      </c>
      <c r="L722" s="28">
        <v>-0.18021172199999999</v>
      </c>
      <c r="M722" s="28">
        <v>-0.15853658500000001</v>
      </c>
      <c r="N722" s="28">
        <v>-2.5758857999999999E-2</v>
      </c>
      <c r="O722" s="28">
        <v>-1.7869899999999999E-4</v>
      </c>
      <c r="P722" s="28">
        <v>-3.0509500000000002E-4</v>
      </c>
      <c r="Q722" s="28">
        <v>6.2663550000000001E-6</v>
      </c>
      <c r="R722" s="28">
        <v>2.6659400000000001E-5</v>
      </c>
    </row>
    <row r="723" spans="1:18" ht="45" x14ac:dyDescent="0.2">
      <c r="A723" s="12" t="s">
        <v>2503</v>
      </c>
      <c r="B723" s="10" t="str">
        <f>VLOOKUP(A723,[3]Feuil1!$A$4:$B$2591,2,FALSE)</f>
        <v>Ablations, repositionnements et poses de sondes cardiaques supplémentaires par voie vasculaire, âge supérieur à 17 ans, niveau 1</v>
      </c>
      <c r="C723" s="26">
        <v>1122</v>
      </c>
      <c r="D723" s="27">
        <v>2612325.9553</v>
      </c>
      <c r="E723" s="26">
        <v>1208</v>
      </c>
      <c r="F723" s="27">
        <v>2812521.1908</v>
      </c>
      <c r="G723" s="26">
        <v>1108</v>
      </c>
      <c r="H723" s="27">
        <v>2572380.5340999998</v>
      </c>
      <c r="I723" s="28">
        <v>7.6634860599999993E-2</v>
      </c>
      <c r="J723" s="28">
        <v>7.6648841400000001E-2</v>
      </c>
      <c r="K723" s="28">
        <v>-1.2985E-5</v>
      </c>
      <c r="L723" s="28">
        <v>-8.5382701000000005E-2</v>
      </c>
      <c r="M723" s="28">
        <v>-8.2781457000000003E-2</v>
      </c>
      <c r="N723" s="28">
        <v>-2.836014E-3</v>
      </c>
      <c r="O723" s="28">
        <v>-1.374608E-3</v>
      </c>
      <c r="P723" s="28">
        <v>-4.61352E-4</v>
      </c>
      <c r="Q723" s="28">
        <v>1.006249E-4</v>
      </c>
      <c r="R723" s="28">
        <v>9.4928700000000005E-5</v>
      </c>
    </row>
    <row r="724" spans="1:18" ht="45" x14ac:dyDescent="0.2">
      <c r="A724" s="12" t="s">
        <v>2504</v>
      </c>
      <c r="B724" s="10" t="str">
        <f>VLOOKUP(A724,[3]Feuil1!$A$4:$B$2591,2,FALSE)</f>
        <v>Ablations, repositionnements et poses de sondes cardiaques supplémentaires par voie vasculaire, âge supérieur à 17 ans, niveau 2</v>
      </c>
      <c r="C724" s="26">
        <v>513</v>
      </c>
      <c r="D724" s="27">
        <v>2207639.4456000002</v>
      </c>
      <c r="E724" s="26">
        <v>512</v>
      </c>
      <c r="F724" s="27">
        <v>2175318.2585</v>
      </c>
      <c r="G724" s="26">
        <v>503</v>
      </c>
      <c r="H724" s="27">
        <v>2133154.3933000001</v>
      </c>
      <c r="I724" s="28">
        <v>-1.464061E-2</v>
      </c>
      <c r="J724" s="28">
        <v>-1.949318E-3</v>
      </c>
      <c r="K724" s="28">
        <v>-1.2716079E-2</v>
      </c>
      <c r="L724" s="28">
        <v>-1.9382849000000001E-2</v>
      </c>
      <c r="M724" s="28">
        <v>-1.7578125E-2</v>
      </c>
      <c r="N724" s="28">
        <v>-1.837015E-3</v>
      </c>
      <c r="O724" s="28">
        <v>-1.2371499999999999E-4</v>
      </c>
      <c r="P724" s="28">
        <v>-8.1003999999999999E-5</v>
      </c>
      <c r="Q724" s="28">
        <v>4.5680799999999998E-5</v>
      </c>
      <c r="R724" s="28">
        <v>7.8719899999999998E-5</v>
      </c>
    </row>
    <row r="725" spans="1:18" ht="45" x14ac:dyDescent="0.2">
      <c r="A725" s="12" t="s">
        <v>2505</v>
      </c>
      <c r="B725" s="10" t="str">
        <f>VLOOKUP(A725,[3]Feuil1!$A$4:$B$2591,2,FALSE)</f>
        <v>Ablations, repositionnements et poses de sondes cardiaques supplémentaires par voie vasculaire, âge supérieur à 17 ans, niveau 3</v>
      </c>
      <c r="C725" s="26">
        <v>191</v>
      </c>
      <c r="D725" s="27">
        <v>1230813.9310000001</v>
      </c>
      <c r="E725" s="26">
        <v>234</v>
      </c>
      <c r="F725" s="27">
        <v>1508649.6264</v>
      </c>
      <c r="G725" s="26">
        <v>226</v>
      </c>
      <c r="H725" s="27">
        <v>1468735.6004000001</v>
      </c>
      <c r="I725" s="28">
        <v>0.2257333041</v>
      </c>
      <c r="J725" s="28">
        <v>0.22513089010000001</v>
      </c>
      <c r="K725" s="28">
        <v>4.9171399999999997E-4</v>
      </c>
      <c r="L725" s="28">
        <v>-2.6456790000000001E-2</v>
      </c>
      <c r="M725" s="28">
        <v>-3.4188033999999999E-2</v>
      </c>
      <c r="N725" s="28">
        <v>8.0049167999999993E-3</v>
      </c>
      <c r="O725" s="28">
        <v>-1.09969E-4</v>
      </c>
      <c r="P725" s="28">
        <v>-7.6681999999999995E-5</v>
      </c>
      <c r="Q725" s="28">
        <v>2.05246E-5</v>
      </c>
      <c r="R725" s="28">
        <v>5.4200799999999998E-5</v>
      </c>
    </row>
    <row r="726" spans="1:18" ht="45" x14ac:dyDescent="0.2">
      <c r="A726" s="12" t="s">
        <v>2506</v>
      </c>
      <c r="B726" s="10" t="str">
        <f>VLOOKUP(A726,[3]Feuil1!$A$4:$B$2591,2,FALSE)</f>
        <v>Ablations, repositionnements et poses de sondes cardiaques supplémentaires par voie vasculaire, âge supérieur à 17 ans, niveau 4</v>
      </c>
      <c r="C726" s="26">
        <v>149</v>
      </c>
      <c r="D726" s="27">
        <v>1320658.8048</v>
      </c>
      <c r="E726" s="26">
        <v>150</v>
      </c>
      <c r="F726" s="27">
        <v>1278995.0719000001</v>
      </c>
      <c r="G726" s="26">
        <v>154</v>
      </c>
      <c r="H726" s="27">
        <v>1332099.9382</v>
      </c>
      <c r="I726" s="28">
        <v>-3.1547688999999997E-2</v>
      </c>
      <c r="J726" s="28">
        <v>6.7114093999999999E-3</v>
      </c>
      <c r="K726" s="28">
        <v>-3.8004036999999997E-2</v>
      </c>
      <c r="L726" s="28">
        <v>4.15207748E-2</v>
      </c>
      <c r="M726" s="28">
        <v>2.6666666700000001E-2</v>
      </c>
      <c r="N726" s="28">
        <v>1.4468287099999999E-2</v>
      </c>
      <c r="O726" s="28">
        <v>5.4984300000000001E-5</v>
      </c>
      <c r="P726" s="28">
        <v>1.020237E-4</v>
      </c>
      <c r="Q726" s="28">
        <v>1.3985800000000001E-5</v>
      </c>
      <c r="R726" s="28">
        <v>4.9158600000000001E-5</v>
      </c>
    </row>
    <row r="727" spans="1:18" ht="45" x14ac:dyDescent="0.2">
      <c r="A727" s="12" t="s">
        <v>2507</v>
      </c>
      <c r="B727" s="10" t="str">
        <f>VLOOKUP(A727,[3]Feuil1!$A$4:$B$2591,2,FALSE)</f>
        <v>Ablations, repositionnements et poses de sondes cardiaques supplémentaires par voie vasculaire, âge supérieur à 17 ans, en ambulatoire</v>
      </c>
      <c r="C727" s="26">
        <v>130</v>
      </c>
      <c r="D727" s="27">
        <v>211410.92319999999</v>
      </c>
      <c r="E727" s="26">
        <v>156</v>
      </c>
      <c r="F727" s="27">
        <v>251692.6673</v>
      </c>
      <c r="G727" s="26">
        <v>151</v>
      </c>
      <c r="H727" s="27">
        <v>245575.75039999999</v>
      </c>
      <c r="I727" s="28">
        <v>0.1905376671</v>
      </c>
      <c r="J727" s="28">
        <v>0.2</v>
      </c>
      <c r="K727" s="28">
        <v>-7.8852769999999996E-3</v>
      </c>
      <c r="L727" s="28">
        <v>-2.4303119000000001E-2</v>
      </c>
      <c r="M727" s="28">
        <v>-3.2051282E-2</v>
      </c>
      <c r="N727" s="28">
        <v>8.0047244999999993E-3</v>
      </c>
      <c r="O727" s="28">
        <v>-6.8730000000000001E-5</v>
      </c>
      <c r="P727" s="28">
        <v>-1.1752E-5</v>
      </c>
      <c r="Q727" s="28">
        <v>1.37133E-5</v>
      </c>
      <c r="R727" s="28">
        <v>9.0624968000000003E-6</v>
      </c>
    </row>
    <row r="728" spans="1:18" ht="45" x14ac:dyDescent="0.2">
      <c r="A728" s="12" t="s">
        <v>2508</v>
      </c>
      <c r="B728" s="10" t="str">
        <f>VLOOKUP(A728,[3]Feuil1!$A$4:$B$2591,2,FALSE)</f>
        <v>Dilatations coronaires et autres actes thérapeutiques sur le coeur par voie vasculaire, âge supérieur à 17 ans, niveau 1</v>
      </c>
      <c r="C728" s="26">
        <v>2416</v>
      </c>
      <c r="D728" s="27">
        <v>5095065.9420999996</v>
      </c>
      <c r="E728" s="26">
        <v>2677</v>
      </c>
      <c r="F728" s="27">
        <v>5620253.6973000001</v>
      </c>
      <c r="G728" s="26">
        <v>2873</v>
      </c>
      <c r="H728" s="27">
        <v>6023985.0998999998</v>
      </c>
      <c r="I728" s="28">
        <v>0.103077715</v>
      </c>
      <c r="J728" s="28">
        <v>0.10802980130000001</v>
      </c>
      <c r="K728" s="28">
        <v>-4.4692719999999998E-3</v>
      </c>
      <c r="L728" s="28">
        <v>7.1835085100000001E-2</v>
      </c>
      <c r="M728" s="28">
        <v>7.3216286899999997E-2</v>
      </c>
      <c r="N728" s="28">
        <v>-1.286974E-3</v>
      </c>
      <c r="O728" s="28">
        <v>2.6942321E-3</v>
      </c>
      <c r="P728" s="28">
        <v>7.7563860000000003E-4</v>
      </c>
      <c r="Q728" s="28">
        <v>2.6091649999999999E-4</v>
      </c>
      <c r="R728" s="28">
        <v>2.2230350000000001E-4</v>
      </c>
    </row>
    <row r="729" spans="1:18" ht="45" x14ac:dyDescent="0.2">
      <c r="A729" s="12" t="s">
        <v>2509</v>
      </c>
      <c r="B729" s="10" t="str">
        <f>VLOOKUP(A729,[3]Feuil1!$A$4:$B$2591,2,FALSE)</f>
        <v>Dilatations coronaires et autres actes thérapeutiques sur le coeur par voie vasculaire, âge supérieur à 17 ans, niveau 2</v>
      </c>
      <c r="C729" s="26">
        <v>486</v>
      </c>
      <c r="D729" s="27">
        <v>2061192.8055</v>
      </c>
      <c r="E729" s="26">
        <v>564</v>
      </c>
      <c r="F729" s="27">
        <v>2399069.6639999999</v>
      </c>
      <c r="G729" s="26">
        <v>608</v>
      </c>
      <c r="H729" s="27">
        <v>2576348.1239999998</v>
      </c>
      <c r="I729" s="28">
        <v>0.16392297589999999</v>
      </c>
      <c r="J729" s="28">
        <v>0.16049382719999999</v>
      </c>
      <c r="K729" s="28">
        <v>2.9549047000000002E-3</v>
      </c>
      <c r="L729" s="28">
        <v>7.3894669499999996E-2</v>
      </c>
      <c r="M729" s="28">
        <v>7.8014184400000006E-2</v>
      </c>
      <c r="N729" s="28">
        <v>-3.8213919999999998E-3</v>
      </c>
      <c r="O729" s="28">
        <v>6.0482760000000004E-4</v>
      </c>
      <c r="P729" s="28">
        <v>3.4058290000000001E-4</v>
      </c>
      <c r="Q729" s="28">
        <v>5.5216600000000003E-5</v>
      </c>
      <c r="R729" s="28">
        <v>9.50751E-5</v>
      </c>
    </row>
    <row r="730" spans="1:18" ht="45" x14ac:dyDescent="0.2">
      <c r="A730" s="12" t="s">
        <v>2510</v>
      </c>
      <c r="B730" s="10" t="str">
        <f>VLOOKUP(A730,[3]Feuil1!$A$4:$B$2591,2,FALSE)</f>
        <v>Dilatations coronaires et autres actes thérapeutiques sur le coeur par voie vasculaire, âge supérieur à 17 ans, niveau 3</v>
      </c>
      <c r="C730" s="26">
        <v>106</v>
      </c>
      <c r="D730" s="27">
        <v>720004.48</v>
      </c>
      <c r="E730" s="26">
        <v>138</v>
      </c>
      <c r="F730" s="27">
        <v>944646.16440000001</v>
      </c>
      <c r="G730" s="26">
        <v>136</v>
      </c>
      <c r="H730" s="27">
        <v>899473.89099999995</v>
      </c>
      <c r="I730" s="28">
        <v>0.31200039810000002</v>
      </c>
      <c r="J730" s="28">
        <v>0.3018867925</v>
      </c>
      <c r="K730" s="28">
        <v>7.7684217E-3</v>
      </c>
      <c r="L730" s="28">
        <v>-4.7819252E-2</v>
      </c>
      <c r="M730" s="28">
        <v>-1.4492754E-2</v>
      </c>
      <c r="N730" s="28">
        <v>-3.3816593999999998E-2</v>
      </c>
      <c r="O730" s="28">
        <v>-2.7492E-5</v>
      </c>
      <c r="P730" s="28">
        <v>-8.6784000000000001E-5</v>
      </c>
      <c r="Q730" s="28">
        <v>1.2351099999999999E-5</v>
      </c>
      <c r="R730" s="28">
        <v>3.3193299999999999E-5</v>
      </c>
    </row>
    <row r="731" spans="1:18" ht="45" x14ac:dyDescent="0.2">
      <c r="A731" s="12" t="s">
        <v>2511</v>
      </c>
      <c r="B731" s="10" t="str">
        <f>VLOOKUP(A731,[3]Feuil1!$A$4:$B$2591,2,FALSE)</f>
        <v>Dilatations coronaires et autres actes thérapeutiques sur le coeur par voie vasculaire, âge supérieur à 17 ans, niveau 4</v>
      </c>
      <c r="C731" s="26">
        <v>33</v>
      </c>
      <c r="D731" s="27">
        <v>270963.03000000003</v>
      </c>
      <c r="E731" s="26">
        <v>47</v>
      </c>
      <c r="F731" s="27">
        <v>362068.33659999998</v>
      </c>
      <c r="G731" s="26">
        <v>47</v>
      </c>
      <c r="H731" s="27">
        <v>354109.54</v>
      </c>
      <c r="I731" s="28">
        <v>0.33622781159999998</v>
      </c>
      <c r="J731" s="28">
        <v>0.42424242420000002</v>
      </c>
      <c r="K731" s="28">
        <v>-6.1797494000000001E-2</v>
      </c>
      <c r="L731" s="28">
        <v>-2.1981476E-2</v>
      </c>
      <c r="M731" s="28">
        <v>0</v>
      </c>
      <c r="N731" s="28">
        <v>-2.1981476E-2</v>
      </c>
      <c r="O731" s="28">
        <v>0</v>
      </c>
      <c r="P731" s="28">
        <v>-1.5290000000000001E-5</v>
      </c>
      <c r="Q731" s="28">
        <v>4.2683867000000001E-6</v>
      </c>
      <c r="R731" s="28">
        <v>1.30677E-5</v>
      </c>
    </row>
    <row r="732" spans="1:18" ht="45" x14ac:dyDescent="0.2">
      <c r="A732" s="12" t="s">
        <v>2512</v>
      </c>
      <c r="B732" s="10" t="str">
        <f>VLOOKUP(A732,[3]Feuil1!$A$4:$B$2591,2,FALSE)</f>
        <v>Dilatations coronaires et autres actes thérapeutiques sur le coeur par voie vasculaire, âge supérieur à 17 ans, en ambulatoire</v>
      </c>
      <c r="C732" s="26">
        <v>126</v>
      </c>
      <c r="D732" s="27">
        <v>195758.908</v>
      </c>
      <c r="E732" s="26">
        <v>164</v>
      </c>
      <c r="F732" s="27">
        <v>255560.6826</v>
      </c>
      <c r="G732" s="26">
        <v>186</v>
      </c>
      <c r="H732" s="27">
        <v>288464.51760000002</v>
      </c>
      <c r="I732" s="28">
        <v>0.3054868624</v>
      </c>
      <c r="J732" s="28">
        <v>0.30158730160000002</v>
      </c>
      <c r="K732" s="28">
        <v>2.9960041000000001E-3</v>
      </c>
      <c r="L732" s="28">
        <v>0.12875155390000001</v>
      </c>
      <c r="M732" s="28">
        <v>0.13414634149999999</v>
      </c>
      <c r="N732" s="28">
        <v>-4.7566939999999997E-3</v>
      </c>
      <c r="O732" s="28">
        <v>3.0241380000000002E-4</v>
      </c>
      <c r="P732" s="28">
        <v>6.3213999999999995E-5</v>
      </c>
      <c r="Q732" s="28">
        <v>1.68919E-5</v>
      </c>
      <c r="R732" s="28">
        <v>1.0645199999999999E-5</v>
      </c>
    </row>
    <row r="733" spans="1:18" ht="33.75" x14ac:dyDescent="0.2">
      <c r="A733" s="12" t="s">
        <v>2513</v>
      </c>
      <c r="B733" s="10" t="str">
        <f>VLOOKUP(A733,[3]Feuil1!$A$4:$B$2591,2,FALSE)</f>
        <v>Actes thérapeutiques sur les artères par voie vasculaire, âge supérieur à 17 ans, niveau 1</v>
      </c>
      <c r="C733" s="26">
        <v>3710</v>
      </c>
      <c r="D733" s="27">
        <v>10441735.981000001</v>
      </c>
      <c r="E733" s="26">
        <v>4109</v>
      </c>
      <c r="F733" s="27">
        <v>11497654.257999999</v>
      </c>
      <c r="G733" s="26">
        <v>4504</v>
      </c>
      <c r="H733" s="27">
        <v>12566150.063999999</v>
      </c>
      <c r="I733" s="28">
        <v>0.1011247822</v>
      </c>
      <c r="J733" s="28">
        <v>0.10754716979999999</v>
      </c>
      <c r="K733" s="28">
        <v>-5.7987489999999997E-3</v>
      </c>
      <c r="L733" s="28">
        <v>9.2931634799999996E-2</v>
      </c>
      <c r="M733" s="28">
        <v>9.61304454E-2</v>
      </c>
      <c r="N733" s="28">
        <v>-2.9182750000000001E-3</v>
      </c>
      <c r="O733" s="28">
        <v>5.4297025000000004E-3</v>
      </c>
      <c r="P733" s="28">
        <v>2.0527673000000001E-3</v>
      </c>
      <c r="Q733" s="28">
        <v>4.0903860000000001E-4</v>
      </c>
      <c r="R733" s="28">
        <v>4.6372939999999999E-4</v>
      </c>
    </row>
    <row r="734" spans="1:18" ht="33.75" x14ac:dyDescent="0.2">
      <c r="A734" s="12" t="s">
        <v>2514</v>
      </c>
      <c r="B734" s="10" t="str">
        <f>VLOOKUP(A734,[3]Feuil1!$A$4:$B$2591,2,FALSE)</f>
        <v>Actes thérapeutiques sur les artères par voie vasculaire, âge supérieur à 17 ans, niveau 2</v>
      </c>
      <c r="C734" s="26">
        <v>1096</v>
      </c>
      <c r="D734" s="27">
        <v>5476281.7134999996</v>
      </c>
      <c r="E734" s="26">
        <v>1082</v>
      </c>
      <c r="F734" s="27">
        <v>5372809.9692000002</v>
      </c>
      <c r="G734" s="26">
        <v>1294</v>
      </c>
      <c r="H734" s="27">
        <v>6461335.4050000003</v>
      </c>
      <c r="I734" s="28">
        <v>-1.8894524999999999E-2</v>
      </c>
      <c r="J734" s="28">
        <v>-1.2773723000000001E-2</v>
      </c>
      <c r="K734" s="28">
        <v>-6.1999999999999998E-3</v>
      </c>
      <c r="L734" s="28">
        <v>0.20259890859999999</v>
      </c>
      <c r="M734" s="28">
        <v>0.1959334566</v>
      </c>
      <c r="N734" s="28">
        <v>5.5734304999999996E-3</v>
      </c>
      <c r="O734" s="28">
        <v>2.9141695E-3</v>
      </c>
      <c r="P734" s="28">
        <v>2.0912476999999999E-3</v>
      </c>
      <c r="Q734" s="28">
        <v>1.175169E-4</v>
      </c>
      <c r="R734" s="28">
        <v>2.384431E-4</v>
      </c>
    </row>
    <row r="735" spans="1:18" ht="33.75" x14ac:dyDescent="0.2">
      <c r="A735" s="12" t="s">
        <v>2515</v>
      </c>
      <c r="B735" s="10" t="str">
        <f>VLOOKUP(A735,[3]Feuil1!$A$4:$B$2591,2,FALSE)</f>
        <v>Actes thérapeutiques sur les artères par voie vasculaire, âge supérieur à 17 ans, niveau 3</v>
      </c>
      <c r="C735" s="26">
        <v>869</v>
      </c>
      <c r="D735" s="27">
        <v>7211063.4611999998</v>
      </c>
      <c r="E735" s="26">
        <v>1013</v>
      </c>
      <c r="F735" s="27">
        <v>8485075.4427000005</v>
      </c>
      <c r="G735" s="26">
        <v>1101</v>
      </c>
      <c r="H735" s="27">
        <v>9190257.8720999993</v>
      </c>
      <c r="I735" s="28">
        <v>0.1766746317</v>
      </c>
      <c r="J735" s="28">
        <v>0.16570771000000001</v>
      </c>
      <c r="K735" s="28">
        <v>9.4079516000000005E-3</v>
      </c>
      <c r="L735" s="28">
        <v>8.3108563299999993E-2</v>
      </c>
      <c r="M735" s="28">
        <v>8.68706811E-2</v>
      </c>
      <c r="N735" s="28">
        <v>-3.461422E-3</v>
      </c>
      <c r="O735" s="28">
        <v>1.2096552000000001E-3</v>
      </c>
      <c r="P735" s="28">
        <v>1.3547787999999999E-3</v>
      </c>
      <c r="Q735" s="28">
        <v>9.9989199999999995E-5</v>
      </c>
      <c r="R735" s="28">
        <v>3.3914859999999999E-4</v>
      </c>
    </row>
    <row r="736" spans="1:18" ht="33.75" x14ac:dyDescent="0.2">
      <c r="A736" s="12" t="s">
        <v>2516</v>
      </c>
      <c r="B736" s="10" t="str">
        <f>VLOOKUP(A736,[3]Feuil1!$A$4:$B$2591,2,FALSE)</f>
        <v>Actes thérapeutiques sur les artères par voie vasculaire, âge supérieur à 17 ans, niveau 4</v>
      </c>
      <c r="C736" s="26">
        <v>331</v>
      </c>
      <c r="D736" s="27">
        <v>4240157.2945999997</v>
      </c>
      <c r="E736" s="26">
        <v>430</v>
      </c>
      <c r="F736" s="27">
        <v>5460326.5573000005</v>
      </c>
      <c r="G736" s="26">
        <v>511</v>
      </c>
      <c r="H736" s="27">
        <v>6517079.2927000001</v>
      </c>
      <c r="I736" s="28">
        <v>0.28776509410000001</v>
      </c>
      <c r="J736" s="28">
        <v>0.29909365560000001</v>
      </c>
      <c r="K736" s="28">
        <v>-8.7203579999999992E-3</v>
      </c>
      <c r="L736" s="28">
        <v>0.19353288199999999</v>
      </c>
      <c r="M736" s="28">
        <v>0.18837209299999999</v>
      </c>
      <c r="N736" s="28">
        <v>4.3427383000000002E-3</v>
      </c>
      <c r="O736" s="28">
        <v>1.1134326999999999E-3</v>
      </c>
      <c r="P736" s="28">
        <v>2.0302068E-3</v>
      </c>
      <c r="Q736" s="28">
        <v>4.6407399999999999E-5</v>
      </c>
      <c r="R736" s="28">
        <v>2.4050020000000001E-4</v>
      </c>
    </row>
    <row r="737" spans="1:18" ht="33.75" x14ac:dyDescent="0.2">
      <c r="A737" s="12" t="s">
        <v>2517</v>
      </c>
      <c r="B737" s="10" t="str">
        <f>VLOOKUP(A737,[3]Feuil1!$A$4:$B$2591,2,FALSE)</f>
        <v>Actes thérapeutiques sur les artères par voie vasculaire, âge supérieur à 17 ans, en ambulatoire</v>
      </c>
      <c r="C737" s="26">
        <v>243</v>
      </c>
      <c r="D737" s="27">
        <v>442662.76400000002</v>
      </c>
      <c r="E737" s="26">
        <v>368</v>
      </c>
      <c r="F737" s="27">
        <v>672174.33</v>
      </c>
      <c r="G737" s="26">
        <v>357</v>
      </c>
      <c r="H737" s="27">
        <v>653284.56299999997</v>
      </c>
      <c r="I737" s="28">
        <v>0.51847949419999995</v>
      </c>
      <c r="J737" s="28">
        <v>0.51440329220000003</v>
      </c>
      <c r="K737" s="28">
        <v>2.6916226000000001E-3</v>
      </c>
      <c r="L737" s="28">
        <v>-2.8102482000000002E-2</v>
      </c>
      <c r="M737" s="28">
        <v>-2.9891304E-2</v>
      </c>
      <c r="N737" s="28">
        <v>1.8439400999999999E-3</v>
      </c>
      <c r="O737" s="28">
        <v>-1.5120699999999999E-4</v>
      </c>
      <c r="P737" s="28">
        <v>-3.6291000000000002E-5</v>
      </c>
      <c r="Q737" s="28">
        <v>3.2421600000000001E-5</v>
      </c>
      <c r="R737" s="28">
        <v>2.4108200000000001E-5</v>
      </c>
    </row>
    <row r="738" spans="1:18" ht="45" x14ac:dyDescent="0.2">
      <c r="A738" s="12" t="s">
        <v>2518</v>
      </c>
      <c r="B738" s="10" t="str">
        <f>VLOOKUP(A738,[3]Feuil1!$A$4:$B$2591,2,FALSE)</f>
        <v>Actes thérapeutiques sur les accès vasculaires ou les veines par voie vasculaire, âge supérieur à 17 ans, niveau 1</v>
      </c>
      <c r="C738" s="26">
        <v>1183</v>
      </c>
      <c r="D738" s="27">
        <v>2120797.5624000002</v>
      </c>
      <c r="E738" s="26">
        <v>1297</v>
      </c>
      <c r="F738" s="27">
        <v>2327774.1255000001</v>
      </c>
      <c r="G738" s="26">
        <v>1537</v>
      </c>
      <c r="H738" s="27">
        <v>2758837.1024000002</v>
      </c>
      <c r="I738" s="28">
        <v>9.7593738700000002E-2</v>
      </c>
      <c r="J738" s="28">
        <v>9.6365173299999995E-2</v>
      </c>
      <c r="K738" s="28">
        <v>1.1205805000000001E-3</v>
      </c>
      <c r="L738" s="28">
        <v>0.18518247630000001</v>
      </c>
      <c r="M738" s="28">
        <v>0.18504240559999999</v>
      </c>
      <c r="N738" s="28">
        <v>1.18199E-4</v>
      </c>
      <c r="O738" s="28">
        <v>3.2990597999999999E-3</v>
      </c>
      <c r="P738" s="28">
        <v>8.2814740000000003E-4</v>
      </c>
      <c r="Q738" s="28">
        <v>1.3958530000000001E-4</v>
      </c>
      <c r="R738" s="28">
        <v>1.0180949999999999E-4</v>
      </c>
    </row>
    <row r="739" spans="1:18" ht="45" x14ac:dyDescent="0.2">
      <c r="A739" s="12" t="s">
        <v>2519</v>
      </c>
      <c r="B739" s="10" t="str">
        <f>VLOOKUP(A739,[3]Feuil1!$A$4:$B$2591,2,FALSE)</f>
        <v>Actes thérapeutiques sur les accès vasculaires ou les veines par voie vasculaire, âge supérieur à 17 ans, niveau 2</v>
      </c>
      <c r="C739" s="26">
        <v>100</v>
      </c>
      <c r="D739" s="27">
        <v>329809.10700000002</v>
      </c>
      <c r="E739" s="26">
        <v>123</v>
      </c>
      <c r="F739" s="27">
        <v>406302.8995</v>
      </c>
      <c r="G739" s="26">
        <v>142</v>
      </c>
      <c r="H739" s="27">
        <v>466597.39240000001</v>
      </c>
      <c r="I739" s="28">
        <v>0.23193353629999999</v>
      </c>
      <c r="J739" s="28">
        <v>0.23</v>
      </c>
      <c r="K739" s="28">
        <v>1.5719808E-3</v>
      </c>
      <c r="L739" s="28">
        <v>0.14839788979999999</v>
      </c>
      <c r="M739" s="28">
        <v>0.15447154469999999</v>
      </c>
      <c r="N739" s="28">
        <v>-5.2609830000000003E-3</v>
      </c>
      <c r="O739" s="28">
        <v>2.6117559999999998E-4</v>
      </c>
      <c r="P739" s="28">
        <v>1.158363E-4</v>
      </c>
      <c r="Q739" s="28">
        <v>1.2896E-5</v>
      </c>
      <c r="R739" s="28">
        <v>1.7218899999999999E-5</v>
      </c>
    </row>
    <row r="740" spans="1:18" ht="45" x14ac:dyDescent="0.2">
      <c r="A740" s="12" t="s">
        <v>2520</v>
      </c>
      <c r="B740" s="10" t="str">
        <f>VLOOKUP(A740,[3]Feuil1!$A$4:$B$2591,2,FALSE)</f>
        <v>Actes thérapeutiques sur les accès vasculaires ou les veines par voie vasculaire, âge supérieur à 17 ans, niveau 3</v>
      </c>
      <c r="C740" s="26">
        <v>32</v>
      </c>
      <c r="D740" s="27">
        <v>181154.71770000001</v>
      </c>
      <c r="E740" s="26">
        <v>31</v>
      </c>
      <c r="F740" s="27">
        <v>157633.28330000001</v>
      </c>
      <c r="G740" s="26">
        <v>42</v>
      </c>
      <c r="H740" s="27">
        <v>229565.5533</v>
      </c>
      <c r="I740" s="28">
        <v>-0.12984168800000001</v>
      </c>
      <c r="J740" s="28">
        <v>-3.125E-2</v>
      </c>
      <c r="K740" s="28">
        <v>-0.10177206499999999</v>
      </c>
      <c r="L740" s="28">
        <v>0.4563266621</v>
      </c>
      <c r="M740" s="28">
        <v>0.35483870969999998</v>
      </c>
      <c r="N740" s="28">
        <v>7.4907774400000002E-2</v>
      </c>
      <c r="O740" s="28">
        <v>1.5120690000000001E-4</v>
      </c>
      <c r="P740" s="28">
        <v>1.3819449999999999E-4</v>
      </c>
      <c r="Q740" s="28">
        <v>3.8143029999999999E-6</v>
      </c>
      <c r="R740" s="28">
        <v>8.4716714999999992E-6</v>
      </c>
    </row>
    <row r="741" spans="1:18" ht="45" x14ac:dyDescent="0.2">
      <c r="A741" s="12" t="s">
        <v>2521</v>
      </c>
      <c r="B741" s="10" t="str">
        <f>VLOOKUP(A741,[3]Feuil1!$A$4:$B$2591,2,FALSE)</f>
        <v>Actes thérapeutiques sur les accès vasculaires ou les veines par voie vasculaire, âge supérieur à 17 ans, niveau 4</v>
      </c>
      <c r="C741" s="26">
        <v>13</v>
      </c>
      <c r="D741" s="27">
        <v>83468.385599999994</v>
      </c>
      <c r="E741" s="26">
        <v>18</v>
      </c>
      <c r="F741" s="27">
        <v>114894.7356</v>
      </c>
      <c r="G741" s="26">
        <v>17</v>
      </c>
      <c r="H741" s="27">
        <v>107289.5589</v>
      </c>
      <c r="I741" s="28">
        <v>0.3765060241</v>
      </c>
      <c r="J741" s="28">
        <v>0.3846153846</v>
      </c>
      <c r="K741" s="28">
        <v>-5.8567599999999999E-3</v>
      </c>
      <c r="L741" s="28">
        <v>-6.6192559999999998E-2</v>
      </c>
      <c r="M741" s="28">
        <v>-5.5555555999999999E-2</v>
      </c>
      <c r="N741" s="28">
        <v>-1.1262711E-2</v>
      </c>
      <c r="O741" s="28">
        <v>-1.3746E-5</v>
      </c>
      <c r="P741" s="28">
        <v>-1.4611E-5</v>
      </c>
      <c r="Q741" s="28">
        <v>1.5438846E-6</v>
      </c>
      <c r="R741" s="28">
        <v>3.9593131E-6</v>
      </c>
    </row>
    <row r="742" spans="1:18" ht="45" x14ac:dyDescent="0.2">
      <c r="A742" s="12" t="s">
        <v>2522</v>
      </c>
      <c r="B742" s="10" t="str">
        <f>VLOOKUP(A742,[3]Feuil1!$A$4:$B$2591,2,FALSE)</f>
        <v>Actes thérapeutiques sur les accès vasculaires ou les veines par voie vasculaire, âge supérieur à 17 ans, en ambulatoire</v>
      </c>
      <c r="C742" s="26">
        <v>1263</v>
      </c>
      <c r="D742" s="27">
        <v>2049278.385</v>
      </c>
      <c r="E742" s="26">
        <v>1458</v>
      </c>
      <c r="F742" s="27">
        <v>2369469.0597000001</v>
      </c>
      <c r="G742" s="26">
        <v>1489</v>
      </c>
      <c r="H742" s="27">
        <v>2415970.9848000002</v>
      </c>
      <c r="I742" s="28">
        <v>0.15624557259999999</v>
      </c>
      <c r="J742" s="28">
        <v>0.15439429930000001</v>
      </c>
      <c r="K742" s="28">
        <v>1.6036749999999999E-3</v>
      </c>
      <c r="L742" s="28">
        <v>1.9625462E-2</v>
      </c>
      <c r="M742" s="28">
        <v>2.1262002700000001E-2</v>
      </c>
      <c r="N742" s="28">
        <v>-1.602469E-3</v>
      </c>
      <c r="O742" s="28">
        <v>4.261286E-4</v>
      </c>
      <c r="P742" s="28">
        <v>8.9338299999999998E-5</v>
      </c>
      <c r="Q742" s="28">
        <v>1.3522609999999999E-4</v>
      </c>
      <c r="R742" s="28">
        <v>8.9156700000000006E-5</v>
      </c>
    </row>
    <row r="743" spans="1:18" x14ac:dyDescent="0.2">
      <c r="A743" s="12" t="s">
        <v>698</v>
      </c>
      <c r="B743" s="10" t="str">
        <f>VLOOKUP(A743,[3]Feuil1!$A$4:$B$2591,2,FALSE)</f>
        <v>Infarctus aigu du myocarde, niveau 1</v>
      </c>
      <c r="C743" s="26">
        <v>7806</v>
      </c>
      <c r="D743" s="27">
        <v>14474421.856000001</v>
      </c>
      <c r="E743" s="26">
        <v>7619</v>
      </c>
      <c r="F743" s="27">
        <v>14137399.308</v>
      </c>
      <c r="G743" s="26">
        <v>7303</v>
      </c>
      <c r="H743" s="27">
        <v>13533604.665999999</v>
      </c>
      <c r="I743" s="28">
        <v>-2.3284007999999998E-2</v>
      </c>
      <c r="J743" s="28">
        <v>-2.3955931E-2</v>
      </c>
      <c r="K743" s="28">
        <v>6.8841539999999998E-4</v>
      </c>
      <c r="L743" s="28">
        <v>-4.2709032000000001E-2</v>
      </c>
      <c r="M743" s="28">
        <v>-4.1475259E-2</v>
      </c>
      <c r="N743" s="28">
        <v>-1.2871580000000001E-3</v>
      </c>
      <c r="O743" s="28">
        <v>-4.3437620000000001E-3</v>
      </c>
      <c r="P743" s="28">
        <v>-1.159995E-3</v>
      </c>
      <c r="Q743" s="28">
        <v>6.6323459999999995E-4</v>
      </c>
      <c r="R743" s="28">
        <v>4.9943139999999997E-4</v>
      </c>
    </row>
    <row r="744" spans="1:18" x14ac:dyDescent="0.2">
      <c r="A744" s="12" t="s">
        <v>699</v>
      </c>
      <c r="B744" s="10" t="str">
        <f>VLOOKUP(A744,[3]Feuil1!$A$4:$B$2591,2,FALSE)</f>
        <v>Infarctus aigu du myocarde, niveau 2</v>
      </c>
      <c r="C744" s="26">
        <v>7355</v>
      </c>
      <c r="D744" s="27">
        <v>21309775.098000001</v>
      </c>
      <c r="E744" s="26">
        <v>7501</v>
      </c>
      <c r="F744" s="27">
        <v>21741258.368000001</v>
      </c>
      <c r="G744" s="26">
        <v>7025</v>
      </c>
      <c r="H744" s="27">
        <v>20317083.136</v>
      </c>
      <c r="I744" s="28">
        <v>2.02481381E-2</v>
      </c>
      <c r="J744" s="28">
        <v>1.9850441900000002E-2</v>
      </c>
      <c r="K744" s="28">
        <v>3.899555E-4</v>
      </c>
      <c r="L744" s="28">
        <v>-6.5505648999999999E-2</v>
      </c>
      <c r="M744" s="28">
        <v>-6.3458206000000003E-2</v>
      </c>
      <c r="N744" s="28">
        <v>-2.1861739999999999E-3</v>
      </c>
      <c r="O744" s="28">
        <v>-6.5431350000000003E-3</v>
      </c>
      <c r="P744" s="28">
        <v>-2.73609E-3</v>
      </c>
      <c r="Q744" s="28">
        <v>6.379876E-4</v>
      </c>
      <c r="R744" s="28">
        <v>7.4976250000000002E-4</v>
      </c>
    </row>
    <row r="745" spans="1:18" x14ac:dyDescent="0.2">
      <c r="A745" s="12" t="s">
        <v>700</v>
      </c>
      <c r="B745" s="10" t="str">
        <f>VLOOKUP(A745,[3]Feuil1!$A$4:$B$2591,2,FALSE)</f>
        <v>Infarctus aigu du myocarde, niveau 3</v>
      </c>
      <c r="C745" s="26">
        <v>3510</v>
      </c>
      <c r="D745" s="27">
        <v>14202932.082</v>
      </c>
      <c r="E745" s="26">
        <v>3750</v>
      </c>
      <c r="F745" s="27">
        <v>15138950.463</v>
      </c>
      <c r="G745" s="26">
        <v>3724</v>
      </c>
      <c r="H745" s="27">
        <v>14997323.131999999</v>
      </c>
      <c r="I745" s="28">
        <v>6.5903179500000006E-2</v>
      </c>
      <c r="J745" s="28">
        <v>6.8376068400000004E-2</v>
      </c>
      <c r="K745" s="28">
        <v>-2.3146239999999999E-3</v>
      </c>
      <c r="L745" s="28">
        <v>-9.3551620000000002E-3</v>
      </c>
      <c r="M745" s="28">
        <v>-6.9333329999999999E-3</v>
      </c>
      <c r="N745" s="28">
        <v>-2.4387369999999998E-3</v>
      </c>
      <c r="O745" s="28">
        <v>-3.5739799999999998E-4</v>
      </c>
      <c r="P745" s="28">
        <v>-2.7209100000000002E-4</v>
      </c>
      <c r="Q745" s="28">
        <v>3.382015E-4</v>
      </c>
      <c r="R745" s="28">
        <v>5.5344710000000002E-4</v>
      </c>
    </row>
    <row r="746" spans="1:18" x14ac:dyDescent="0.2">
      <c r="A746" s="12" t="s">
        <v>701</v>
      </c>
      <c r="B746" s="10" t="str">
        <f>VLOOKUP(A746,[3]Feuil1!$A$4:$B$2591,2,FALSE)</f>
        <v>Infarctus aigu du myocarde, niveau 4</v>
      </c>
      <c r="C746" s="26">
        <v>963</v>
      </c>
      <c r="D746" s="27">
        <v>5633371.3101000004</v>
      </c>
      <c r="E746" s="26">
        <v>1040</v>
      </c>
      <c r="F746" s="27">
        <v>5945692.7615999999</v>
      </c>
      <c r="G746" s="26">
        <v>1030</v>
      </c>
      <c r="H746" s="27">
        <v>5876005.4806000004</v>
      </c>
      <c r="I746" s="28">
        <v>5.5441303999999997E-2</v>
      </c>
      <c r="J746" s="28">
        <v>7.9958463100000002E-2</v>
      </c>
      <c r="K746" s="28">
        <v>-2.2701946000000001E-2</v>
      </c>
      <c r="L746" s="28">
        <v>-1.1720632999999999E-2</v>
      </c>
      <c r="M746" s="28">
        <v>-9.6153850000000006E-3</v>
      </c>
      <c r="N746" s="28">
        <v>-2.1256869999999998E-3</v>
      </c>
      <c r="O746" s="28">
        <v>-1.3746099999999999E-4</v>
      </c>
      <c r="P746" s="28">
        <v>-1.33881E-4</v>
      </c>
      <c r="Q746" s="28">
        <v>9.3541200000000005E-5</v>
      </c>
      <c r="R746" s="28">
        <v>2.1684260000000001E-4</v>
      </c>
    </row>
    <row r="747" spans="1:18" ht="22.5" x14ac:dyDescent="0.2">
      <c r="A747" s="12" t="s">
        <v>702</v>
      </c>
      <c r="B747" s="10" t="str">
        <f>VLOOKUP(A747,[3]Feuil1!$A$4:$B$2591,2,FALSE)</f>
        <v>Infarctus aigu du myocarde, très courte durée</v>
      </c>
      <c r="C747" s="26">
        <v>6105</v>
      </c>
      <c r="D747" s="27">
        <v>5539254.5208000001</v>
      </c>
      <c r="E747" s="26">
        <v>6330</v>
      </c>
      <c r="F747" s="27">
        <v>5755727.1408000002</v>
      </c>
      <c r="G747" s="26">
        <v>6533</v>
      </c>
      <c r="H747" s="27">
        <v>5934716.6424000002</v>
      </c>
      <c r="I747" s="28">
        <v>3.90797388E-2</v>
      </c>
      <c r="J747" s="28">
        <v>3.6855036899999999E-2</v>
      </c>
      <c r="K747" s="28">
        <v>2.1456248999999999E-3</v>
      </c>
      <c r="L747" s="28">
        <v>3.1097634999999998E-2</v>
      </c>
      <c r="M747" s="28">
        <v>3.20695103E-2</v>
      </c>
      <c r="N747" s="28">
        <v>-9.4167600000000001E-4</v>
      </c>
      <c r="O747" s="28">
        <v>2.7904547000000002E-3</v>
      </c>
      <c r="P747" s="28">
        <v>3.4387010000000001E-4</v>
      </c>
      <c r="Q747" s="28">
        <v>5.9330579999999997E-4</v>
      </c>
      <c r="R747" s="28">
        <v>2.190092E-4</v>
      </c>
    </row>
    <row r="748" spans="1:18" x14ac:dyDescent="0.2">
      <c r="A748" s="12" t="s">
        <v>703</v>
      </c>
      <c r="B748" s="10" t="str">
        <f>VLOOKUP(A748,[3]Feuil1!$A$4:$B$2591,2,FALSE)</f>
        <v>Syncopes et lipothymies, niveau 1</v>
      </c>
      <c r="C748" s="26">
        <v>11452</v>
      </c>
      <c r="D748" s="27">
        <v>15567295.603</v>
      </c>
      <c r="E748" s="26">
        <v>11047</v>
      </c>
      <c r="F748" s="27">
        <v>14943964.949999999</v>
      </c>
      <c r="G748" s="26">
        <v>11308</v>
      </c>
      <c r="H748" s="27">
        <v>15297635.891000001</v>
      </c>
      <c r="I748" s="28">
        <v>-4.0041037000000002E-2</v>
      </c>
      <c r="J748" s="28">
        <v>-3.5365002E-2</v>
      </c>
      <c r="K748" s="28">
        <v>-4.8474649999999996E-3</v>
      </c>
      <c r="L748" s="28">
        <v>2.3666472800000001E-2</v>
      </c>
      <c r="M748" s="28">
        <v>2.3626323899999999E-2</v>
      </c>
      <c r="N748" s="28">
        <v>3.9222299999999999E-5</v>
      </c>
      <c r="O748" s="28">
        <v>3.5877274999999999E-3</v>
      </c>
      <c r="P748" s="28">
        <v>6.7946369999999996E-4</v>
      </c>
      <c r="Q748" s="28">
        <v>1.0269557E-3</v>
      </c>
      <c r="R748" s="28">
        <v>5.6452960000000002E-4</v>
      </c>
    </row>
    <row r="749" spans="1:18" x14ac:dyDescent="0.2">
      <c r="A749" s="12" t="s">
        <v>704</v>
      </c>
      <c r="B749" s="10" t="str">
        <f>VLOOKUP(A749,[3]Feuil1!$A$4:$B$2591,2,FALSE)</f>
        <v>Syncopes et lipothymies, niveau 2</v>
      </c>
      <c r="C749" s="26">
        <v>8258</v>
      </c>
      <c r="D749" s="27">
        <v>19839867.324000001</v>
      </c>
      <c r="E749" s="26">
        <v>8081</v>
      </c>
      <c r="F749" s="27">
        <v>19437236.379999999</v>
      </c>
      <c r="G749" s="26">
        <v>8288</v>
      </c>
      <c r="H749" s="27">
        <v>19901430.658</v>
      </c>
      <c r="I749" s="28">
        <v>-2.0294033999999999E-2</v>
      </c>
      <c r="J749" s="28">
        <v>-2.1433760999999999E-2</v>
      </c>
      <c r="K749" s="28">
        <v>1.1646908E-3</v>
      </c>
      <c r="L749" s="28">
        <v>2.3881701500000001E-2</v>
      </c>
      <c r="M749" s="28">
        <v>2.5615641599999999E-2</v>
      </c>
      <c r="N749" s="28">
        <v>-1.690633E-3</v>
      </c>
      <c r="O749" s="28">
        <v>2.845439E-3</v>
      </c>
      <c r="P749" s="28">
        <v>8.9179839999999999E-4</v>
      </c>
      <c r="Q749" s="28">
        <v>7.526891E-4</v>
      </c>
      <c r="R749" s="28">
        <v>7.3442370000000002E-4</v>
      </c>
    </row>
    <row r="750" spans="1:18" x14ac:dyDescent="0.2">
      <c r="A750" s="12" t="s">
        <v>705</v>
      </c>
      <c r="B750" s="10" t="str">
        <f>VLOOKUP(A750,[3]Feuil1!$A$4:$B$2591,2,FALSE)</f>
        <v>Syncopes et lipothymies, niveau 3</v>
      </c>
      <c r="C750" s="26">
        <v>6492</v>
      </c>
      <c r="D750" s="27">
        <v>20717544.096000001</v>
      </c>
      <c r="E750" s="26">
        <v>6827</v>
      </c>
      <c r="F750" s="27">
        <v>21761656.973000001</v>
      </c>
      <c r="G750" s="26">
        <v>7149</v>
      </c>
      <c r="H750" s="27">
        <v>22768483.682999998</v>
      </c>
      <c r="I750" s="28">
        <v>5.0397521700000003E-2</v>
      </c>
      <c r="J750" s="28">
        <v>5.1601971699999999E-2</v>
      </c>
      <c r="K750" s="28">
        <v>-1.145348E-3</v>
      </c>
      <c r="L750" s="28">
        <v>4.6266086800000002E-2</v>
      </c>
      <c r="M750" s="28">
        <v>4.7165665699999998E-2</v>
      </c>
      <c r="N750" s="28">
        <v>-8.5906100000000005E-4</v>
      </c>
      <c r="O750" s="28">
        <v>4.4262384999999996E-3</v>
      </c>
      <c r="P750" s="28">
        <v>1.9342902E-3</v>
      </c>
      <c r="Q750" s="28">
        <v>6.4924890000000004E-4</v>
      </c>
      <c r="R750" s="28">
        <v>8.4022670000000004E-4</v>
      </c>
    </row>
    <row r="751" spans="1:18" x14ac:dyDescent="0.2">
      <c r="A751" s="12" t="s">
        <v>706</v>
      </c>
      <c r="B751" s="10" t="str">
        <f>VLOOKUP(A751,[3]Feuil1!$A$4:$B$2591,2,FALSE)</f>
        <v>Syncopes et lipothymies, niveau 4</v>
      </c>
      <c r="C751" s="26">
        <v>3745</v>
      </c>
      <c r="D751" s="27">
        <v>15996670.312999999</v>
      </c>
      <c r="E751" s="26">
        <v>4414</v>
      </c>
      <c r="F751" s="27">
        <v>18736958.405000001</v>
      </c>
      <c r="G751" s="26">
        <v>5243</v>
      </c>
      <c r="H751" s="27">
        <v>22350554.938999999</v>
      </c>
      <c r="I751" s="28">
        <v>0.171303655</v>
      </c>
      <c r="J751" s="28">
        <v>0.17863818419999999</v>
      </c>
      <c r="K751" s="28">
        <v>-6.222885E-3</v>
      </c>
      <c r="L751" s="28">
        <v>0.1928592921</v>
      </c>
      <c r="M751" s="28">
        <v>0.1878115088</v>
      </c>
      <c r="N751" s="28">
        <v>4.2496499999999998E-3</v>
      </c>
      <c r="O751" s="28">
        <v>1.1395502300000001E-2</v>
      </c>
      <c r="P751" s="28">
        <v>6.9423508000000002E-3</v>
      </c>
      <c r="Q751" s="28">
        <v>4.7615219999999999E-4</v>
      </c>
      <c r="R751" s="28">
        <v>8.2480390000000002E-4</v>
      </c>
    </row>
    <row r="752" spans="1:18" ht="22.5" x14ac:dyDescent="0.2">
      <c r="A752" s="12" t="s">
        <v>707</v>
      </c>
      <c r="B752" s="10" t="str">
        <f>VLOOKUP(A752,[3]Feuil1!$A$4:$B$2591,2,FALSE)</f>
        <v>Syncopes et lipothymies, très courte durée</v>
      </c>
      <c r="C752" s="26">
        <v>23930</v>
      </c>
      <c r="D752" s="27">
        <v>14517923.356000001</v>
      </c>
      <c r="E752" s="26">
        <v>23798</v>
      </c>
      <c r="F752" s="27">
        <v>14443774.152000001</v>
      </c>
      <c r="G752" s="26">
        <v>23460</v>
      </c>
      <c r="H752" s="27">
        <v>14225189.624</v>
      </c>
      <c r="I752" s="28">
        <v>-5.1074249999999996E-3</v>
      </c>
      <c r="J752" s="28">
        <v>-5.5160890000000001E-3</v>
      </c>
      <c r="K752" s="28">
        <v>4.1093040000000003E-4</v>
      </c>
      <c r="L752" s="28">
        <v>-1.5133476999999999E-2</v>
      </c>
      <c r="M752" s="28">
        <v>-1.4202874000000001E-2</v>
      </c>
      <c r="N752" s="28">
        <v>-9.4401100000000003E-4</v>
      </c>
      <c r="O752" s="28">
        <v>-4.6461760000000001E-3</v>
      </c>
      <c r="P752" s="28">
        <v>-4.1993899999999998E-4</v>
      </c>
      <c r="Q752" s="28">
        <v>2.1305606999999999E-3</v>
      </c>
      <c r="R752" s="28">
        <v>5.2495299999999999E-4</v>
      </c>
    </row>
    <row r="753" spans="1:18" x14ac:dyDescent="0.2">
      <c r="A753" s="12" t="s">
        <v>708</v>
      </c>
      <c r="B753" s="10" t="str">
        <f>VLOOKUP(A753,[3]Feuil1!$A$4:$B$2591,2,FALSE)</f>
        <v>Angine de poitrine, niveau 1</v>
      </c>
      <c r="C753" s="26">
        <v>14534</v>
      </c>
      <c r="D753" s="27">
        <v>13067925.702</v>
      </c>
      <c r="E753" s="26">
        <v>13673</v>
      </c>
      <c r="F753" s="27">
        <v>12295813.301000001</v>
      </c>
      <c r="G753" s="26">
        <v>11994</v>
      </c>
      <c r="H753" s="27">
        <v>10732516.99</v>
      </c>
      <c r="I753" s="28">
        <v>-5.9084541999999997E-2</v>
      </c>
      <c r="J753" s="28">
        <v>-5.9240401999999998E-2</v>
      </c>
      <c r="K753" s="28">
        <v>1.6567479999999999E-4</v>
      </c>
      <c r="L753" s="28">
        <v>-0.127140537</v>
      </c>
      <c r="M753" s="28">
        <v>-0.12279675299999999</v>
      </c>
      <c r="N753" s="28">
        <v>-4.9518569999999996E-3</v>
      </c>
      <c r="O753" s="28">
        <v>-2.3079671999999999E-2</v>
      </c>
      <c r="P753" s="28">
        <v>-3.0033659999999999E-3</v>
      </c>
      <c r="Q753" s="28">
        <v>1.089256E-3</v>
      </c>
      <c r="R753" s="28">
        <v>3.960627E-4</v>
      </c>
    </row>
    <row r="754" spans="1:18" x14ac:dyDescent="0.2">
      <c r="A754" s="12" t="s">
        <v>709</v>
      </c>
      <c r="B754" s="10" t="str">
        <f>VLOOKUP(A754,[3]Feuil1!$A$4:$B$2591,2,FALSE)</f>
        <v>Angine de poitrine, niveau 2</v>
      </c>
      <c r="C754" s="26">
        <v>5166</v>
      </c>
      <c r="D754" s="27">
        <v>11400952.460999999</v>
      </c>
      <c r="E754" s="26">
        <v>4777</v>
      </c>
      <c r="F754" s="27">
        <v>10529306.835999999</v>
      </c>
      <c r="G754" s="26">
        <v>4247</v>
      </c>
      <c r="H754" s="27">
        <v>9380720.5648999996</v>
      </c>
      <c r="I754" s="28">
        <v>-7.6453754999999998E-2</v>
      </c>
      <c r="J754" s="28">
        <v>-7.5300038999999999E-2</v>
      </c>
      <c r="K754" s="28">
        <v>-1.247665E-3</v>
      </c>
      <c r="L754" s="28">
        <v>-0.10908469899999999</v>
      </c>
      <c r="M754" s="28">
        <v>-0.110948294</v>
      </c>
      <c r="N754" s="28">
        <v>2.0961599000000001E-3</v>
      </c>
      <c r="O754" s="28">
        <v>-7.2854240000000004E-3</v>
      </c>
      <c r="P754" s="28">
        <v>-2.2066350000000002E-3</v>
      </c>
      <c r="Q754" s="28">
        <v>3.8569869999999999E-4</v>
      </c>
      <c r="R754" s="28">
        <v>3.4617730000000002E-4</v>
      </c>
    </row>
    <row r="755" spans="1:18" x14ac:dyDescent="0.2">
      <c r="A755" s="12" t="s">
        <v>710</v>
      </c>
      <c r="B755" s="10" t="str">
        <f>VLOOKUP(A755,[3]Feuil1!$A$4:$B$2591,2,FALSE)</f>
        <v>Angine de poitrine, niveau 3</v>
      </c>
      <c r="C755" s="26">
        <v>3749</v>
      </c>
      <c r="D755" s="27">
        <v>12296472.814999999</v>
      </c>
      <c r="E755" s="26">
        <v>3632</v>
      </c>
      <c r="F755" s="27">
        <v>11871241.335999999</v>
      </c>
      <c r="G755" s="26">
        <v>3365</v>
      </c>
      <c r="H755" s="27">
        <v>11006221.729</v>
      </c>
      <c r="I755" s="28">
        <v>-3.4581582E-2</v>
      </c>
      <c r="J755" s="28">
        <v>-3.1208322E-2</v>
      </c>
      <c r="K755" s="28">
        <v>-3.481924E-3</v>
      </c>
      <c r="L755" s="28">
        <v>-7.2866819999999999E-2</v>
      </c>
      <c r="M755" s="28">
        <v>-7.3513216000000006E-2</v>
      </c>
      <c r="N755" s="28">
        <v>6.9768480000000001E-4</v>
      </c>
      <c r="O755" s="28">
        <v>-3.6702039999999998E-3</v>
      </c>
      <c r="P755" s="28">
        <v>-1.6618539999999999E-3</v>
      </c>
      <c r="Q755" s="28">
        <v>3.0559830000000002E-4</v>
      </c>
      <c r="R755" s="28">
        <v>4.0616330000000001E-4</v>
      </c>
    </row>
    <row r="756" spans="1:18" x14ac:dyDescent="0.2">
      <c r="A756" s="12" t="s">
        <v>711</v>
      </c>
      <c r="B756" s="10" t="str">
        <f>VLOOKUP(A756,[3]Feuil1!$A$4:$B$2591,2,FALSE)</f>
        <v>Angine de poitrine, niveau 4</v>
      </c>
      <c r="C756" s="26">
        <v>1408</v>
      </c>
      <c r="D756" s="27">
        <v>6512709.6435000002</v>
      </c>
      <c r="E756" s="26">
        <v>1494</v>
      </c>
      <c r="F756" s="27">
        <v>6902451.7829999998</v>
      </c>
      <c r="G756" s="26">
        <v>1468</v>
      </c>
      <c r="H756" s="27">
        <v>6817030.3101000004</v>
      </c>
      <c r="I756" s="28">
        <v>5.9843315699999997E-2</v>
      </c>
      <c r="J756" s="28">
        <v>6.1079545499999999E-2</v>
      </c>
      <c r="K756" s="28">
        <v>-1.165068E-3</v>
      </c>
      <c r="L756" s="28">
        <v>-1.2375526E-2</v>
      </c>
      <c r="M756" s="28">
        <v>-1.7402945E-2</v>
      </c>
      <c r="N756" s="28">
        <v>5.1164603999999999E-3</v>
      </c>
      <c r="O756" s="28">
        <v>-3.5739799999999998E-4</v>
      </c>
      <c r="P756" s="28">
        <v>-1.6411E-4</v>
      </c>
      <c r="Q756" s="28">
        <v>1.3331899999999999E-4</v>
      </c>
      <c r="R756" s="28">
        <v>2.5156929999999998E-4</v>
      </c>
    </row>
    <row r="757" spans="1:18" x14ac:dyDescent="0.2">
      <c r="A757" s="12" t="s">
        <v>712</v>
      </c>
      <c r="B757" s="10" t="str">
        <f>VLOOKUP(A757,[3]Feuil1!$A$4:$B$2591,2,FALSE)</f>
        <v>Angine de poitrine, très courte durée</v>
      </c>
      <c r="C757" s="26">
        <v>5115</v>
      </c>
      <c r="D757" s="27">
        <v>3691292.0921999998</v>
      </c>
      <c r="E757" s="26">
        <v>5164</v>
      </c>
      <c r="F757" s="27">
        <v>3728577.2237999998</v>
      </c>
      <c r="G757" s="26">
        <v>5040</v>
      </c>
      <c r="H757" s="27">
        <v>3638154.7291999999</v>
      </c>
      <c r="I757" s="28">
        <v>1.01008348E-2</v>
      </c>
      <c r="J757" s="28">
        <v>9.5796675999999994E-3</v>
      </c>
      <c r="K757" s="28">
        <v>5.1622189999999996E-4</v>
      </c>
      <c r="L757" s="28">
        <v>-2.4251206000000001E-2</v>
      </c>
      <c r="M757" s="28">
        <v>-2.4012393E-2</v>
      </c>
      <c r="N757" s="28">
        <v>-2.4468800000000001E-4</v>
      </c>
      <c r="O757" s="28">
        <v>-1.7045140000000001E-3</v>
      </c>
      <c r="P757" s="28">
        <v>-1.7371699999999999E-4</v>
      </c>
      <c r="Q757" s="28">
        <v>4.5771640000000002E-4</v>
      </c>
      <c r="R757" s="28">
        <v>1.3425899999999999E-4</v>
      </c>
    </row>
    <row r="758" spans="1:18" ht="22.5" x14ac:dyDescent="0.2">
      <c r="A758" s="12" t="s">
        <v>713</v>
      </c>
      <c r="B758" s="10" t="str">
        <f>VLOOKUP(A758,[3]Feuil1!$A$4:$B$2591,2,FALSE)</f>
        <v>Thrombophlébites veineuses profondes, niveau 1</v>
      </c>
      <c r="C758" s="26">
        <v>2076</v>
      </c>
      <c r="D758" s="27">
        <v>5340022.2121000001</v>
      </c>
      <c r="E758" s="26">
        <v>1837</v>
      </c>
      <c r="F758" s="27">
        <v>4719777.3657999998</v>
      </c>
      <c r="G758" s="26">
        <v>1679</v>
      </c>
      <c r="H758" s="27">
        <v>4295356.7375999996</v>
      </c>
      <c r="I758" s="28">
        <v>-0.116150237</v>
      </c>
      <c r="J758" s="28">
        <v>-0.115125241</v>
      </c>
      <c r="K758" s="28">
        <v>-1.1583520000000001E-3</v>
      </c>
      <c r="L758" s="28">
        <v>-8.9923866000000005E-2</v>
      </c>
      <c r="M758" s="28">
        <v>-8.6009798999999998E-2</v>
      </c>
      <c r="N758" s="28">
        <v>-4.2823959999999999E-3</v>
      </c>
      <c r="O758" s="28">
        <v>-2.1718810000000001E-3</v>
      </c>
      <c r="P758" s="28">
        <v>-8.1538599999999998E-4</v>
      </c>
      <c r="Q758" s="28">
        <v>1.5248130000000001E-4</v>
      </c>
      <c r="R758" s="28">
        <v>1.5851179999999999E-4</v>
      </c>
    </row>
    <row r="759" spans="1:18" ht="22.5" x14ac:dyDescent="0.2">
      <c r="A759" s="12" t="s">
        <v>714</v>
      </c>
      <c r="B759" s="10" t="str">
        <f>VLOOKUP(A759,[3]Feuil1!$A$4:$B$2591,2,FALSE)</f>
        <v>Thrombophlébites veineuses profondes, niveau 2</v>
      </c>
      <c r="C759" s="26">
        <v>2818</v>
      </c>
      <c r="D759" s="27">
        <v>8458253.5874000005</v>
      </c>
      <c r="E759" s="26">
        <v>2727</v>
      </c>
      <c r="F759" s="27">
        <v>8200293.1182000004</v>
      </c>
      <c r="G759" s="26">
        <v>2586</v>
      </c>
      <c r="H759" s="27">
        <v>7756279.7209999999</v>
      </c>
      <c r="I759" s="28">
        <v>-3.0498076999999998E-2</v>
      </c>
      <c r="J759" s="28">
        <v>-3.2292406000000003E-2</v>
      </c>
      <c r="K759" s="28">
        <v>1.8542057000000001E-3</v>
      </c>
      <c r="L759" s="28">
        <v>-5.4146039999999999E-2</v>
      </c>
      <c r="M759" s="28">
        <v>-5.1705171000000001E-2</v>
      </c>
      <c r="N759" s="28">
        <v>-2.5739560000000001E-3</v>
      </c>
      <c r="O759" s="28">
        <v>-1.9381979999999999E-3</v>
      </c>
      <c r="P759" s="28">
        <v>-8.5302700000000002E-4</v>
      </c>
      <c r="Q759" s="28">
        <v>2.348521E-4</v>
      </c>
      <c r="R759" s="28">
        <v>2.8623050000000001E-4</v>
      </c>
    </row>
    <row r="760" spans="1:18" ht="22.5" x14ac:dyDescent="0.2">
      <c r="A760" s="12" t="s">
        <v>715</v>
      </c>
      <c r="B760" s="10" t="str">
        <f>VLOOKUP(A760,[3]Feuil1!$A$4:$B$2591,2,FALSE)</f>
        <v>Thrombophlébites veineuses profondes, niveau 3</v>
      </c>
      <c r="C760" s="26">
        <v>4874</v>
      </c>
      <c r="D760" s="27">
        <v>19880937.440000001</v>
      </c>
      <c r="E760" s="26">
        <v>4879</v>
      </c>
      <c r="F760" s="27">
        <v>19879622.256999999</v>
      </c>
      <c r="G760" s="26">
        <v>5024</v>
      </c>
      <c r="H760" s="27">
        <v>20367015.353999998</v>
      </c>
      <c r="I760" s="28">
        <v>-6.6153000000000002E-5</v>
      </c>
      <c r="J760" s="28">
        <v>1.0258515000000001E-3</v>
      </c>
      <c r="K760" s="28">
        <v>-1.090885E-3</v>
      </c>
      <c r="L760" s="28">
        <v>2.4517221299999999E-2</v>
      </c>
      <c r="M760" s="28">
        <v>2.9719204799999999E-2</v>
      </c>
      <c r="N760" s="28">
        <v>-5.0518469999999999E-3</v>
      </c>
      <c r="O760" s="28">
        <v>1.9931819E-3</v>
      </c>
      <c r="P760" s="28">
        <v>9.3636740000000004E-4</v>
      </c>
      <c r="Q760" s="28">
        <v>4.5626329999999999E-4</v>
      </c>
      <c r="R760" s="28">
        <v>7.5160519999999998E-4</v>
      </c>
    </row>
    <row r="761" spans="1:18" ht="22.5" x14ac:dyDescent="0.2">
      <c r="A761" s="12" t="s">
        <v>716</v>
      </c>
      <c r="B761" s="10" t="str">
        <f>VLOOKUP(A761,[3]Feuil1!$A$4:$B$2591,2,FALSE)</f>
        <v>Thrombophlébites veineuses profondes, niveau 4</v>
      </c>
      <c r="C761" s="26">
        <v>281</v>
      </c>
      <c r="D761" s="27">
        <v>1739406.2583000001</v>
      </c>
      <c r="E761" s="26">
        <v>331</v>
      </c>
      <c r="F761" s="27">
        <v>1999259.82</v>
      </c>
      <c r="G761" s="26">
        <v>330</v>
      </c>
      <c r="H761" s="27">
        <v>1985814.3574999999</v>
      </c>
      <c r="I761" s="28">
        <v>0.14939210459999999</v>
      </c>
      <c r="J761" s="28">
        <v>0.17793594309999999</v>
      </c>
      <c r="K761" s="28">
        <v>-2.423208E-2</v>
      </c>
      <c r="L761" s="28">
        <v>-6.7252199999999996E-3</v>
      </c>
      <c r="M761" s="28">
        <v>-3.021148E-3</v>
      </c>
      <c r="N761" s="28">
        <v>-3.7152969999999998E-3</v>
      </c>
      <c r="O761" s="28">
        <v>-1.3746E-5</v>
      </c>
      <c r="P761" s="28">
        <v>-2.5831000000000001E-5</v>
      </c>
      <c r="Q761" s="28">
        <v>2.9969500000000002E-5</v>
      </c>
      <c r="R761" s="28">
        <v>7.3282599999999995E-5</v>
      </c>
    </row>
    <row r="762" spans="1:18" ht="22.5" x14ac:dyDescent="0.2">
      <c r="A762" s="12" t="s">
        <v>717</v>
      </c>
      <c r="B762" s="10" t="str">
        <f>VLOOKUP(A762,[3]Feuil1!$A$4:$B$2591,2,FALSE)</f>
        <v>Thrombophlébites veineuses profondes, très courte durée</v>
      </c>
      <c r="C762" s="26">
        <v>2427</v>
      </c>
      <c r="D762" s="27">
        <v>1700575.952</v>
      </c>
      <c r="E762" s="26">
        <v>2444</v>
      </c>
      <c r="F762" s="27">
        <v>1713794.32</v>
      </c>
      <c r="G762" s="26">
        <v>2575</v>
      </c>
      <c r="H762" s="27">
        <v>1800700.976</v>
      </c>
      <c r="I762" s="28">
        <v>7.7728772000000002E-3</v>
      </c>
      <c r="J762" s="28">
        <v>7.0045322999999996E-3</v>
      </c>
      <c r="K762" s="28">
        <v>7.6300040000000003E-4</v>
      </c>
      <c r="L762" s="28">
        <v>5.0710085199999998E-2</v>
      </c>
      <c r="M762" s="28">
        <v>5.36006547E-2</v>
      </c>
      <c r="N762" s="28">
        <v>-2.7435150000000002E-3</v>
      </c>
      <c r="O762" s="28">
        <v>1.8007368000000001E-3</v>
      </c>
      <c r="P762" s="28">
        <v>1.669629E-4</v>
      </c>
      <c r="Q762" s="28">
        <v>2.3385309999999999E-4</v>
      </c>
      <c r="R762" s="28">
        <v>6.6451400000000006E-5</v>
      </c>
    </row>
    <row r="763" spans="1:18" ht="22.5" x14ac:dyDescent="0.2">
      <c r="A763" s="12" t="s">
        <v>718</v>
      </c>
      <c r="B763" s="10" t="str">
        <f>VLOOKUP(A763,[3]Feuil1!$A$4:$B$2591,2,FALSE)</f>
        <v>Arythmies et troubles de la conduction cardiaque, niveau 1</v>
      </c>
      <c r="C763" s="26">
        <v>28040</v>
      </c>
      <c r="D763" s="27">
        <v>39041626.038999997</v>
      </c>
      <c r="E763" s="26">
        <v>27477</v>
      </c>
      <c r="F763" s="27">
        <v>38162281.365000002</v>
      </c>
      <c r="G763" s="26">
        <v>25749</v>
      </c>
      <c r="H763" s="27">
        <v>35669359.196999997</v>
      </c>
      <c r="I763" s="28">
        <v>-2.2523259E-2</v>
      </c>
      <c r="J763" s="28">
        <v>-2.0078459E-2</v>
      </c>
      <c r="K763" s="28">
        <v>-2.4948940000000001E-3</v>
      </c>
      <c r="L763" s="28">
        <v>-6.5324244000000004E-2</v>
      </c>
      <c r="M763" s="28">
        <v>-6.2888962000000007E-2</v>
      </c>
      <c r="N763" s="28">
        <v>-2.598712E-3</v>
      </c>
      <c r="O763" s="28">
        <v>-2.375323E-2</v>
      </c>
      <c r="P763" s="28">
        <v>-4.7893390000000001E-3</v>
      </c>
      <c r="Q763" s="28">
        <v>2.3384401999999999E-3</v>
      </c>
      <c r="R763" s="28">
        <v>1.3163084999999999E-3</v>
      </c>
    </row>
    <row r="764" spans="1:18" ht="22.5" x14ac:dyDescent="0.2">
      <c r="A764" s="12" t="s">
        <v>719</v>
      </c>
      <c r="B764" s="10" t="str">
        <f>VLOOKUP(A764,[3]Feuil1!$A$4:$B$2591,2,FALSE)</f>
        <v>Arythmies et troubles de la conduction cardiaque, niveau 2</v>
      </c>
      <c r="C764" s="26">
        <v>17035</v>
      </c>
      <c r="D764" s="27">
        <v>40879955.891000003</v>
      </c>
      <c r="E764" s="26">
        <v>16921</v>
      </c>
      <c r="F764" s="27">
        <v>40590804.810000002</v>
      </c>
      <c r="G764" s="26">
        <v>15758</v>
      </c>
      <c r="H764" s="27">
        <v>37766566.953000002</v>
      </c>
      <c r="I764" s="28">
        <v>-7.0731750000000001E-3</v>
      </c>
      <c r="J764" s="28">
        <v>-6.6921039999999999E-3</v>
      </c>
      <c r="K764" s="28">
        <v>-3.83638E-4</v>
      </c>
      <c r="L764" s="28">
        <v>-6.9578266999999999E-2</v>
      </c>
      <c r="M764" s="28">
        <v>-6.8731161999999998E-2</v>
      </c>
      <c r="N764" s="28">
        <v>-9.0962400000000004E-4</v>
      </c>
      <c r="O764" s="28">
        <v>-1.5986693999999999E-2</v>
      </c>
      <c r="P764" s="28">
        <v>-5.4258550000000003E-3</v>
      </c>
      <c r="Q764" s="28">
        <v>1.4310901999999999E-3</v>
      </c>
      <c r="R764" s="28">
        <v>1.3937019000000001E-3</v>
      </c>
    </row>
    <row r="765" spans="1:18" ht="22.5" x14ac:dyDescent="0.2">
      <c r="A765" s="12" t="s">
        <v>720</v>
      </c>
      <c r="B765" s="10" t="str">
        <f>VLOOKUP(A765,[3]Feuil1!$A$4:$B$2591,2,FALSE)</f>
        <v>Arythmies et troubles de la conduction cardiaque, niveau 3</v>
      </c>
      <c r="C765" s="26">
        <v>9693</v>
      </c>
      <c r="D765" s="27">
        <v>33648192.005000003</v>
      </c>
      <c r="E765" s="26">
        <v>10224</v>
      </c>
      <c r="F765" s="27">
        <v>35478242.604000002</v>
      </c>
      <c r="G765" s="26">
        <v>10108</v>
      </c>
      <c r="H765" s="27">
        <v>35041289.936999999</v>
      </c>
      <c r="I765" s="28">
        <v>5.4387784000000002E-2</v>
      </c>
      <c r="J765" s="28">
        <v>5.4781801300000002E-2</v>
      </c>
      <c r="K765" s="28">
        <v>-3.7355299999999999E-4</v>
      </c>
      <c r="L765" s="28">
        <v>-1.2316074E-2</v>
      </c>
      <c r="M765" s="28">
        <v>-1.1345852999999999E-2</v>
      </c>
      <c r="N765" s="28">
        <v>-9.8135600000000007E-4</v>
      </c>
      <c r="O765" s="28">
        <v>-1.5945460000000001E-3</v>
      </c>
      <c r="P765" s="28">
        <v>-8.3946200000000002E-4</v>
      </c>
      <c r="Q765" s="28">
        <v>9.1797560000000001E-4</v>
      </c>
      <c r="R765" s="28">
        <v>1.2931308E-3</v>
      </c>
    </row>
    <row r="766" spans="1:18" ht="22.5" x14ac:dyDescent="0.2">
      <c r="A766" s="12" t="s">
        <v>721</v>
      </c>
      <c r="B766" s="10" t="str">
        <f>VLOOKUP(A766,[3]Feuil1!$A$4:$B$2591,2,FALSE)</f>
        <v>Arythmies et troubles de la conduction cardiaque, niveau 4</v>
      </c>
      <c r="C766" s="26">
        <v>4667</v>
      </c>
      <c r="D766" s="27">
        <v>21815909.318999998</v>
      </c>
      <c r="E766" s="26">
        <v>5483</v>
      </c>
      <c r="F766" s="27">
        <v>25418358.449000001</v>
      </c>
      <c r="G766" s="26">
        <v>5480</v>
      </c>
      <c r="H766" s="27">
        <v>25443647.565000001</v>
      </c>
      <c r="I766" s="28">
        <v>0.16512945100000001</v>
      </c>
      <c r="J766" s="28">
        <v>0.17484465399999999</v>
      </c>
      <c r="K766" s="28">
        <v>-8.2693509999999994E-3</v>
      </c>
      <c r="L766" s="28">
        <v>9.949154E-4</v>
      </c>
      <c r="M766" s="28">
        <v>-5.4714599999999998E-4</v>
      </c>
      <c r="N766" s="28">
        <v>1.5429052999999999E-3</v>
      </c>
      <c r="O766" s="28">
        <v>-4.1238000000000001E-5</v>
      </c>
      <c r="P766" s="28">
        <v>4.8584800000000003E-5</v>
      </c>
      <c r="Q766" s="28">
        <v>4.9767569999999996E-4</v>
      </c>
      <c r="R766" s="28">
        <v>9.3894849999999995E-4</v>
      </c>
    </row>
    <row r="767" spans="1:18" ht="22.5" x14ac:dyDescent="0.2">
      <c r="A767" s="12" t="s">
        <v>722</v>
      </c>
      <c r="B767" s="10" t="str">
        <f>VLOOKUP(A767,[3]Feuil1!$A$4:$B$2591,2,FALSE)</f>
        <v>Arythmies et troubles de la conduction cardiaque, très courte durée</v>
      </c>
      <c r="C767" s="26">
        <v>25701</v>
      </c>
      <c r="D767" s="27">
        <v>13529729.134</v>
      </c>
      <c r="E767" s="26">
        <v>26937</v>
      </c>
      <c r="F767" s="27">
        <v>14182788.719000001</v>
      </c>
      <c r="G767" s="26">
        <v>27647</v>
      </c>
      <c r="H767" s="27">
        <v>14555062.824999999</v>
      </c>
      <c r="I767" s="28">
        <v>4.8268489300000002E-2</v>
      </c>
      <c r="J767" s="28">
        <v>4.8091513900000001E-2</v>
      </c>
      <c r="K767" s="28">
        <v>1.688549E-4</v>
      </c>
      <c r="L767" s="28">
        <v>2.62483009E-2</v>
      </c>
      <c r="M767" s="28">
        <v>2.6357797799999999E-2</v>
      </c>
      <c r="N767" s="28">
        <v>-1.06685E-4</v>
      </c>
      <c r="O767" s="28">
        <v>9.7597185000000003E-3</v>
      </c>
      <c r="P767" s="28">
        <v>7.152037E-4</v>
      </c>
      <c r="Q767" s="28">
        <v>2.5108104000000002E-3</v>
      </c>
      <c r="R767" s="28">
        <v>5.3712639999999999E-4</v>
      </c>
    </row>
    <row r="768" spans="1:18" ht="22.5" x14ac:dyDescent="0.2">
      <c r="A768" s="12" t="s">
        <v>723</v>
      </c>
      <c r="B768" s="10" t="str">
        <f>VLOOKUP(A768,[3]Feuil1!$A$4:$B$2591,2,FALSE)</f>
        <v>Insuffisances cardiaques et états de choc circulatoire, niveau 1</v>
      </c>
      <c r="C768" s="26">
        <v>31133</v>
      </c>
      <c r="D768" s="27">
        <v>84299861.990999997</v>
      </c>
      <c r="E768" s="26">
        <v>28025</v>
      </c>
      <c r="F768" s="27">
        <v>75647631.149000004</v>
      </c>
      <c r="G768" s="26">
        <v>25773</v>
      </c>
      <c r="H768" s="27">
        <v>69687902.353</v>
      </c>
      <c r="I768" s="28">
        <v>-0.102636358</v>
      </c>
      <c r="J768" s="28">
        <v>-9.9829763000000002E-2</v>
      </c>
      <c r="K768" s="28">
        <v>-3.1178500000000001E-3</v>
      </c>
      <c r="L768" s="28">
        <v>-7.8782754999999996E-2</v>
      </c>
      <c r="M768" s="28">
        <v>-8.0356823999999993E-2</v>
      </c>
      <c r="N768" s="28">
        <v>1.7116086000000001E-3</v>
      </c>
      <c r="O768" s="28">
        <v>-3.0956177000000001E-2</v>
      </c>
      <c r="P768" s="28">
        <v>-1.1449681E-2</v>
      </c>
      <c r="Q768" s="28">
        <v>2.3406197999999998E-3</v>
      </c>
      <c r="R768" s="28">
        <v>2.5716968999999999E-3</v>
      </c>
    </row>
    <row r="769" spans="1:18" ht="22.5" x14ac:dyDescent="0.2">
      <c r="A769" s="12" t="s">
        <v>724</v>
      </c>
      <c r="B769" s="10" t="str">
        <f>VLOOKUP(A769,[3]Feuil1!$A$4:$B$2591,2,FALSE)</f>
        <v>Insuffisances cardiaques et états de choc circulatoire, niveau 2</v>
      </c>
      <c r="C769" s="26">
        <v>59312</v>
      </c>
      <c r="D769" s="27">
        <v>209347962.31</v>
      </c>
      <c r="E769" s="26">
        <v>60086</v>
      </c>
      <c r="F769" s="27">
        <v>211512509.66999999</v>
      </c>
      <c r="G769" s="26">
        <v>62110</v>
      </c>
      <c r="H769" s="27">
        <v>218238292.41999999</v>
      </c>
      <c r="I769" s="28">
        <v>1.03394718E-2</v>
      </c>
      <c r="J769" s="28">
        <v>1.3049635800000001E-2</v>
      </c>
      <c r="K769" s="28">
        <v>-2.6752529999999998E-3</v>
      </c>
      <c r="L769" s="28">
        <v>3.1798510500000002E-2</v>
      </c>
      <c r="M769" s="28">
        <v>3.3685051399999999E-2</v>
      </c>
      <c r="N769" s="28">
        <v>-1.8250639999999999E-3</v>
      </c>
      <c r="O769" s="28">
        <v>2.78220707E-2</v>
      </c>
      <c r="P769" s="28">
        <v>1.29214047E-2</v>
      </c>
      <c r="Q769" s="28">
        <v>5.6406275999999998E-3</v>
      </c>
      <c r="R769" s="28">
        <v>8.0536609000000006E-3</v>
      </c>
    </row>
    <row r="770" spans="1:18" ht="22.5" x14ac:dyDescent="0.2">
      <c r="A770" s="12" t="s">
        <v>725</v>
      </c>
      <c r="B770" s="10" t="str">
        <f>VLOOKUP(A770,[3]Feuil1!$A$4:$B$2591,2,FALSE)</f>
        <v>Insuffisances cardiaques et états de choc circulatoire, niveau 3</v>
      </c>
      <c r="C770" s="26">
        <v>39470</v>
      </c>
      <c r="D770" s="27">
        <v>189036547.88999999</v>
      </c>
      <c r="E770" s="26">
        <v>44778</v>
      </c>
      <c r="F770" s="27">
        <v>214371513.81999999</v>
      </c>
      <c r="G770" s="26">
        <v>49094</v>
      </c>
      <c r="H770" s="27">
        <v>234550730.34999999</v>
      </c>
      <c r="I770" s="28">
        <v>0.13402152240000001</v>
      </c>
      <c r="J770" s="28">
        <v>0.134481885</v>
      </c>
      <c r="K770" s="28">
        <v>-4.0579100000000002E-4</v>
      </c>
      <c r="L770" s="28">
        <v>9.4131986900000006E-2</v>
      </c>
      <c r="M770" s="28">
        <v>9.6386618399999999E-2</v>
      </c>
      <c r="N770" s="28">
        <v>-2.0564200000000002E-3</v>
      </c>
      <c r="O770" s="28">
        <v>5.9328091499999999E-2</v>
      </c>
      <c r="P770" s="28">
        <v>3.8767803500000003E-2</v>
      </c>
      <c r="Q770" s="28">
        <v>4.4585570000000001E-3</v>
      </c>
      <c r="R770" s="28">
        <v>8.6556398E-3</v>
      </c>
    </row>
    <row r="771" spans="1:18" ht="22.5" x14ac:dyDescent="0.2">
      <c r="A771" s="12" t="s">
        <v>726</v>
      </c>
      <c r="B771" s="10" t="str">
        <f>VLOOKUP(A771,[3]Feuil1!$A$4:$B$2591,2,FALSE)</f>
        <v>Insuffisances cardiaques et états de choc circulatoire, niveau 4</v>
      </c>
      <c r="C771" s="26">
        <v>9784</v>
      </c>
      <c r="D771" s="27">
        <v>73043627.104000002</v>
      </c>
      <c r="E771" s="26">
        <v>10486</v>
      </c>
      <c r="F771" s="27">
        <v>77939388.221000001</v>
      </c>
      <c r="G771" s="26">
        <v>11149</v>
      </c>
      <c r="H771" s="27">
        <v>82202380.256999999</v>
      </c>
      <c r="I771" s="28">
        <v>6.7025164400000004E-2</v>
      </c>
      <c r="J771" s="28">
        <v>7.1749795599999999E-2</v>
      </c>
      <c r="K771" s="28">
        <v>-4.4083339999999999E-3</v>
      </c>
      <c r="L771" s="28">
        <v>5.4696247099999998E-2</v>
      </c>
      <c r="M771" s="28">
        <v>6.3227160000000004E-2</v>
      </c>
      <c r="N771" s="28">
        <v>-8.0236030000000007E-3</v>
      </c>
      <c r="O771" s="28">
        <v>9.1136525999999992E-3</v>
      </c>
      <c r="P771" s="28">
        <v>8.1899530999999994E-3</v>
      </c>
      <c r="Q771" s="28">
        <v>1.0125157999999999E-3</v>
      </c>
      <c r="R771" s="28">
        <v>3.0335193999999998E-3</v>
      </c>
    </row>
    <row r="772" spans="1:18" ht="22.5" x14ac:dyDescent="0.2">
      <c r="A772" s="12" t="s">
        <v>727</v>
      </c>
      <c r="B772" s="10" t="str">
        <f>VLOOKUP(A772,[3]Feuil1!$A$4:$B$2591,2,FALSE)</f>
        <v>Insuffisances cardiaques et états de choc circulatoire, très courte durée</v>
      </c>
      <c r="C772" s="26">
        <v>23609</v>
      </c>
      <c r="D772" s="27">
        <v>15204914.757999999</v>
      </c>
      <c r="E772" s="26">
        <v>24745</v>
      </c>
      <c r="F772" s="27">
        <v>15944272.131999999</v>
      </c>
      <c r="G772" s="26">
        <v>24998</v>
      </c>
      <c r="H772" s="27">
        <v>16097574.23</v>
      </c>
      <c r="I772" s="28">
        <v>4.8626209699999999E-2</v>
      </c>
      <c r="J772" s="28">
        <v>4.8117243400000002E-2</v>
      </c>
      <c r="K772" s="28">
        <v>4.8560049999999999E-4</v>
      </c>
      <c r="L772" s="28">
        <v>9.6148695999999992E-3</v>
      </c>
      <c r="M772" s="28">
        <v>1.0224287699999999E-2</v>
      </c>
      <c r="N772" s="28">
        <v>-6.0325000000000005E-4</v>
      </c>
      <c r="O772" s="28">
        <v>3.4777587999999999E-3</v>
      </c>
      <c r="P772" s="28">
        <v>2.9452010000000003E-4</v>
      </c>
      <c r="Q772" s="28">
        <v>2.2702368E-3</v>
      </c>
      <c r="R772" s="28">
        <v>5.9404979999999998E-4</v>
      </c>
    </row>
    <row r="773" spans="1:18" ht="33.75" x14ac:dyDescent="0.2">
      <c r="A773" s="12" t="s">
        <v>728</v>
      </c>
      <c r="B773" s="10" t="str">
        <f>VLOOKUP(A773,[3]Feuil1!$A$4:$B$2591,2,FALSE)</f>
        <v>Cardiopathies congénitales et valvulopathies, âge inférieur à 18 ans, niveau 1</v>
      </c>
      <c r="C773" s="26">
        <v>1053</v>
      </c>
      <c r="D773" s="27">
        <v>1536712.7165999999</v>
      </c>
      <c r="E773" s="26">
        <v>980</v>
      </c>
      <c r="F773" s="27">
        <v>1460984.4591000001</v>
      </c>
      <c r="G773" s="26">
        <v>1010</v>
      </c>
      <c r="H773" s="27">
        <v>1478668.8853</v>
      </c>
      <c r="I773" s="28">
        <v>-4.9279385000000002E-2</v>
      </c>
      <c r="J773" s="28">
        <v>-6.9325735999999999E-2</v>
      </c>
      <c r="K773" s="28">
        <v>2.1539599699999998E-2</v>
      </c>
      <c r="L773" s="28">
        <v>1.2104458800000001E-2</v>
      </c>
      <c r="M773" s="28">
        <v>3.0612244899999998E-2</v>
      </c>
      <c r="N773" s="28">
        <v>-1.795805E-2</v>
      </c>
      <c r="O773" s="28">
        <v>4.1238249999999999E-4</v>
      </c>
      <c r="P773" s="28">
        <v>3.3974899999999999E-5</v>
      </c>
      <c r="Q773" s="28">
        <v>9.17249E-5</v>
      </c>
      <c r="R773" s="28">
        <v>5.4567400000000002E-5</v>
      </c>
    </row>
    <row r="774" spans="1:18" ht="33.75" x14ac:dyDescent="0.2">
      <c r="A774" s="12" t="s">
        <v>729</v>
      </c>
      <c r="B774" s="10" t="str">
        <f>VLOOKUP(A774,[3]Feuil1!$A$4:$B$2591,2,FALSE)</f>
        <v>Cardiopathies congénitales et valvulopathies, âge inférieur à 18 ans, niveau 2</v>
      </c>
      <c r="C774" s="26">
        <v>182</v>
      </c>
      <c r="D774" s="27">
        <v>773187.91910000006</v>
      </c>
      <c r="E774" s="26">
        <v>215</v>
      </c>
      <c r="F774" s="27">
        <v>916670.58470000001</v>
      </c>
      <c r="G774" s="26">
        <v>203</v>
      </c>
      <c r="H774" s="27">
        <v>896584.87650000001</v>
      </c>
      <c r="I774" s="28">
        <v>0.185572824</v>
      </c>
      <c r="J774" s="28">
        <v>0.18131868130000001</v>
      </c>
      <c r="K774" s="28">
        <v>3.6011811999999998E-3</v>
      </c>
      <c r="L774" s="28">
        <v>-2.1911587999999999E-2</v>
      </c>
      <c r="M774" s="28">
        <v>-5.5813952999999999E-2</v>
      </c>
      <c r="N774" s="28">
        <v>3.5906446199999997E-2</v>
      </c>
      <c r="O774" s="28">
        <v>-1.6495299999999999E-4</v>
      </c>
      <c r="P774" s="28">
        <v>-3.8587999999999997E-5</v>
      </c>
      <c r="Q774" s="28">
        <v>1.8435800000000001E-5</v>
      </c>
      <c r="R774" s="28">
        <v>3.3086700000000003E-5</v>
      </c>
    </row>
    <row r="775" spans="1:18" ht="33.75" x14ac:dyDescent="0.2">
      <c r="A775" s="12" t="s">
        <v>730</v>
      </c>
      <c r="B775" s="10" t="str">
        <f>VLOOKUP(A775,[3]Feuil1!$A$4:$B$2591,2,FALSE)</f>
        <v>Cardiopathies congénitales et valvulopathies, âge inférieur à 18 ans, niveau 3</v>
      </c>
      <c r="C775" s="26">
        <v>135</v>
      </c>
      <c r="D775" s="27">
        <v>982920.20319999999</v>
      </c>
      <c r="E775" s="26">
        <v>148</v>
      </c>
      <c r="F775" s="27">
        <v>1067102.1172</v>
      </c>
      <c r="G775" s="26">
        <v>147</v>
      </c>
      <c r="H775" s="27">
        <v>1039105.7504</v>
      </c>
      <c r="I775" s="28">
        <v>8.5644708200000003E-2</v>
      </c>
      <c r="J775" s="28">
        <v>9.6296296300000001E-2</v>
      </c>
      <c r="K775" s="28">
        <v>-9.7159759999999994E-3</v>
      </c>
      <c r="L775" s="28">
        <v>-2.6235883000000002E-2</v>
      </c>
      <c r="M775" s="28">
        <v>-6.7567570000000004E-3</v>
      </c>
      <c r="N775" s="28">
        <v>-1.9611638000000001E-2</v>
      </c>
      <c r="O775" s="28">
        <v>-1.3746E-5</v>
      </c>
      <c r="P775" s="28">
        <v>-5.3786000000000003E-5</v>
      </c>
      <c r="Q775" s="28">
        <v>1.3350099999999999E-5</v>
      </c>
      <c r="R775" s="28">
        <v>3.8346200000000002E-5</v>
      </c>
    </row>
    <row r="776" spans="1:18" ht="33.75" x14ac:dyDescent="0.2">
      <c r="A776" s="12" t="s">
        <v>731</v>
      </c>
      <c r="B776" s="10" t="str">
        <f>VLOOKUP(A776,[3]Feuil1!$A$4:$B$2591,2,FALSE)</f>
        <v>Cardiopathies congénitales et valvulopathies, âge inférieur à 18 ans, niveau 4</v>
      </c>
      <c r="C776" s="26">
        <v>41</v>
      </c>
      <c r="D776" s="27">
        <v>376469.92910000001</v>
      </c>
      <c r="E776" s="26">
        <v>27</v>
      </c>
      <c r="F776" s="27">
        <v>252452.39170000001</v>
      </c>
      <c r="G776" s="26">
        <v>42</v>
      </c>
      <c r="H776" s="27">
        <v>473448.4547</v>
      </c>
      <c r="I776" s="28">
        <v>-0.32942216000000002</v>
      </c>
      <c r="J776" s="28">
        <v>-0.34146341499999999</v>
      </c>
      <c r="K776" s="28">
        <v>1.8284867400000002E-2</v>
      </c>
      <c r="L776" s="28">
        <v>0.8753969868</v>
      </c>
      <c r="M776" s="28">
        <v>0.55555555560000003</v>
      </c>
      <c r="N776" s="28">
        <v>0.20561234859999999</v>
      </c>
      <c r="O776" s="28">
        <v>2.0619120000000001E-4</v>
      </c>
      <c r="P776" s="28">
        <v>4.2457209999999999E-4</v>
      </c>
      <c r="Q776" s="28">
        <v>3.8143029999999999E-6</v>
      </c>
      <c r="R776" s="28">
        <v>1.7471700000000001E-5</v>
      </c>
    </row>
    <row r="777" spans="1:18" ht="33.75" x14ac:dyDescent="0.2">
      <c r="A777" s="12" t="s">
        <v>732</v>
      </c>
      <c r="B777" s="10" t="str">
        <f>VLOOKUP(A777,[3]Feuil1!$A$4:$B$2591,2,FALSE)</f>
        <v>Cardiopathies congénitales et valvulopathies, âge inférieur à 18 ans, très courte durée</v>
      </c>
      <c r="C777" s="26">
        <v>1003</v>
      </c>
      <c r="D777" s="27">
        <v>695433.34750000003</v>
      </c>
      <c r="E777" s="26">
        <v>810</v>
      </c>
      <c r="F777" s="27">
        <v>558420.98490000004</v>
      </c>
      <c r="G777" s="26">
        <v>763</v>
      </c>
      <c r="H777" s="27">
        <v>531954.99100000004</v>
      </c>
      <c r="I777" s="28">
        <v>-0.19701724600000001</v>
      </c>
      <c r="J777" s="28">
        <v>-0.19242273200000001</v>
      </c>
      <c r="K777" s="28">
        <v>-5.6892560000000002E-3</v>
      </c>
      <c r="L777" s="28">
        <v>-4.739434E-2</v>
      </c>
      <c r="M777" s="28">
        <v>-5.8024691000000003E-2</v>
      </c>
      <c r="N777" s="28">
        <v>1.12851701E-2</v>
      </c>
      <c r="O777" s="28">
        <v>-6.4606600000000004E-4</v>
      </c>
      <c r="P777" s="28">
        <v>-5.0846000000000001E-5</v>
      </c>
      <c r="Q777" s="28">
        <v>6.9293200000000003E-5</v>
      </c>
      <c r="R777" s="28">
        <v>1.9630799999999998E-5</v>
      </c>
    </row>
    <row r="778" spans="1:18" ht="33.75" x14ac:dyDescent="0.2">
      <c r="A778" s="12" t="s">
        <v>733</v>
      </c>
      <c r="B778" s="10" t="str">
        <f>VLOOKUP(A778,[3]Feuil1!$A$4:$B$2591,2,FALSE)</f>
        <v>Cardiopathies congénitales et valvulopathies, âge supérieur à 17 ans, niveau 1</v>
      </c>
      <c r="C778" s="26">
        <v>2300</v>
      </c>
      <c r="D778" s="27">
        <v>4108126.9024999999</v>
      </c>
      <c r="E778" s="26">
        <v>1992</v>
      </c>
      <c r="F778" s="27">
        <v>3543705.0918000001</v>
      </c>
      <c r="G778" s="26">
        <v>1973</v>
      </c>
      <c r="H778" s="27">
        <v>3527430.8339999998</v>
      </c>
      <c r="I778" s="28">
        <v>-0.13739152299999999</v>
      </c>
      <c r="J778" s="28">
        <v>-0.13391304300000001</v>
      </c>
      <c r="K778" s="28">
        <v>-4.0163159999999998E-3</v>
      </c>
      <c r="L778" s="28">
        <v>-4.5924410000000001E-3</v>
      </c>
      <c r="M778" s="28">
        <v>-9.5381530000000006E-3</v>
      </c>
      <c r="N778" s="28">
        <v>4.9933384999999997E-3</v>
      </c>
      <c r="O778" s="28">
        <v>-2.6117600000000001E-4</v>
      </c>
      <c r="P778" s="28">
        <v>-3.1266000000000002E-5</v>
      </c>
      <c r="Q778" s="28">
        <v>1.7918139999999999E-4</v>
      </c>
      <c r="R778" s="28">
        <v>1.30173E-4</v>
      </c>
    </row>
    <row r="779" spans="1:18" ht="33.75" x14ac:dyDescent="0.2">
      <c r="A779" s="12" t="s">
        <v>734</v>
      </c>
      <c r="B779" s="10" t="str">
        <f>VLOOKUP(A779,[3]Feuil1!$A$4:$B$2591,2,FALSE)</f>
        <v>Cardiopathies congénitales et valvulopathies, âge supérieur à 17 ans, niveau 2</v>
      </c>
      <c r="C779" s="26">
        <v>2369</v>
      </c>
      <c r="D779" s="27">
        <v>8743308.3660000004</v>
      </c>
      <c r="E779" s="26">
        <v>2288</v>
      </c>
      <c r="F779" s="27">
        <v>8459244.9360000007</v>
      </c>
      <c r="G779" s="26">
        <v>2376</v>
      </c>
      <c r="H779" s="27">
        <v>8768330.4020000007</v>
      </c>
      <c r="I779" s="28">
        <v>-3.2489237999999997E-2</v>
      </c>
      <c r="J779" s="28">
        <v>-3.4191642000000001E-2</v>
      </c>
      <c r="K779" s="28">
        <v>1.7626723E-3</v>
      </c>
      <c r="L779" s="28">
        <v>3.6538186100000002E-2</v>
      </c>
      <c r="M779" s="28">
        <v>3.8461538500000003E-2</v>
      </c>
      <c r="N779" s="28">
        <v>-1.8521169999999999E-3</v>
      </c>
      <c r="O779" s="28">
        <v>1.2096552000000001E-3</v>
      </c>
      <c r="P779" s="28">
        <v>5.9380719999999998E-4</v>
      </c>
      <c r="Q779" s="28">
        <v>2.1578060000000001E-4</v>
      </c>
      <c r="R779" s="28">
        <v>3.235782E-4</v>
      </c>
    </row>
    <row r="780" spans="1:18" ht="33.75" x14ac:dyDescent="0.2">
      <c r="A780" s="12" t="s">
        <v>735</v>
      </c>
      <c r="B780" s="10" t="str">
        <f>VLOOKUP(A780,[3]Feuil1!$A$4:$B$2591,2,FALSE)</f>
        <v>Cardiopathies congénitales et valvulopathies, âge supérieur à 17 ans, niveau 3</v>
      </c>
      <c r="C780" s="26">
        <v>750</v>
      </c>
      <c r="D780" s="27">
        <v>3788372.8124000002</v>
      </c>
      <c r="E780" s="26">
        <v>754</v>
      </c>
      <c r="F780" s="27">
        <v>3830144.4657999999</v>
      </c>
      <c r="G780" s="26">
        <v>899</v>
      </c>
      <c r="H780" s="27">
        <v>4556789.6446000002</v>
      </c>
      <c r="I780" s="28">
        <v>1.1026278400000001E-2</v>
      </c>
      <c r="J780" s="28">
        <v>5.3333332999999997E-3</v>
      </c>
      <c r="K780" s="28">
        <v>5.6627437999999999E-3</v>
      </c>
      <c r="L780" s="28">
        <v>0.18971743369999999</v>
      </c>
      <c r="M780" s="28">
        <v>0.1923076923</v>
      </c>
      <c r="N780" s="28">
        <v>-2.1724750000000001E-3</v>
      </c>
      <c r="O780" s="28">
        <v>1.9931819E-3</v>
      </c>
      <c r="P780" s="28">
        <v>1.3960124E-3</v>
      </c>
      <c r="Q780" s="28">
        <v>8.1644199999999993E-5</v>
      </c>
      <c r="R780" s="28">
        <v>1.6815950000000001E-4</v>
      </c>
    </row>
    <row r="781" spans="1:18" ht="33.75" x14ac:dyDescent="0.2">
      <c r="A781" s="12" t="s">
        <v>736</v>
      </c>
      <c r="B781" s="10" t="str">
        <f>VLOOKUP(A781,[3]Feuil1!$A$4:$B$2591,2,FALSE)</f>
        <v>Cardiopathies congénitales et valvulopathies, âge supérieur à 17 ans, niveau 4</v>
      </c>
      <c r="C781" s="26">
        <v>152</v>
      </c>
      <c r="D781" s="27">
        <v>1070382.3075999999</v>
      </c>
      <c r="E781" s="26">
        <v>161</v>
      </c>
      <c r="F781" s="27">
        <v>1144038.6273000001</v>
      </c>
      <c r="G781" s="26">
        <v>174</v>
      </c>
      <c r="H781" s="27">
        <v>1203520.6185000001</v>
      </c>
      <c r="I781" s="28">
        <v>6.8813095300000002E-2</v>
      </c>
      <c r="J781" s="28">
        <v>5.9210526300000003E-2</v>
      </c>
      <c r="K781" s="28">
        <v>9.0657793999999996E-3</v>
      </c>
      <c r="L781" s="28">
        <v>5.1992992000000002E-2</v>
      </c>
      <c r="M781" s="28">
        <v>8.0745341600000006E-2</v>
      </c>
      <c r="N781" s="28">
        <v>-2.6604185999999998E-2</v>
      </c>
      <c r="O781" s="28">
        <v>1.786991E-4</v>
      </c>
      <c r="P781" s="28">
        <v>1.1427529999999999E-4</v>
      </c>
      <c r="Q781" s="28">
        <v>1.5802099999999999E-5</v>
      </c>
      <c r="R781" s="28">
        <v>4.4413599999999998E-5</v>
      </c>
    </row>
    <row r="782" spans="1:18" ht="33.75" x14ac:dyDescent="0.2">
      <c r="A782" s="12" t="s">
        <v>737</v>
      </c>
      <c r="B782" s="10" t="str">
        <f>VLOOKUP(A782,[3]Feuil1!$A$4:$B$2591,2,FALSE)</f>
        <v>Cardiopathies congénitales et valvulopathies, âge supérieur à 17 ans, très courte durée</v>
      </c>
      <c r="C782" s="26">
        <v>2413</v>
      </c>
      <c r="D782" s="27">
        <v>1220452.7919999999</v>
      </c>
      <c r="E782" s="26">
        <v>2252</v>
      </c>
      <c r="F782" s="27">
        <v>1138157.98</v>
      </c>
      <c r="G782" s="26">
        <v>2025</v>
      </c>
      <c r="H782" s="27">
        <v>1022828.052</v>
      </c>
      <c r="I782" s="28">
        <v>-6.7429738000000003E-2</v>
      </c>
      <c r="J782" s="28">
        <v>-6.6721923000000002E-2</v>
      </c>
      <c r="K782" s="28">
        <v>-7.5841799999999996E-4</v>
      </c>
      <c r="L782" s="28">
        <v>-0.10133033399999999</v>
      </c>
      <c r="M782" s="28">
        <v>-0.10079929</v>
      </c>
      <c r="N782" s="28">
        <v>-5.9057399999999996E-4</v>
      </c>
      <c r="O782" s="28">
        <v>-3.1203609999999999E-3</v>
      </c>
      <c r="P782" s="28">
        <v>-2.2156899999999999E-4</v>
      </c>
      <c r="Q782" s="28">
        <v>1.839039E-4</v>
      </c>
      <c r="R782" s="28">
        <v>3.77455E-5</v>
      </c>
    </row>
    <row r="783" spans="1:18" ht="22.5" x14ac:dyDescent="0.2">
      <c r="A783" s="12" t="s">
        <v>738</v>
      </c>
      <c r="B783" s="10" t="str">
        <f>VLOOKUP(A783,[3]Feuil1!$A$4:$B$2591,2,FALSE)</f>
        <v>Troubles vasculaires périphériques, niveau 1</v>
      </c>
      <c r="C783" s="26">
        <v>12118</v>
      </c>
      <c r="D783" s="27">
        <v>22541138.164000001</v>
      </c>
      <c r="E783" s="26">
        <v>11079</v>
      </c>
      <c r="F783" s="27">
        <v>20561006.453000002</v>
      </c>
      <c r="G783" s="26">
        <v>10619</v>
      </c>
      <c r="H783" s="27">
        <v>19621022.274999999</v>
      </c>
      <c r="I783" s="28">
        <v>-8.7845241000000004E-2</v>
      </c>
      <c r="J783" s="28">
        <v>-8.5740221000000005E-2</v>
      </c>
      <c r="K783" s="28">
        <v>-2.3024310000000002E-3</v>
      </c>
      <c r="L783" s="28">
        <v>-4.5716837000000003E-2</v>
      </c>
      <c r="M783" s="28">
        <v>-4.1519992999999998E-2</v>
      </c>
      <c r="N783" s="28">
        <v>-4.3786449999999996E-3</v>
      </c>
      <c r="O783" s="28">
        <v>-6.3231980000000004E-3</v>
      </c>
      <c r="P783" s="28">
        <v>-1.8058740000000001E-3</v>
      </c>
      <c r="Q783" s="28">
        <v>9.6438290000000005E-4</v>
      </c>
      <c r="R783" s="28">
        <v>7.2407579999999997E-4</v>
      </c>
    </row>
    <row r="784" spans="1:18" ht="22.5" x14ac:dyDescent="0.2">
      <c r="A784" s="12" t="s">
        <v>739</v>
      </c>
      <c r="B784" s="10" t="str">
        <f>VLOOKUP(A784,[3]Feuil1!$A$4:$B$2591,2,FALSE)</f>
        <v>Troubles vasculaires périphériques, niveau 2</v>
      </c>
      <c r="C784" s="26">
        <v>7824</v>
      </c>
      <c r="D784" s="27">
        <v>27892578.427999999</v>
      </c>
      <c r="E784" s="26">
        <v>8026</v>
      </c>
      <c r="F784" s="27">
        <v>28631216.771000002</v>
      </c>
      <c r="G784" s="26">
        <v>8219</v>
      </c>
      <c r="H784" s="27">
        <v>29294450.107000001</v>
      </c>
      <c r="I784" s="28">
        <v>2.64815368E-2</v>
      </c>
      <c r="J784" s="28">
        <v>2.5817995900000001E-2</v>
      </c>
      <c r="K784" s="28">
        <v>6.4684080000000004E-4</v>
      </c>
      <c r="L784" s="28">
        <v>2.3164692600000002E-2</v>
      </c>
      <c r="M784" s="28">
        <v>2.4046847699999999E-2</v>
      </c>
      <c r="N784" s="28">
        <v>-8.6143999999999999E-4</v>
      </c>
      <c r="O784" s="28">
        <v>2.6529939000000001E-3</v>
      </c>
      <c r="P784" s="28">
        <v>1.2741872E-3</v>
      </c>
      <c r="Q784" s="28">
        <v>7.4642280000000001E-4</v>
      </c>
      <c r="R784" s="28">
        <v>1.0810549E-3</v>
      </c>
    </row>
    <row r="785" spans="1:18" ht="22.5" x14ac:dyDescent="0.2">
      <c r="A785" s="12" t="s">
        <v>740</v>
      </c>
      <c r="B785" s="10" t="str">
        <f>VLOOKUP(A785,[3]Feuil1!$A$4:$B$2591,2,FALSE)</f>
        <v>Troubles vasculaires périphériques, niveau 3</v>
      </c>
      <c r="C785" s="26">
        <v>6072</v>
      </c>
      <c r="D785" s="27">
        <v>31972162.642000001</v>
      </c>
      <c r="E785" s="26">
        <v>6525</v>
      </c>
      <c r="F785" s="27">
        <v>34551725.579999998</v>
      </c>
      <c r="G785" s="26">
        <v>6741</v>
      </c>
      <c r="H785" s="27">
        <v>35765820.579999998</v>
      </c>
      <c r="I785" s="28">
        <v>8.0681528099999997E-2</v>
      </c>
      <c r="J785" s="28">
        <v>7.4604743099999996E-2</v>
      </c>
      <c r="K785" s="28">
        <v>5.6549024E-3</v>
      </c>
      <c r="L785" s="28">
        <v>3.5138476600000003E-2</v>
      </c>
      <c r="M785" s="28">
        <v>3.3103448299999998E-2</v>
      </c>
      <c r="N785" s="28">
        <v>1.9698204999999999E-3</v>
      </c>
      <c r="O785" s="28">
        <v>2.9691537999999998E-3</v>
      </c>
      <c r="P785" s="28">
        <v>2.3324888E-3</v>
      </c>
      <c r="Q785" s="28">
        <v>6.1219560000000004E-4</v>
      </c>
      <c r="R785" s="28">
        <v>1.3198681999999999E-3</v>
      </c>
    </row>
    <row r="786" spans="1:18" ht="22.5" x14ac:dyDescent="0.2">
      <c r="A786" s="12" t="s">
        <v>741</v>
      </c>
      <c r="B786" s="10" t="str">
        <f>VLOOKUP(A786,[3]Feuil1!$A$4:$B$2591,2,FALSE)</f>
        <v>Troubles vasculaires périphériques, niveau 4</v>
      </c>
      <c r="C786" s="26">
        <v>1829</v>
      </c>
      <c r="D786" s="27">
        <v>14183653.869000001</v>
      </c>
      <c r="E786" s="26">
        <v>1922</v>
      </c>
      <c r="F786" s="27">
        <v>14720127.992000001</v>
      </c>
      <c r="G786" s="26">
        <v>2181</v>
      </c>
      <c r="H786" s="27">
        <v>17068428.737</v>
      </c>
      <c r="I786" s="28">
        <v>3.7823407699999999E-2</v>
      </c>
      <c r="J786" s="28">
        <v>5.08474576E-2</v>
      </c>
      <c r="K786" s="28">
        <v>-1.2393853999999999E-2</v>
      </c>
      <c r="L786" s="28">
        <v>0.15952991350000001</v>
      </c>
      <c r="M786" s="28">
        <v>0.1347554631</v>
      </c>
      <c r="N786" s="28">
        <v>2.1832413500000002E-2</v>
      </c>
      <c r="O786" s="28">
        <v>3.5602352999999998E-3</v>
      </c>
      <c r="P786" s="28">
        <v>4.5114964000000004E-3</v>
      </c>
      <c r="Q786" s="28">
        <v>1.9807129999999999E-4</v>
      </c>
      <c r="R786" s="28">
        <v>6.2987730000000003E-4</v>
      </c>
    </row>
    <row r="787" spans="1:18" ht="22.5" x14ac:dyDescent="0.2">
      <c r="A787" s="12" t="s">
        <v>742</v>
      </c>
      <c r="B787" s="10" t="str">
        <f>VLOOKUP(A787,[3]Feuil1!$A$4:$B$2591,2,FALSE)</f>
        <v>Troubles vasculaires périphériques, très courte durée</v>
      </c>
      <c r="C787" s="26">
        <v>11725</v>
      </c>
      <c r="D787" s="27">
        <v>7642693.1890000002</v>
      </c>
      <c r="E787" s="26">
        <v>11623</v>
      </c>
      <c r="F787" s="27">
        <v>7576551.0621999996</v>
      </c>
      <c r="G787" s="26">
        <v>11687</v>
      </c>
      <c r="H787" s="27">
        <v>7621422.3766000001</v>
      </c>
      <c r="I787" s="28">
        <v>-8.6542960000000006E-3</v>
      </c>
      <c r="J787" s="28">
        <v>-8.6993599999999997E-3</v>
      </c>
      <c r="K787" s="28">
        <v>4.5460100000000002E-5</v>
      </c>
      <c r="L787" s="28">
        <v>5.9223931999999998E-3</v>
      </c>
      <c r="M787" s="28">
        <v>5.5063237000000003E-3</v>
      </c>
      <c r="N787" s="28">
        <v>4.1379109999999998E-4</v>
      </c>
      <c r="O787" s="28">
        <v>8.7974929999999998E-4</v>
      </c>
      <c r="P787" s="28">
        <v>8.6205599999999993E-5</v>
      </c>
      <c r="Q787" s="28">
        <v>1.0613752000000001E-3</v>
      </c>
      <c r="R787" s="28">
        <v>2.8125379999999997E-4</v>
      </c>
    </row>
    <row r="788" spans="1:18" x14ac:dyDescent="0.2">
      <c r="A788" s="12" t="s">
        <v>743</v>
      </c>
      <c r="B788" s="10" t="str">
        <f>VLOOKUP(A788,[3]Feuil1!$A$4:$B$2591,2,FALSE)</f>
        <v>Douleurs thoraciques, niveau 1</v>
      </c>
      <c r="C788" s="26">
        <v>12654</v>
      </c>
      <c r="D788" s="27">
        <v>14077055.753</v>
      </c>
      <c r="E788" s="26">
        <v>12133</v>
      </c>
      <c r="F788" s="27">
        <v>13449459.550000001</v>
      </c>
      <c r="G788" s="26">
        <v>11269</v>
      </c>
      <c r="H788" s="27">
        <v>12465138.154999999</v>
      </c>
      <c r="I788" s="28">
        <v>-4.4582917E-2</v>
      </c>
      <c r="J788" s="28">
        <v>-4.1172752E-2</v>
      </c>
      <c r="K788" s="28">
        <v>-3.5566E-3</v>
      </c>
      <c r="L788" s="28">
        <v>-7.3186688E-2</v>
      </c>
      <c r="M788" s="28">
        <v>-7.1210748000000004E-2</v>
      </c>
      <c r="N788" s="28">
        <v>-2.1274359999999999E-3</v>
      </c>
      <c r="O788" s="28">
        <v>-1.1876615E-2</v>
      </c>
      <c r="P788" s="28">
        <v>-1.8910540000000001E-3</v>
      </c>
      <c r="Q788" s="28">
        <v>1.0234138E-3</v>
      </c>
      <c r="R788" s="28">
        <v>4.600017E-4</v>
      </c>
    </row>
    <row r="789" spans="1:18" x14ac:dyDescent="0.2">
      <c r="A789" s="12" t="s">
        <v>744</v>
      </c>
      <c r="B789" s="10" t="str">
        <f>VLOOKUP(A789,[3]Feuil1!$A$4:$B$2591,2,FALSE)</f>
        <v>Douleurs thoraciques, niveau 2</v>
      </c>
      <c r="C789" s="26">
        <v>6190</v>
      </c>
      <c r="D789" s="27">
        <v>12875315.622</v>
      </c>
      <c r="E789" s="26">
        <v>6011</v>
      </c>
      <c r="F789" s="27">
        <v>12434651.478</v>
      </c>
      <c r="G789" s="26">
        <v>5320</v>
      </c>
      <c r="H789" s="27">
        <v>11023600.061000001</v>
      </c>
      <c r="I789" s="28">
        <v>-3.4225501999999998E-2</v>
      </c>
      <c r="J789" s="28">
        <v>-2.8917609E-2</v>
      </c>
      <c r="K789" s="28">
        <v>-5.4659560000000001E-3</v>
      </c>
      <c r="L789" s="28">
        <v>-0.11347736</v>
      </c>
      <c r="M789" s="28">
        <v>-0.11495591400000001</v>
      </c>
      <c r="N789" s="28">
        <v>1.6705998999999999E-3</v>
      </c>
      <c r="O789" s="28">
        <v>-9.4985429999999999E-3</v>
      </c>
      <c r="P789" s="28">
        <v>-2.710877E-3</v>
      </c>
      <c r="Q789" s="28">
        <v>4.8314499999999998E-4</v>
      </c>
      <c r="R789" s="28">
        <v>4.0680460000000002E-4</v>
      </c>
    </row>
    <row r="790" spans="1:18" x14ac:dyDescent="0.2">
      <c r="A790" s="12" t="s">
        <v>745</v>
      </c>
      <c r="B790" s="10" t="str">
        <f>VLOOKUP(A790,[3]Feuil1!$A$4:$B$2591,2,FALSE)</f>
        <v>Douleurs thoraciques, niveau 3</v>
      </c>
      <c r="C790" s="26">
        <v>13</v>
      </c>
      <c r="D790" s="27">
        <v>36855.78</v>
      </c>
      <c r="E790" s="26">
        <v>18</v>
      </c>
      <c r="F790" s="27">
        <v>51909.948600000003</v>
      </c>
      <c r="G790" s="26">
        <v>18</v>
      </c>
      <c r="H790" s="27">
        <v>51229.534200000002</v>
      </c>
      <c r="I790" s="28">
        <v>0.4084615385</v>
      </c>
      <c r="J790" s="28">
        <v>0.3846153846</v>
      </c>
      <c r="K790" s="28">
        <v>1.7222222200000002E-2</v>
      </c>
      <c r="L790" s="28">
        <v>-1.3107591E-2</v>
      </c>
      <c r="M790" s="28">
        <v>0</v>
      </c>
      <c r="N790" s="28">
        <v>-1.3107591E-2</v>
      </c>
      <c r="O790" s="28">
        <v>0</v>
      </c>
      <c r="P790" s="28">
        <v>-1.307195E-6</v>
      </c>
      <c r="Q790" s="28">
        <v>1.6347013000000001E-6</v>
      </c>
      <c r="R790" s="28">
        <v>1.8905266000000001E-6</v>
      </c>
    </row>
    <row r="791" spans="1:18" x14ac:dyDescent="0.2">
      <c r="A791" s="12" t="s">
        <v>746</v>
      </c>
      <c r="B791" s="10" t="str">
        <f>VLOOKUP(A791,[3]Feuil1!$A$4:$B$2591,2,FALSE)</f>
        <v>Douleurs thoraciques, niveau 4</v>
      </c>
      <c r="C791" s="26">
        <v>3</v>
      </c>
      <c r="D791" s="27">
        <v>12469.111999999999</v>
      </c>
      <c r="E791" s="26" t="s">
        <v>3391</v>
      </c>
      <c r="F791" s="27" t="s">
        <v>3391</v>
      </c>
      <c r="G791" s="26">
        <v>2</v>
      </c>
      <c r="H791" s="27">
        <v>8123.2</v>
      </c>
      <c r="I791" s="28" t="s">
        <v>3391</v>
      </c>
      <c r="J791" s="28" t="s">
        <v>3391</v>
      </c>
      <c r="K791" s="28" t="s">
        <v>3391</v>
      </c>
      <c r="L791" s="28" t="s">
        <v>3391</v>
      </c>
      <c r="M791" s="28" t="s">
        <v>3391</v>
      </c>
      <c r="N791" s="28" t="s">
        <v>3391</v>
      </c>
      <c r="O791" s="28" t="s">
        <v>3391</v>
      </c>
      <c r="P791" s="28" t="s">
        <v>3391</v>
      </c>
      <c r="Q791" s="28">
        <v>1.8163347999999999E-7</v>
      </c>
      <c r="R791" s="28">
        <v>2.9977094000000001E-7</v>
      </c>
    </row>
    <row r="792" spans="1:18" x14ac:dyDescent="0.2">
      <c r="A792" s="12" t="s">
        <v>747</v>
      </c>
      <c r="B792" s="10" t="str">
        <f>VLOOKUP(A792,[3]Feuil1!$A$4:$B$2591,2,FALSE)</f>
        <v>Douleurs thoraciques, très courte durée</v>
      </c>
      <c r="C792" s="26">
        <v>60947</v>
      </c>
      <c r="D792" s="27">
        <v>39534815.050999999</v>
      </c>
      <c r="E792" s="26">
        <v>62952</v>
      </c>
      <c r="F792" s="27">
        <v>40808808.409999996</v>
      </c>
      <c r="G792" s="26">
        <v>61838</v>
      </c>
      <c r="H792" s="27">
        <v>40081139.362000003</v>
      </c>
      <c r="I792" s="28">
        <v>3.2224593900000001E-2</v>
      </c>
      <c r="J792" s="28">
        <v>3.2897435500000002E-2</v>
      </c>
      <c r="K792" s="28">
        <v>-6.5141199999999998E-4</v>
      </c>
      <c r="L792" s="28">
        <v>-1.7831176000000001E-2</v>
      </c>
      <c r="M792" s="28">
        <v>-1.7696021999999999E-2</v>
      </c>
      <c r="N792" s="28">
        <v>-1.3758800000000001E-4</v>
      </c>
      <c r="O792" s="28">
        <v>-1.5313136E-2</v>
      </c>
      <c r="P792" s="28">
        <v>-1.3979789999999999E-3</v>
      </c>
      <c r="Q792" s="28">
        <v>5.6159254999999996E-3</v>
      </c>
      <c r="R792" s="28">
        <v>1.4791167E-3</v>
      </c>
    </row>
    <row r="793" spans="1:18" x14ac:dyDescent="0.2">
      <c r="A793" s="12" t="s">
        <v>748</v>
      </c>
      <c r="B793" s="10" t="str">
        <f>VLOOKUP(A793,[3]Feuil1!$A$4:$B$2591,2,FALSE)</f>
        <v>Arrêt cardiaque, niveau 1</v>
      </c>
      <c r="C793" s="26">
        <v>3431</v>
      </c>
      <c r="D793" s="27">
        <v>4175778.5137999998</v>
      </c>
      <c r="E793" s="26">
        <v>3706</v>
      </c>
      <c r="F793" s="27">
        <v>4516310.1330000004</v>
      </c>
      <c r="G793" s="26">
        <v>3732</v>
      </c>
      <c r="H793" s="27">
        <v>4553144.6527000004</v>
      </c>
      <c r="I793" s="28">
        <v>8.1549253200000005E-2</v>
      </c>
      <c r="J793" s="28">
        <v>8.0151559299999994E-2</v>
      </c>
      <c r="K793" s="28">
        <v>1.2939793999999999E-3</v>
      </c>
      <c r="L793" s="28">
        <v>8.155888E-3</v>
      </c>
      <c r="M793" s="28">
        <v>7.0156502999999997E-3</v>
      </c>
      <c r="N793" s="28">
        <v>1.1322939E-3</v>
      </c>
      <c r="O793" s="28">
        <v>3.5739810000000002E-4</v>
      </c>
      <c r="P793" s="28">
        <v>7.0765600000000006E-5</v>
      </c>
      <c r="Q793" s="28">
        <v>3.3892809999999998E-4</v>
      </c>
      <c r="R793" s="28">
        <v>1.68025E-4</v>
      </c>
    </row>
    <row r="794" spans="1:18" x14ac:dyDescent="0.2">
      <c r="A794" s="12" t="s">
        <v>749</v>
      </c>
      <c r="B794" s="10" t="str">
        <f>VLOOKUP(A794,[3]Feuil1!$A$4:$B$2591,2,FALSE)</f>
        <v>Arrêt cardiaque, niveau 2</v>
      </c>
      <c r="C794" s="26">
        <v>503</v>
      </c>
      <c r="D794" s="27">
        <v>1679880.8870000001</v>
      </c>
      <c r="E794" s="26">
        <v>520</v>
      </c>
      <c r="F794" s="27">
        <v>1723690.7168000001</v>
      </c>
      <c r="G794" s="26">
        <v>491</v>
      </c>
      <c r="H794" s="27">
        <v>1626087.6277999999</v>
      </c>
      <c r="I794" s="28">
        <v>2.6079128699999999E-2</v>
      </c>
      <c r="J794" s="28">
        <v>3.37972167E-2</v>
      </c>
      <c r="K794" s="28">
        <v>-7.4657660000000004E-3</v>
      </c>
      <c r="L794" s="28">
        <v>-5.6624478999999998E-2</v>
      </c>
      <c r="M794" s="28">
        <v>-5.5769231000000002E-2</v>
      </c>
      <c r="N794" s="28">
        <v>-9.0576199999999995E-4</v>
      </c>
      <c r="O794" s="28">
        <v>-3.9863600000000001E-4</v>
      </c>
      <c r="P794" s="28">
        <v>-1.8751299999999999E-4</v>
      </c>
      <c r="Q794" s="28">
        <v>4.4591E-5</v>
      </c>
      <c r="R794" s="28">
        <v>6.0007599999999998E-5</v>
      </c>
    </row>
    <row r="795" spans="1:18" x14ac:dyDescent="0.2">
      <c r="A795" s="12" t="s">
        <v>750</v>
      </c>
      <c r="B795" s="10" t="str">
        <f>VLOOKUP(A795,[3]Feuil1!$A$4:$B$2591,2,FALSE)</f>
        <v>Arrêt cardiaque, niveau 3</v>
      </c>
      <c r="C795" s="26">
        <v>629</v>
      </c>
      <c r="D795" s="27">
        <v>3302143.7382999999</v>
      </c>
      <c r="E795" s="26">
        <v>640</v>
      </c>
      <c r="F795" s="27">
        <v>3340048.5329</v>
      </c>
      <c r="G795" s="26">
        <v>699</v>
      </c>
      <c r="H795" s="27">
        <v>3692162.9912999999</v>
      </c>
      <c r="I795" s="28">
        <v>1.14788445E-2</v>
      </c>
      <c r="J795" s="28">
        <v>1.7488076299999999E-2</v>
      </c>
      <c r="K795" s="28">
        <v>-5.9059480000000003E-3</v>
      </c>
      <c r="L795" s="28">
        <v>0.1054219587</v>
      </c>
      <c r="M795" s="28">
        <v>9.2187500000000006E-2</v>
      </c>
      <c r="N795" s="28">
        <v>1.21173871E-2</v>
      </c>
      <c r="O795" s="28">
        <v>8.1101890000000003E-4</v>
      </c>
      <c r="P795" s="28">
        <v>6.7647339999999995E-4</v>
      </c>
      <c r="Q795" s="28">
        <v>6.3480900000000004E-5</v>
      </c>
      <c r="R795" s="28">
        <v>1.3625209999999999E-4</v>
      </c>
    </row>
    <row r="796" spans="1:18" x14ac:dyDescent="0.2">
      <c r="A796" s="12" t="s">
        <v>751</v>
      </c>
      <c r="B796" s="10" t="str">
        <f>VLOOKUP(A796,[3]Feuil1!$A$4:$B$2591,2,FALSE)</f>
        <v>Arrêt cardiaque, niveau 4</v>
      </c>
      <c r="C796" s="26">
        <v>780</v>
      </c>
      <c r="D796" s="27">
        <v>6274598.3503</v>
      </c>
      <c r="E796" s="26">
        <v>829</v>
      </c>
      <c r="F796" s="27">
        <v>6631688.0982999997</v>
      </c>
      <c r="G796" s="26">
        <v>806</v>
      </c>
      <c r="H796" s="27">
        <v>6382303.4680000003</v>
      </c>
      <c r="I796" s="28">
        <v>5.6910375499999999E-2</v>
      </c>
      <c r="J796" s="28">
        <v>6.2820512800000006E-2</v>
      </c>
      <c r="K796" s="28">
        <v>-5.5608050000000003E-3</v>
      </c>
      <c r="L796" s="28">
        <v>-3.7605E-2</v>
      </c>
      <c r="M796" s="28">
        <v>-2.7744270000000001E-2</v>
      </c>
      <c r="N796" s="28">
        <v>-1.0142115E-2</v>
      </c>
      <c r="O796" s="28">
        <v>-3.1616000000000001E-4</v>
      </c>
      <c r="P796" s="28">
        <v>-4.79111E-4</v>
      </c>
      <c r="Q796" s="28">
        <v>7.3198299999999993E-5</v>
      </c>
      <c r="R796" s="28">
        <v>2.3552649999999999E-4</v>
      </c>
    </row>
    <row r="797" spans="1:18" x14ac:dyDescent="0.2">
      <c r="A797" s="12" t="s">
        <v>752</v>
      </c>
      <c r="B797" s="10" t="str">
        <f>VLOOKUP(A797,[3]Feuil1!$A$4:$B$2591,2,FALSE)</f>
        <v>Hypertension artérielle, niveau 1</v>
      </c>
      <c r="C797" s="26">
        <v>7789</v>
      </c>
      <c r="D797" s="27">
        <v>12780111.198999999</v>
      </c>
      <c r="E797" s="26">
        <v>7431</v>
      </c>
      <c r="F797" s="27">
        <v>12161624.415999999</v>
      </c>
      <c r="G797" s="26">
        <v>7177</v>
      </c>
      <c r="H797" s="27">
        <v>11737509.142000001</v>
      </c>
      <c r="I797" s="28">
        <v>-4.8394475999999999E-2</v>
      </c>
      <c r="J797" s="28">
        <v>-4.5962254000000001E-2</v>
      </c>
      <c r="K797" s="28">
        <v>-2.5493970000000001E-3</v>
      </c>
      <c r="L797" s="28">
        <v>-3.4873241999999999E-2</v>
      </c>
      <c r="M797" s="28">
        <v>-3.4181133000000002E-2</v>
      </c>
      <c r="N797" s="28">
        <v>-7.1660300000000001E-4</v>
      </c>
      <c r="O797" s="28">
        <v>-3.4915050000000002E-3</v>
      </c>
      <c r="P797" s="28">
        <v>-8.1479999999999996E-4</v>
      </c>
      <c r="Q797" s="28">
        <v>6.517917E-4</v>
      </c>
      <c r="R797" s="28">
        <v>4.3314999999999998E-4</v>
      </c>
    </row>
    <row r="798" spans="1:18" x14ac:dyDescent="0.2">
      <c r="A798" s="12" t="s">
        <v>753</v>
      </c>
      <c r="B798" s="10" t="str">
        <f>VLOOKUP(A798,[3]Feuil1!$A$4:$B$2591,2,FALSE)</f>
        <v>Hypertension artérielle, niveau 2</v>
      </c>
      <c r="C798" s="26">
        <v>6004</v>
      </c>
      <c r="D798" s="27">
        <v>17517558.829999998</v>
      </c>
      <c r="E798" s="26">
        <v>5838</v>
      </c>
      <c r="F798" s="27">
        <v>17014796.366</v>
      </c>
      <c r="G798" s="26">
        <v>5712</v>
      </c>
      <c r="H798" s="27">
        <v>16691534.73</v>
      </c>
      <c r="I798" s="28">
        <v>-2.8700487E-2</v>
      </c>
      <c r="J798" s="28">
        <v>-2.7648235E-2</v>
      </c>
      <c r="K798" s="28">
        <v>-1.082172E-3</v>
      </c>
      <c r="L798" s="28">
        <v>-1.8998853999999999E-2</v>
      </c>
      <c r="M798" s="28">
        <v>-2.1582733999999999E-2</v>
      </c>
      <c r="N798" s="28">
        <v>2.6408769000000002E-3</v>
      </c>
      <c r="O798" s="28">
        <v>-1.7320059999999999E-3</v>
      </c>
      <c r="P798" s="28">
        <v>-6.2104200000000003E-4</v>
      </c>
      <c r="Q798" s="28">
        <v>5.1874519999999999E-4</v>
      </c>
      <c r="R798" s="28">
        <v>6.1596869999999996E-4</v>
      </c>
    </row>
    <row r="799" spans="1:18" x14ac:dyDescent="0.2">
      <c r="A799" s="12" t="s">
        <v>754</v>
      </c>
      <c r="B799" s="10" t="str">
        <f>VLOOKUP(A799,[3]Feuil1!$A$4:$B$2591,2,FALSE)</f>
        <v>Hypertension artérielle, niveau 3</v>
      </c>
      <c r="C799" s="26">
        <v>4219</v>
      </c>
      <c r="D799" s="27">
        <v>15193978.362</v>
      </c>
      <c r="E799" s="26">
        <v>4203</v>
      </c>
      <c r="F799" s="27">
        <v>15181040.119999999</v>
      </c>
      <c r="G799" s="26">
        <v>4537</v>
      </c>
      <c r="H799" s="27">
        <v>16338142.116</v>
      </c>
      <c r="I799" s="28">
        <v>-8.5153699999999998E-4</v>
      </c>
      <c r="J799" s="28">
        <v>-3.792368E-3</v>
      </c>
      <c r="K799" s="28">
        <v>2.9520254999999998E-3</v>
      </c>
      <c r="L799" s="28">
        <v>7.6220205400000005E-2</v>
      </c>
      <c r="M799" s="28">
        <v>7.9467047299999996E-2</v>
      </c>
      <c r="N799" s="28">
        <v>-3.0078190000000001E-3</v>
      </c>
      <c r="O799" s="28">
        <v>4.5911915000000003E-3</v>
      </c>
      <c r="P799" s="28">
        <v>2.2229952999999998E-3</v>
      </c>
      <c r="Q799" s="28">
        <v>4.120355E-4</v>
      </c>
      <c r="R799" s="28">
        <v>6.0292739999999998E-4</v>
      </c>
    </row>
    <row r="800" spans="1:18" x14ac:dyDescent="0.2">
      <c r="A800" s="12" t="s">
        <v>755</v>
      </c>
      <c r="B800" s="10" t="str">
        <f>VLOOKUP(A800,[3]Feuil1!$A$4:$B$2591,2,FALSE)</f>
        <v>Hypertension artérielle, niveau 4</v>
      </c>
      <c r="C800" s="26">
        <v>1830</v>
      </c>
      <c r="D800" s="27">
        <v>10092117.571</v>
      </c>
      <c r="E800" s="26">
        <v>2053</v>
      </c>
      <c r="F800" s="27">
        <v>11274835.477</v>
      </c>
      <c r="G800" s="26">
        <v>2431</v>
      </c>
      <c r="H800" s="27">
        <v>13309765.130999999</v>
      </c>
      <c r="I800" s="28">
        <v>0.1171922442</v>
      </c>
      <c r="J800" s="28">
        <v>0.12185792350000001</v>
      </c>
      <c r="K800" s="28">
        <v>-4.1588859999999997E-3</v>
      </c>
      <c r="L800" s="28">
        <v>0.18048419930000001</v>
      </c>
      <c r="M800" s="28">
        <v>0.18412079880000001</v>
      </c>
      <c r="N800" s="28">
        <v>-3.0711390000000001E-3</v>
      </c>
      <c r="O800" s="28">
        <v>5.1960191000000001E-3</v>
      </c>
      <c r="P800" s="28">
        <v>3.9094556999999999E-3</v>
      </c>
      <c r="Q800" s="28">
        <v>2.2077549999999999E-4</v>
      </c>
      <c r="R800" s="28">
        <v>4.9117110000000002E-4</v>
      </c>
    </row>
    <row r="801" spans="1:18" x14ac:dyDescent="0.2">
      <c r="A801" s="12" t="s">
        <v>756</v>
      </c>
      <c r="B801" s="10" t="str">
        <f>VLOOKUP(A801,[3]Feuil1!$A$4:$B$2591,2,FALSE)</f>
        <v>Hypertension artérielle, très courte durée</v>
      </c>
      <c r="C801" s="26">
        <v>9133</v>
      </c>
      <c r="D801" s="27">
        <v>5428494.0284000002</v>
      </c>
      <c r="E801" s="26">
        <v>9199</v>
      </c>
      <c r="F801" s="27">
        <v>5482169.1484000003</v>
      </c>
      <c r="G801" s="26">
        <v>9101</v>
      </c>
      <c r="H801" s="27">
        <v>5421405.4961000001</v>
      </c>
      <c r="I801" s="28">
        <v>9.8876630999999993E-3</v>
      </c>
      <c r="J801" s="28">
        <v>7.2265411E-3</v>
      </c>
      <c r="K801" s="28">
        <v>2.6420291999999998E-3</v>
      </c>
      <c r="L801" s="28">
        <v>-1.1083869999999999E-2</v>
      </c>
      <c r="M801" s="28">
        <v>-1.0653332E-2</v>
      </c>
      <c r="N801" s="28">
        <v>-4.3517499999999999E-4</v>
      </c>
      <c r="O801" s="28">
        <v>-1.347116E-3</v>
      </c>
      <c r="P801" s="28">
        <v>-1.1673800000000001E-4</v>
      </c>
      <c r="Q801" s="28">
        <v>8.2652310000000005E-4</v>
      </c>
      <c r="R801" s="28">
        <v>2.000665E-4</v>
      </c>
    </row>
    <row r="802" spans="1:18" x14ac:dyDescent="0.2">
      <c r="A802" s="12" t="s">
        <v>757</v>
      </c>
      <c r="B802" s="10" t="str">
        <f>VLOOKUP(A802,[3]Feuil1!$A$4:$B$2591,2,FALSE)</f>
        <v>Athérosclérose coronarienne, niveau 1</v>
      </c>
      <c r="C802" s="26">
        <v>6190</v>
      </c>
      <c r="D802" s="27">
        <v>6778750.2241000002</v>
      </c>
      <c r="E802" s="26">
        <v>5541</v>
      </c>
      <c r="F802" s="27">
        <v>6053867.9797999999</v>
      </c>
      <c r="G802" s="26">
        <v>5443</v>
      </c>
      <c r="H802" s="27">
        <v>5934444.4983000001</v>
      </c>
      <c r="I802" s="28">
        <v>-0.106934497</v>
      </c>
      <c r="J802" s="28">
        <v>-0.10484652699999999</v>
      </c>
      <c r="K802" s="28">
        <v>-2.3325279999999999E-3</v>
      </c>
      <c r="L802" s="28">
        <v>-1.9726806E-2</v>
      </c>
      <c r="M802" s="28">
        <v>-1.7686337999999999E-2</v>
      </c>
      <c r="N802" s="28">
        <v>-2.0772059999999998E-3</v>
      </c>
      <c r="O802" s="28">
        <v>-1.347116E-3</v>
      </c>
      <c r="P802" s="28">
        <v>-2.29433E-4</v>
      </c>
      <c r="Q802" s="28">
        <v>4.9431550000000001E-4</v>
      </c>
      <c r="R802" s="28">
        <v>2.1899920000000001E-4</v>
      </c>
    </row>
    <row r="803" spans="1:18" x14ac:dyDescent="0.2">
      <c r="A803" s="12" t="s">
        <v>758</v>
      </c>
      <c r="B803" s="10" t="str">
        <f>VLOOKUP(A803,[3]Feuil1!$A$4:$B$2591,2,FALSE)</f>
        <v>Athérosclérose coronarienne, niveau 2</v>
      </c>
      <c r="C803" s="26">
        <v>2895</v>
      </c>
      <c r="D803" s="27">
        <v>7528666.9475999996</v>
      </c>
      <c r="E803" s="26">
        <v>2739</v>
      </c>
      <c r="F803" s="27">
        <v>7060237.4989999998</v>
      </c>
      <c r="G803" s="26">
        <v>2730</v>
      </c>
      <c r="H803" s="27">
        <v>7077221.0504999999</v>
      </c>
      <c r="I803" s="28">
        <v>-6.2219441E-2</v>
      </c>
      <c r="J803" s="28">
        <v>-5.3886009999999998E-2</v>
      </c>
      <c r="K803" s="28">
        <v>-8.8080620000000002E-3</v>
      </c>
      <c r="L803" s="28">
        <v>2.4055213E-3</v>
      </c>
      <c r="M803" s="28">
        <v>-3.2858710000000001E-3</v>
      </c>
      <c r="N803" s="28">
        <v>5.7101549000000001E-3</v>
      </c>
      <c r="O803" s="28">
        <v>-1.2371499999999999E-4</v>
      </c>
      <c r="P803" s="28">
        <v>3.2628400000000001E-5</v>
      </c>
      <c r="Q803" s="28">
        <v>2.479297E-4</v>
      </c>
      <c r="R803" s="28">
        <v>2.6117110000000002E-4</v>
      </c>
    </row>
    <row r="804" spans="1:18" x14ac:dyDescent="0.2">
      <c r="A804" s="12" t="s">
        <v>759</v>
      </c>
      <c r="B804" s="10" t="str">
        <f>VLOOKUP(A804,[3]Feuil1!$A$4:$B$2591,2,FALSE)</f>
        <v>Athérosclérose coronarienne, niveau 3</v>
      </c>
      <c r="C804" s="26">
        <v>2061</v>
      </c>
      <c r="D804" s="27">
        <v>8174492.1267999997</v>
      </c>
      <c r="E804" s="26">
        <v>2085</v>
      </c>
      <c r="F804" s="27">
        <v>8203480.5065000001</v>
      </c>
      <c r="G804" s="26">
        <v>2156</v>
      </c>
      <c r="H804" s="27">
        <v>8519870.4517000001</v>
      </c>
      <c r="I804" s="28">
        <v>3.5461995E-3</v>
      </c>
      <c r="J804" s="28">
        <v>1.16448326E-2</v>
      </c>
      <c r="K804" s="28">
        <v>-8.0054110000000005E-3</v>
      </c>
      <c r="L804" s="28">
        <v>3.8567769500000001E-2</v>
      </c>
      <c r="M804" s="28">
        <v>3.40527578E-2</v>
      </c>
      <c r="N804" s="28">
        <v>4.3663262000000003E-3</v>
      </c>
      <c r="O804" s="28">
        <v>9.7597180000000001E-4</v>
      </c>
      <c r="P804" s="28">
        <v>6.0784040000000004E-4</v>
      </c>
      <c r="Q804" s="28">
        <v>1.958009E-4</v>
      </c>
      <c r="R804" s="28">
        <v>3.1440930000000003E-4</v>
      </c>
    </row>
    <row r="805" spans="1:18" x14ac:dyDescent="0.2">
      <c r="A805" s="12" t="s">
        <v>760</v>
      </c>
      <c r="B805" s="10" t="str">
        <f>VLOOKUP(A805,[3]Feuil1!$A$4:$B$2591,2,FALSE)</f>
        <v>Athérosclérose coronarienne, niveau 4</v>
      </c>
      <c r="C805" s="26">
        <v>1036</v>
      </c>
      <c r="D805" s="27">
        <v>6633030.0067999996</v>
      </c>
      <c r="E805" s="26">
        <v>1074</v>
      </c>
      <c r="F805" s="27">
        <v>6828137.6736000003</v>
      </c>
      <c r="G805" s="26">
        <v>1302</v>
      </c>
      <c r="H805" s="27">
        <v>8282896.9901999999</v>
      </c>
      <c r="I805" s="28">
        <v>2.9414561200000001E-2</v>
      </c>
      <c r="J805" s="28">
        <v>3.6679536700000001E-2</v>
      </c>
      <c r="K805" s="28">
        <v>-7.0079280000000001E-3</v>
      </c>
      <c r="L805" s="28">
        <v>0.2130536006</v>
      </c>
      <c r="M805" s="28">
        <v>0.2122905028</v>
      </c>
      <c r="N805" s="28">
        <v>6.2946780000000004E-4</v>
      </c>
      <c r="O805" s="28">
        <v>3.1341068000000001E-3</v>
      </c>
      <c r="P805" s="28">
        <v>2.794847E-3</v>
      </c>
      <c r="Q805" s="28">
        <v>1.182434E-4</v>
      </c>
      <c r="R805" s="28">
        <v>3.0566419999999999E-4</v>
      </c>
    </row>
    <row r="806" spans="1:18" ht="22.5" x14ac:dyDescent="0.2">
      <c r="A806" s="12" t="s">
        <v>761</v>
      </c>
      <c r="B806" s="10" t="str">
        <f>VLOOKUP(A806,[3]Feuil1!$A$4:$B$2591,2,FALSE)</f>
        <v>Athérosclérose coronarienne, très courte durée</v>
      </c>
      <c r="C806" s="26">
        <v>1840</v>
      </c>
      <c r="D806" s="27">
        <v>1131678.7561000001</v>
      </c>
      <c r="E806" s="26">
        <v>1821</v>
      </c>
      <c r="F806" s="27">
        <v>1124347.2535999999</v>
      </c>
      <c r="G806" s="26">
        <v>1654</v>
      </c>
      <c r="H806" s="27">
        <v>1018965.1344</v>
      </c>
      <c r="I806" s="28">
        <v>-6.4784309999999998E-3</v>
      </c>
      <c r="J806" s="28">
        <v>-1.0326086999999999E-2</v>
      </c>
      <c r="K806" s="28">
        <v>3.8878019000000001E-3</v>
      </c>
      <c r="L806" s="28">
        <v>-9.3727377000000001E-2</v>
      </c>
      <c r="M806" s="28">
        <v>-9.1707853000000006E-2</v>
      </c>
      <c r="N806" s="28">
        <v>-2.2234300000000002E-3</v>
      </c>
      <c r="O806" s="28">
        <v>-2.295596E-3</v>
      </c>
      <c r="P806" s="28">
        <v>-2.0245699999999999E-4</v>
      </c>
      <c r="Q806" s="28">
        <v>1.502109E-4</v>
      </c>
      <c r="R806" s="28">
        <v>3.7602899999999999E-5</v>
      </c>
    </row>
    <row r="807" spans="1:18" ht="22.5" x14ac:dyDescent="0.2">
      <c r="A807" s="12" t="s">
        <v>762</v>
      </c>
      <c r="B807" s="10" t="str">
        <f>VLOOKUP(A807,[3]Feuil1!$A$4:$B$2591,2,FALSE)</f>
        <v>Autres affections de l'appareil circulatoire, niveau 1</v>
      </c>
      <c r="C807" s="26">
        <v>14148</v>
      </c>
      <c r="D807" s="27">
        <v>24945076.703000002</v>
      </c>
      <c r="E807" s="26">
        <v>14254</v>
      </c>
      <c r="F807" s="27">
        <v>25050071.204</v>
      </c>
      <c r="G807" s="26">
        <v>14047</v>
      </c>
      <c r="H807" s="27">
        <v>24746098.655999999</v>
      </c>
      <c r="I807" s="28">
        <v>4.2090269999999997E-3</v>
      </c>
      <c r="J807" s="28">
        <v>7.4922249999999999E-3</v>
      </c>
      <c r="K807" s="28">
        <v>-3.2587829999999999E-3</v>
      </c>
      <c r="L807" s="28">
        <v>-1.2134598E-2</v>
      </c>
      <c r="M807" s="28">
        <v>-1.4522238999999999E-2</v>
      </c>
      <c r="N807" s="28">
        <v>2.4228260999999999E-3</v>
      </c>
      <c r="O807" s="28">
        <v>-2.845439E-3</v>
      </c>
      <c r="P807" s="28">
        <v>-5.8398399999999996E-4</v>
      </c>
      <c r="Q807" s="28">
        <v>1.2757027000000001E-3</v>
      </c>
      <c r="R807" s="28">
        <v>9.1320680000000001E-4</v>
      </c>
    </row>
    <row r="808" spans="1:18" ht="22.5" x14ac:dyDescent="0.2">
      <c r="A808" s="12" t="s">
        <v>763</v>
      </c>
      <c r="B808" s="10" t="str">
        <f>VLOOKUP(A808,[3]Feuil1!$A$4:$B$2591,2,FALSE)</f>
        <v>Autres affections de l'appareil circulatoire, niveau 2</v>
      </c>
      <c r="C808" s="26">
        <v>7627</v>
      </c>
      <c r="D808" s="27">
        <v>25300272.136999998</v>
      </c>
      <c r="E808" s="26">
        <v>8015</v>
      </c>
      <c r="F808" s="27">
        <v>26617017.136</v>
      </c>
      <c r="G808" s="26">
        <v>8221</v>
      </c>
      <c r="H808" s="27">
        <v>27230406.721999999</v>
      </c>
      <c r="I808" s="28">
        <v>5.2044697000000001E-2</v>
      </c>
      <c r="J808" s="28">
        <v>5.0871902500000003E-2</v>
      </c>
      <c r="K808" s="28">
        <v>1.1160205000000001E-3</v>
      </c>
      <c r="L808" s="28">
        <v>2.3045016000000001E-2</v>
      </c>
      <c r="M808" s="28">
        <v>2.57018091E-2</v>
      </c>
      <c r="N808" s="28">
        <v>-2.5902199999999998E-3</v>
      </c>
      <c r="O808" s="28">
        <v>2.8316930000000001E-3</v>
      </c>
      <c r="P808" s="28">
        <v>1.1784287E-3</v>
      </c>
      <c r="Q808" s="28">
        <v>7.4660440000000002E-4</v>
      </c>
      <c r="R808" s="28">
        <v>1.0048853E-3</v>
      </c>
    </row>
    <row r="809" spans="1:18" ht="22.5" x14ac:dyDescent="0.2">
      <c r="A809" s="12" t="s">
        <v>764</v>
      </c>
      <c r="B809" s="10" t="str">
        <f>VLOOKUP(A809,[3]Feuil1!$A$4:$B$2591,2,FALSE)</f>
        <v>Autres affections de l'appareil circulatoire, niveau 3</v>
      </c>
      <c r="C809" s="26">
        <v>3065</v>
      </c>
      <c r="D809" s="27">
        <v>15518000.518999999</v>
      </c>
      <c r="E809" s="26">
        <v>3573</v>
      </c>
      <c r="F809" s="27">
        <v>18114786.465</v>
      </c>
      <c r="G809" s="26">
        <v>3898</v>
      </c>
      <c r="H809" s="27">
        <v>19742959.855</v>
      </c>
      <c r="I809" s="28">
        <v>0.167340241</v>
      </c>
      <c r="J809" s="28">
        <v>0.1657422512</v>
      </c>
      <c r="K809" s="28">
        <v>1.3707916999999999E-3</v>
      </c>
      <c r="L809" s="28">
        <v>8.9880904400000003E-2</v>
      </c>
      <c r="M809" s="28">
        <v>9.0959977600000005E-2</v>
      </c>
      <c r="N809" s="28">
        <v>-9.8910399999999998E-4</v>
      </c>
      <c r="O809" s="28">
        <v>4.4674768E-3</v>
      </c>
      <c r="P809" s="28">
        <v>3.1280057999999999E-3</v>
      </c>
      <c r="Q809" s="28">
        <v>3.5400360000000002E-4</v>
      </c>
      <c r="R809" s="28">
        <v>7.2857559999999996E-4</v>
      </c>
    </row>
    <row r="810" spans="1:18" ht="22.5" x14ac:dyDescent="0.2">
      <c r="A810" s="12" t="s">
        <v>765</v>
      </c>
      <c r="B810" s="10" t="str">
        <f>VLOOKUP(A810,[3]Feuil1!$A$4:$B$2591,2,FALSE)</f>
        <v>Autres affections de l'appareil circulatoire, niveau 4</v>
      </c>
      <c r="C810" s="26">
        <v>531</v>
      </c>
      <c r="D810" s="27">
        <v>3572621.8574000001</v>
      </c>
      <c r="E810" s="26">
        <v>617</v>
      </c>
      <c r="F810" s="27">
        <v>4201621.6523000002</v>
      </c>
      <c r="G810" s="26">
        <v>636</v>
      </c>
      <c r="H810" s="27">
        <v>4286727.8750999998</v>
      </c>
      <c r="I810" s="28">
        <v>0.17606111699999999</v>
      </c>
      <c r="J810" s="28">
        <v>0.1619585687</v>
      </c>
      <c r="K810" s="28">
        <v>1.2136877000000001E-2</v>
      </c>
      <c r="L810" s="28">
        <v>2.0255565600000001E-2</v>
      </c>
      <c r="M810" s="28">
        <v>3.0794165299999999E-2</v>
      </c>
      <c r="N810" s="28">
        <v>-1.0223767E-2</v>
      </c>
      <c r="O810" s="28">
        <v>2.6117559999999998E-4</v>
      </c>
      <c r="P810" s="28">
        <v>1.6350389999999999E-4</v>
      </c>
      <c r="Q810" s="28">
        <v>5.7759400000000001E-5</v>
      </c>
      <c r="R810" s="28">
        <v>1.581934E-4</v>
      </c>
    </row>
    <row r="811" spans="1:18" ht="22.5" x14ac:dyDescent="0.2">
      <c r="A811" s="12" t="s">
        <v>766</v>
      </c>
      <c r="B811" s="10" t="str">
        <f>VLOOKUP(A811,[3]Feuil1!$A$4:$B$2591,2,FALSE)</f>
        <v>Autres affections de l'appareil circulatoire, très courte durée</v>
      </c>
      <c r="C811" s="26">
        <v>19828</v>
      </c>
      <c r="D811" s="27">
        <v>10807595.77</v>
      </c>
      <c r="E811" s="26">
        <v>20506</v>
      </c>
      <c r="F811" s="27">
        <v>11172447.878</v>
      </c>
      <c r="G811" s="26">
        <v>19077</v>
      </c>
      <c r="H811" s="27">
        <v>10407876.710000001</v>
      </c>
      <c r="I811" s="28">
        <v>3.3758859600000003E-2</v>
      </c>
      <c r="J811" s="28">
        <v>3.4194069000000001E-2</v>
      </c>
      <c r="K811" s="28">
        <v>-4.2082000000000003E-4</v>
      </c>
      <c r="L811" s="28">
        <v>-6.8433629999999995E-2</v>
      </c>
      <c r="M811" s="28">
        <v>-6.9686920999999999E-2</v>
      </c>
      <c r="N811" s="28">
        <v>1.3471708E-3</v>
      </c>
      <c r="O811" s="28">
        <v>-1.9643152000000001E-2</v>
      </c>
      <c r="P811" s="28">
        <v>-1.4688749999999999E-3</v>
      </c>
      <c r="Q811" s="28">
        <v>1.7325108999999999E-3</v>
      </c>
      <c r="R811" s="28">
        <v>3.8408250000000001E-4</v>
      </c>
    </row>
    <row r="812" spans="1:18" ht="22.5" x14ac:dyDescent="0.2">
      <c r="A812" s="12" t="s">
        <v>767</v>
      </c>
      <c r="B812" s="10" t="str">
        <f>VLOOKUP(A812,[3]Feuil1!$A$4:$B$2591,2,FALSE)</f>
        <v>Endocardites aiguës et subaiguës, niveau 1</v>
      </c>
      <c r="C812" s="26">
        <v>245</v>
      </c>
      <c r="D812" s="27">
        <v>1146971.8149999999</v>
      </c>
      <c r="E812" s="26">
        <v>221</v>
      </c>
      <c r="F812" s="27">
        <v>1037852.13</v>
      </c>
      <c r="G812" s="26">
        <v>229</v>
      </c>
      <c r="H812" s="27">
        <v>1074778.7235000001</v>
      </c>
      <c r="I812" s="28">
        <v>-9.5137198000000006E-2</v>
      </c>
      <c r="J812" s="28">
        <v>-9.7959184000000005E-2</v>
      </c>
      <c r="K812" s="28">
        <v>3.1284453000000002E-3</v>
      </c>
      <c r="L812" s="28">
        <v>3.5579821499999997E-2</v>
      </c>
      <c r="M812" s="28">
        <v>3.6199095000000001E-2</v>
      </c>
      <c r="N812" s="28">
        <v>-5.9763999999999998E-4</v>
      </c>
      <c r="O812" s="28">
        <v>1.099687E-4</v>
      </c>
      <c r="P812" s="28">
        <v>7.09424E-5</v>
      </c>
      <c r="Q812" s="28">
        <v>2.0797000000000001E-5</v>
      </c>
      <c r="R812" s="28">
        <v>3.9662600000000002E-5</v>
      </c>
    </row>
    <row r="813" spans="1:18" ht="22.5" x14ac:dyDescent="0.2">
      <c r="A813" s="12" t="s">
        <v>768</v>
      </c>
      <c r="B813" s="10" t="str">
        <f>VLOOKUP(A813,[3]Feuil1!$A$4:$B$2591,2,FALSE)</f>
        <v>Endocardites aiguës et subaiguës, niveau 2</v>
      </c>
      <c r="C813" s="26">
        <v>856</v>
      </c>
      <c r="D813" s="27">
        <v>5567797.0730999997</v>
      </c>
      <c r="E813" s="26">
        <v>874</v>
      </c>
      <c r="F813" s="27">
        <v>5697797.3392000003</v>
      </c>
      <c r="G813" s="26">
        <v>921</v>
      </c>
      <c r="H813" s="27">
        <v>5968900.6013000002</v>
      </c>
      <c r="I813" s="28">
        <v>2.3348599899999999E-2</v>
      </c>
      <c r="J813" s="28">
        <v>2.1028037400000001E-2</v>
      </c>
      <c r="K813" s="28">
        <v>2.2727706000000001E-3</v>
      </c>
      <c r="L813" s="28">
        <v>4.7580362399999999E-2</v>
      </c>
      <c r="M813" s="28">
        <v>5.3775743700000003E-2</v>
      </c>
      <c r="N813" s="28">
        <v>-5.8792219999999999E-3</v>
      </c>
      <c r="O813" s="28">
        <v>6.4606590000000001E-4</v>
      </c>
      <c r="P813" s="28">
        <v>5.2083679999999995E-4</v>
      </c>
      <c r="Q813" s="28">
        <v>8.3642199999999997E-5</v>
      </c>
      <c r="R813" s="28">
        <v>2.202707E-4</v>
      </c>
    </row>
    <row r="814" spans="1:18" ht="22.5" x14ac:dyDescent="0.2">
      <c r="A814" s="12" t="s">
        <v>769</v>
      </c>
      <c r="B814" s="10" t="str">
        <f>VLOOKUP(A814,[3]Feuil1!$A$4:$B$2591,2,FALSE)</f>
        <v>Endocardites aiguës et subaiguës, niveau 3</v>
      </c>
      <c r="C814" s="26">
        <v>833</v>
      </c>
      <c r="D814" s="27">
        <v>7882753.5028999997</v>
      </c>
      <c r="E814" s="26">
        <v>914</v>
      </c>
      <c r="F814" s="27">
        <v>8605361.3783</v>
      </c>
      <c r="G814" s="26">
        <v>1041</v>
      </c>
      <c r="H814" s="27">
        <v>9840235.6276999991</v>
      </c>
      <c r="I814" s="28">
        <v>9.1669475E-2</v>
      </c>
      <c r="J814" s="28">
        <v>9.72388956E-2</v>
      </c>
      <c r="K814" s="28">
        <v>-5.0758499999999998E-3</v>
      </c>
      <c r="L814" s="28">
        <v>0.1435005684</v>
      </c>
      <c r="M814" s="28">
        <v>0.13894967180000001</v>
      </c>
      <c r="N814" s="28">
        <v>3.995696E-3</v>
      </c>
      <c r="O814" s="28">
        <v>1.7457525000000001E-3</v>
      </c>
      <c r="P814" s="28">
        <v>2.3724093999999999E-3</v>
      </c>
      <c r="Q814" s="28">
        <v>9.45402E-5</v>
      </c>
      <c r="R814" s="28">
        <v>3.6313479999999998E-4</v>
      </c>
    </row>
    <row r="815" spans="1:18" ht="22.5" x14ac:dyDescent="0.2">
      <c r="A815" s="12" t="s">
        <v>770</v>
      </c>
      <c r="B815" s="10" t="str">
        <f>VLOOKUP(A815,[3]Feuil1!$A$4:$B$2591,2,FALSE)</f>
        <v>Endocardites aiguës et subaiguës, niveau 4</v>
      </c>
      <c r="C815" s="26">
        <v>1282</v>
      </c>
      <c r="D815" s="27">
        <v>14922961.642999999</v>
      </c>
      <c r="E815" s="26">
        <v>1462</v>
      </c>
      <c r="F815" s="27">
        <v>16979457.513</v>
      </c>
      <c r="G815" s="26">
        <v>1566</v>
      </c>
      <c r="H815" s="27">
        <v>17875783.098999999</v>
      </c>
      <c r="I815" s="28">
        <v>0.13780748879999999</v>
      </c>
      <c r="J815" s="28">
        <v>0.1404056162</v>
      </c>
      <c r="K815" s="28">
        <v>-2.278249E-3</v>
      </c>
      <c r="L815" s="28">
        <v>5.2788823499999998E-2</v>
      </c>
      <c r="M815" s="28">
        <v>7.1135430900000005E-2</v>
      </c>
      <c r="N815" s="28">
        <v>-1.7128186E-2</v>
      </c>
      <c r="O815" s="28">
        <v>1.4295925999999999E-3</v>
      </c>
      <c r="P815" s="28">
        <v>1.7219982E-3</v>
      </c>
      <c r="Q815" s="28">
        <v>1.4221899999999999E-4</v>
      </c>
      <c r="R815" s="28">
        <v>6.5967109999999995E-4</v>
      </c>
    </row>
    <row r="816" spans="1:18" ht="22.5" x14ac:dyDescent="0.2">
      <c r="A816" s="12" t="s">
        <v>771</v>
      </c>
      <c r="B816" s="10" t="str">
        <f>VLOOKUP(A816,[3]Feuil1!$A$4:$B$2591,2,FALSE)</f>
        <v>Transferts et autres séjours courts pour endocardites aiguës et subaiguës</v>
      </c>
      <c r="C816" s="26">
        <v>524</v>
      </c>
      <c r="D816" s="27">
        <v>472625.02980000002</v>
      </c>
      <c r="E816" s="26">
        <v>516</v>
      </c>
      <c r="F816" s="27">
        <v>464750.58840000001</v>
      </c>
      <c r="G816" s="26">
        <v>597</v>
      </c>
      <c r="H816" s="27">
        <v>538386.30440000002</v>
      </c>
      <c r="I816" s="28">
        <v>-1.6661076E-2</v>
      </c>
      <c r="J816" s="28">
        <v>-1.5267176E-2</v>
      </c>
      <c r="K816" s="28">
        <v>-1.4155109999999999E-3</v>
      </c>
      <c r="L816" s="28">
        <v>0.15844136149999999</v>
      </c>
      <c r="M816" s="28">
        <v>0.15697674419999999</v>
      </c>
      <c r="N816" s="28">
        <v>1.2659004000000001E-3</v>
      </c>
      <c r="O816" s="28">
        <v>1.1134326999999999E-3</v>
      </c>
      <c r="P816" s="28">
        <v>1.414671E-4</v>
      </c>
      <c r="Q816" s="28">
        <v>5.4217600000000001E-5</v>
      </c>
      <c r="R816" s="28">
        <v>1.98681E-5</v>
      </c>
    </row>
    <row r="817" spans="1:18" ht="33.75" x14ac:dyDescent="0.2">
      <c r="A817" s="12" t="s">
        <v>772</v>
      </c>
      <c r="B817" s="10" t="str">
        <f>VLOOKUP(A817,[3]Feuil1!$A$4:$B$2591,2,FALSE)</f>
        <v>Surveillances de greffes de coeur sans acte diagnostique par voie vasculaire, niveau 1</v>
      </c>
      <c r="C817" s="26">
        <v>6023</v>
      </c>
      <c r="D817" s="27">
        <v>4163043.1771999998</v>
      </c>
      <c r="E817" s="26">
        <v>5883</v>
      </c>
      <c r="F817" s="27">
        <v>4061952.9465999999</v>
      </c>
      <c r="G817" s="26">
        <v>5230</v>
      </c>
      <c r="H817" s="27">
        <v>3616022.3996000001</v>
      </c>
      <c r="I817" s="28">
        <v>-2.4282773000000001E-2</v>
      </c>
      <c r="J817" s="28">
        <v>-2.3244230000000001E-2</v>
      </c>
      <c r="K817" s="28">
        <v>-1.063257E-3</v>
      </c>
      <c r="L817" s="28">
        <v>-0.109782302</v>
      </c>
      <c r="M817" s="28">
        <v>-0.11099779</v>
      </c>
      <c r="N817" s="28">
        <v>1.3672494E-3</v>
      </c>
      <c r="O817" s="28">
        <v>-8.9761919999999992E-3</v>
      </c>
      <c r="P817" s="28">
        <v>-8.5671100000000002E-4</v>
      </c>
      <c r="Q817" s="28">
        <v>4.7497149999999998E-4</v>
      </c>
      <c r="R817" s="28">
        <v>1.3344229999999999E-4</v>
      </c>
    </row>
    <row r="818" spans="1:18" ht="33.75" x14ac:dyDescent="0.2">
      <c r="A818" s="12" t="s">
        <v>773</v>
      </c>
      <c r="B818" s="10" t="str">
        <f>VLOOKUP(A818,[3]Feuil1!$A$4:$B$2591,2,FALSE)</f>
        <v>Surveillances de greffes de coeur sans acte diagnostique par voie vasculaire, niveau 2</v>
      </c>
      <c r="C818" s="26">
        <v>36</v>
      </c>
      <c r="D818" s="27">
        <v>54093.3462</v>
      </c>
      <c r="E818" s="26">
        <v>41</v>
      </c>
      <c r="F818" s="27">
        <v>59627.711600000002</v>
      </c>
      <c r="G818" s="26">
        <v>23</v>
      </c>
      <c r="H818" s="27">
        <v>32899.761100000003</v>
      </c>
      <c r="I818" s="28">
        <v>0.1023113893</v>
      </c>
      <c r="J818" s="28">
        <v>0.13888888890000001</v>
      </c>
      <c r="K818" s="28">
        <v>-3.2116829E-2</v>
      </c>
      <c r="L818" s="28">
        <v>-0.44824712799999999</v>
      </c>
      <c r="M818" s="28">
        <v>-0.43902438999999999</v>
      </c>
      <c r="N818" s="28">
        <v>-1.6440533E-2</v>
      </c>
      <c r="O818" s="28">
        <v>-2.4742900000000002E-4</v>
      </c>
      <c r="P818" s="28">
        <v>-5.1348999999999999E-5</v>
      </c>
      <c r="Q818" s="28">
        <v>2.088785E-6</v>
      </c>
      <c r="R818" s="28">
        <v>1.2141019000000001E-6</v>
      </c>
    </row>
    <row r="819" spans="1:18" ht="33.75" x14ac:dyDescent="0.2">
      <c r="A819" s="12" t="s">
        <v>774</v>
      </c>
      <c r="B819" s="10" t="str">
        <f>VLOOKUP(A819,[3]Feuil1!$A$4:$B$2591,2,FALSE)</f>
        <v>Surveillances de greffes de coeur sans acte diagnostique par voie vasculaire, niveau 3</v>
      </c>
      <c r="C819" s="26">
        <v>14</v>
      </c>
      <c r="D819" s="27">
        <v>27478.814999999999</v>
      </c>
      <c r="E819" s="26">
        <v>21</v>
      </c>
      <c r="F819" s="27">
        <v>41017.158000000003</v>
      </c>
      <c r="G819" s="26">
        <v>10</v>
      </c>
      <c r="H819" s="27">
        <v>19283.043000000001</v>
      </c>
      <c r="I819" s="28">
        <v>0.49268292679999998</v>
      </c>
      <c r="J819" s="28">
        <v>0.5</v>
      </c>
      <c r="K819" s="28">
        <v>-4.8780489999999998E-3</v>
      </c>
      <c r="L819" s="28">
        <v>-0.52987861800000002</v>
      </c>
      <c r="M819" s="28">
        <v>-0.52380952400000003</v>
      </c>
      <c r="N819" s="28">
        <v>-1.2745098E-2</v>
      </c>
      <c r="O819" s="28">
        <v>-1.5120699999999999E-4</v>
      </c>
      <c r="P819" s="28">
        <v>-4.1755000000000003E-5</v>
      </c>
      <c r="Q819" s="28">
        <v>9.0816739000000002E-7</v>
      </c>
      <c r="R819" s="28">
        <v>7.116033E-7</v>
      </c>
    </row>
    <row r="820" spans="1:18" ht="33.75" x14ac:dyDescent="0.2">
      <c r="A820" s="12" t="s">
        <v>775</v>
      </c>
      <c r="B820" s="10" t="str">
        <f>VLOOKUP(A820,[3]Feuil1!$A$4:$B$2591,2,FALSE)</f>
        <v>Surveillances de greffes de coeur sans acte diagnostique par voie vasculaire, niveau 4</v>
      </c>
      <c r="C820" s="26">
        <v>6</v>
      </c>
      <c r="D820" s="27">
        <v>16652.1345</v>
      </c>
      <c r="E820" s="26">
        <v>5</v>
      </c>
      <c r="F820" s="27">
        <v>14484.888000000001</v>
      </c>
      <c r="G820" s="26">
        <v>2</v>
      </c>
      <c r="H820" s="27">
        <v>5870.7690000000002</v>
      </c>
      <c r="I820" s="28">
        <v>-0.13014827000000001</v>
      </c>
      <c r="J820" s="28">
        <v>-0.16666666699999999</v>
      </c>
      <c r="K820" s="28">
        <v>4.3822075799999999E-2</v>
      </c>
      <c r="L820" s="28">
        <v>-0.59469696999999999</v>
      </c>
      <c r="M820" s="28">
        <v>-0.6</v>
      </c>
      <c r="N820" s="28">
        <v>1.3257575799999999E-2</v>
      </c>
      <c r="O820" s="28">
        <v>-4.1238000000000001E-5</v>
      </c>
      <c r="P820" s="28">
        <v>-1.6549E-5</v>
      </c>
      <c r="Q820" s="28">
        <v>1.8163347999999999E-7</v>
      </c>
      <c r="R820" s="28">
        <v>2.1664934000000001E-7</v>
      </c>
    </row>
    <row r="821" spans="1:18" ht="22.5" x14ac:dyDescent="0.2">
      <c r="A821" s="12" t="s">
        <v>776</v>
      </c>
      <c r="B821" s="10" t="str">
        <f>VLOOKUP(A821,[3]Feuil1!$A$4:$B$2591,2,FALSE)</f>
        <v>Explorations et surveillance pour affections de l'appareil circulatoire</v>
      </c>
      <c r="C821" s="26">
        <v>25374</v>
      </c>
      <c r="D821" s="27">
        <v>21317310.085999999</v>
      </c>
      <c r="E821" s="26">
        <v>27715</v>
      </c>
      <c r="F821" s="27">
        <v>23183231.316</v>
      </c>
      <c r="G821" s="26">
        <v>31617</v>
      </c>
      <c r="H821" s="27">
        <v>26474630.135000002</v>
      </c>
      <c r="I821" s="28">
        <v>8.75308011E-2</v>
      </c>
      <c r="J821" s="28">
        <v>9.2259793500000006E-2</v>
      </c>
      <c r="K821" s="28">
        <v>-4.3295490000000002E-3</v>
      </c>
      <c r="L821" s="28">
        <v>0.14197325529999999</v>
      </c>
      <c r="M821" s="28">
        <v>0.1407901858</v>
      </c>
      <c r="N821" s="28">
        <v>1.0370614000000001E-3</v>
      </c>
      <c r="O821" s="28">
        <v>5.3637213400000001E-2</v>
      </c>
      <c r="P821" s="28">
        <v>6.3233526999999998E-3</v>
      </c>
      <c r="Q821" s="28">
        <v>2.8713528E-3</v>
      </c>
      <c r="R821" s="28">
        <v>9.769949E-4</v>
      </c>
    </row>
    <row r="822" spans="1:18" ht="22.5" x14ac:dyDescent="0.2">
      <c r="A822" s="12" t="s">
        <v>777</v>
      </c>
      <c r="B822" s="10" t="str">
        <f>VLOOKUP(A822,[3]Feuil1!$A$4:$B$2591,2,FALSE)</f>
        <v>Infarctus aigu du myocarde avec décès : séjours de moins de 2 jours</v>
      </c>
      <c r="C822" s="26">
        <v>1423</v>
      </c>
      <c r="D822" s="27">
        <v>1317180.7113999999</v>
      </c>
      <c r="E822" s="26">
        <v>1464</v>
      </c>
      <c r="F822" s="27">
        <v>1358192.1677000001</v>
      </c>
      <c r="G822" s="26">
        <v>1462</v>
      </c>
      <c r="H822" s="27">
        <v>1355016.3196</v>
      </c>
      <c r="I822" s="28">
        <v>3.1135785700000002E-2</v>
      </c>
      <c r="J822" s="28">
        <v>2.8812368200000001E-2</v>
      </c>
      <c r="K822" s="28">
        <v>2.2583490000000002E-3</v>
      </c>
      <c r="L822" s="28">
        <v>-2.3382910000000002E-3</v>
      </c>
      <c r="M822" s="28">
        <v>-1.36612E-3</v>
      </c>
      <c r="N822" s="28">
        <v>-9.7349999999999997E-4</v>
      </c>
      <c r="O822" s="28">
        <v>-2.7492E-5</v>
      </c>
      <c r="P822" s="28">
        <v>-6.1013600000000003E-6</v>
      </c>
      <c r="Q822" s="28">
        <v>1.3277410000000001E-4</v>
      </c>
      <c r="R822" s="28">
        <v>5.0004199999999998E-5</v>
      </c>
    </row>
    <row r="823" spans="1:18" ht="22.5" x14ac:dyDescent="0.2">
      <c r="A823" s="12" t="s">
        <v>778</v>
      </c>
      <c r="B823" s="10" t="str">
        <f>VLOOKUP(A823,[3]Feuil1!$A$4:$B$2591,2,FALSE)</f>
        <v>Autres affections de la CMD 05 avec décès : séjours de moins de 2 jours</v>
      </c>
      <c r="C823" s="26">
        <v>5701</v>
      </c>
      <c r="D823" s="27">
        <v>4753172.8720000004</v>
      </c>
      <c r="E823" s="26">
        <v>5801</v>
      </c>
      <c r="F823" s="27">
        <v>4836578.0064000003</v>
      </c>
      <c r="G823" s="26">
        <v>5706</v>
      </c>
      <c r="H823" s="27">
        <v>4758823.0032000002</v>
      </c>
      <c r="I823" s="28">
        <v>1.7547254599999999E-2</v>
      </c>
      <c r="J823" s="28">
        <v>1.7540782299999998E-2</v>
      </c>
      <c r="K823" s="28">
        <v>6.3606798000000004E-6</v>
      </c>
      <c r="L823" s="28">
        <v>-1.6076449999999999E-2</v>
      </c>
      <c r="M823" s="28">
        <v>-1.6376486999999999E-2</v>
      </c>
      <c r="N823" s="28">
        <v>3.0503239999999998E-4</v>
      </c>
      <c r="O823" s="28">
        <v>-1.3058779999999999E-3</v>
      </c>
      <c r="P823" s="28">
        <v>-1.49381E-4</v>
      </c>
      <c r="Q823" s="28">
        <v>5.1820030000000001E-4</v>
      </c>
      <c r="R823" s="28">
        <v>1.7561510000000001E-4</v>
      </c>
    </row>
    <row r="824" spans="1:18" ht="22.5" x14ac:dyDescent="0.2">
      <c r="A824" s="12" t="s">
        <v>779</v>
      </c>
      <c r="B824" s="10" t="str">
        <f>VLOOKUP(A824,[3]Feuil1!$A$4:$B$2591,2,FALSE)</f>
        <v>Symptômes et autres recours aux soins de la CMD 05, très courte durée</v>
      </c>
      <c r="C824" s="26">
        <v>2836</v>
      </c>
      <c r="D824" s="27">
        <v>1649731.8144</v>
      </c>
      <c r="E824" s="26">
        <v>2912</v>
      </c>
      <c r="F824" s="27">
        <v>1693708.0319999999</v>
      </c>
      <c r="G824" s="26">
        <v>3186</v>
      </c>
      <c r="H824" s="27">
        <v>1852356.5567999999</v>
      </c>
      <c r="I824" s="28">
        <v>2.66565858E-2</v>
      </c>
      <c r="J824" s="28">
        <v>2.67983075E-2</v>
      </c>
      <c r="K824" s="28">
        <v>-1.38023E-4</v>
      </c>
      <c r="L824" s="28">
        <v>9.3669346700000003E-2</v>
      </c>
      <c r="M824" s="28">
        <v>9.4093406599999999E-2</v>
      </c>
      <c r="N824" s="28">
        <v>-3.8758999999999999E-4</v>
      </c>
      <c r="O824" s="28">
        <v>3.7664266E-3</v>
      </c>
      <c r="P824" s="28">
        <v>3.0479159999999999E-4</v>
      </c>
      <c r="Q824" s="28">
        <v>2.8934209999999998E-4</v>
      </c>
      <c r="R824" s="28">
        <v>6.8357599999999998E-5</v>
      </c>
    </row>
    <row r="825" spans="1:18" ht="22.5" x14ac:dyDescent="0.2">
      <c r="A825" s="12" t="s">
        <v>780</v>
      </c>
      <c r="B825" s="10" t="str">
        <f>VLOOKUP(A825,[3]Feuil1!$A$4:$B$2591,2,FALSE)</f>
        <v>Symptômes et autres recours aux soins de la CMD 05</v>
      </c>
      <c r="C825" s="26">
        <v>6368</v>
      </c>
      <c r="D825" s="27">
        <v>8740784.8560000006</v>
      </c>
      <c r="E825" s="26">
        <v>6331</v>
      </c>
      <c r="F825" s="27">
        <v>8516126.5530999992</v>
      </c>
      <c r="G825" s="26">
        <v>5933</v>
      </c>
      <c r="H825" s="27">
        <v>7962648.8975</v>
      </c>
      <c r="I825" s="28">
        <v>-2.5702302999999999E-2</v>
      </c>
      <c r="J825" s="28">
        <v>-5.8103019999999998E-3</v>
      </c>
      <c r="K825" s="28">
        <v>-2.0008255999999999E-2</v>
      </c>
      <c r="L825" s="28">
        <v>-6.4991713000000007E-2</v>
      </c>
      <c r="M825" s="28">
        <v>-6.2865266000000003E-2</v>
      </c>
      <c r="N825" s="28">
        <v>-2.2690940000000001E-3</v>
      </c>
      <c r="O825" s="28">
        <v>-5.470941E-3</v>
      </c>
      <c r="P825" s="28">
        <v>-1.063327E-3</v>
      </c>
      <c r="Q825" s="28">
        <v>5.3881570000000002E-4</v>
      </c>
      <c r="R825" s="28">
        <v>2.9384609999999999E-4</v>
      </c>
    </row>
    <row r="826" spans="1:18" x14ac:dyDescent="0.2">
      <c r="A826" s="12" t="s">
        <v>781</v>
      </c>
      <c r="B826" s="10" t="str">
        <f>VLOOKUP(A826,[3]Feuil1!$A$4:$B$2591,2,FALSE)</f>
        <v>Résections rectales, niveau 1</v>
      </c>
      <c r="C826" s="26">
        <v>2237</v>
      </c>
      <c r="D826" s="27">
        <v>18458215.993999999</v>
      </c>
      <c r="E826" s="26">
        <v>2174</v>
      </c>
      <c r="F826" s="27">
        <v>17885551.239999998</v>
      </c>
      <c r="G826" s="26">
        <v>2053</v>
      </c>
      <c r="H826" s="27">
        <v>16774691.220000001</v>
      </c>
      <c r="I826" s="28">
        <v>-3.1024923999999999E-2</v>
      </c>
      <c r="J826" s="28">
        <v>-2.8162718E-2</v>
      </c>
      <c r="K826" s="28">
        <v>-2.9451500000000001E-3</v>
      </c>
      <c r="L826" s="28">
        <v>-6.2109352999999999E-2</v>
      </c>
      <c r="M826" s="28">
        <v>-5.5657774E-2</v>
      </c>
      <c r="N826" s="28">
        <v>-6.8318240000000002E-3</v>
      </c>
      <c r="O826" s="28">
        <v>-1.663276E-3</v>
      </c>
      <c r="P826" s="28">
        <v>-2.1341559999999999E-3</v>
      </c>
      <c r="Q826" s="28">
        <v>1.864468E-4</v>
      </c>
      <c r="R826" s="28">
        <v>6.1903740000000004E-4</v>
      </c>
    </row>
    <row r="827" spans="1:18" x14ac:dyDescent="0.2">
      <c r="A827" s="12" t="s">
        <v>782</v>
      </c>
      <c r="B827" s="10" t="str">
        <f>VLOOKUP(A827,[3]Feuil1!$A$4:$B$2591,2,FALSE)</f>
        <v>Résections rectales, niveau 2</v>
      </c>
      <c r="C827" s="26">
        <v>2049</v>
      </c>
      <c r="D827" s="27">
        <v>19801897.112</v>
      </c>
      <c r="E827" s="26">
        <v>2068</v>
      </c>
      <c r="F827" s="27">
        <v>19861501.559</v>
      </c>
      <c r="G827" s="26">
        <v>1937</v>
      </c>
      <c r="H827" s="27">
        <v>18617964.670000002</v>
      </c>
      <c r="I827" s="28">
        <v>3.0100372000000002E-3</v>
      </c>
      <c r="J827" s="28">
        <v>9.2728159999999997E-3</v>
      </c>
      <c r="K827" s="28">
        <v>-6.2052390000000004E-3</v>
      </c>
      <c r="L827" s="28">
        <v>-6.2610417000000002E-2</v>
      </c>
      <c r="M827" s="28">
        <v>-6.3346228000000004E-2</v>
      </c>
      <c r="N827" s="28">
        <v>7.8557469999999995E-4</v>
      </c>
      <c r="O827" s="28">
        <v>-1.800737E-3</v>
      </c>
      <c r="P827" s="28">
        <v>-2.389052E-3</v>
      </c>
      <c r="Q827" s="28">
        <v>1.7591199999999999E-4</v>
      </c>
      <c r="R827" s="28">
        <v>6.8705990000000005E-4</v>
      </c>
    </row>
    <row r="828" spans="1:18" x14ac:dyDescent="0.2">
      <c r="A828" s="12" t="s">
        <v>783</v>
      </c>
      <c r="B828" s="10" t="str">
        <f>VLOOKUP(A828,[3]Feuil1!$A$4:$B$2591,2,FALSE)</f>
        <v>Résections rectales, niveau 3</v>
      </c>
      <c r="C828" s="26">
        <v>1970</v>
      </c>
      <c r="D828" s="27">
        <v>25768843.813000001</v>
      </c>
      <c r="E828" s="26">
        <v>2103</v>
      </c>
      <c r="F828" s="27">
        <v>27461813.723000001</v>
      </c>
      <c r="G828" s="26">
        <v>2277</v>
      </c>
      <c r="H828" s="27">
        <v>29613505.809</v>
      </c>
      <c r="I828" s="28">
        <v>6.5698326299999998E-2</v>
      </c>
      <c r="J828" s="28">
        <v>6.7512690400000006E-2</v>
      </c>
      <c r="K828" s="28">
        <v>-1.699618E-3</v>
      </c>
      <c r="L828" s="28">
        <v>7.8352147699999999E-2</v>
      </c>
      <c r="M828" s="28">
        <v>8.27389444E-2</v>
      </c>
      <c r="N828" s="28">
        <v>-4.0515739999999996E-3</v>
      </c>
      <c r="O828" s="28">
        <v>2.3918183000000001E-3</v>
      </c>
      <c r="P828" s="28">
        <v>4.1337767000000003E-3</v>
      </c>
      <c r="Q828" s="28">
        <v>2.067897E-4</v>
      </c>
      <c r="R828" s="28">
        <v>1.092829E-3</v>
      </c>
    </row>
    <row r="829" spans="1:18" x14ac:dyDescent="0.2">
      <c r="A829" s="12" t="s">
        <v>784</v>
      </c>
      <c r="B829" s="10" t="str">
        <f>VLOOKUP(A829,[3]Feuil1!$A$4:$B$2591,2,FALSE)</f>
        <v>Résections rectales, niveau 4</v>
      </c>
      <c r="C829" s="26">
        <v>1293</v>
      </c>
      <c r="D829" s="27">
        <v>24053873.717999998</v>
      </c>
      <c r="E829" s="26">
        <v>1305</v>
      </c>
      <c r="F829" s="27">
        <v>24249540.162999999</v>
      </c>
      <c r="G829" s="26">
        <v>1420</v>
      </c>
      <c r="H829" s="27">
        <v>26171845.912</v>
      </c>
      <c r="I829" s="28">
        <v>8.1345086999999993E-3</v>
      </c>
      <c r="J829" s="28">
        <v>9.2807424999999995E-3</v>
      </c>
      <c r="K829" s="28">
        <v>-1.135694E-3</v>
      </c>
      <c r="L829" s="28">
        <v>7.9271843300000006E-2</v>
      </c>
      <c r="M829" s="28">
        <v>8.8122605399999998E-2</v>
      </c>
      <c r="N829" s="28">
        <v>-8.1339749999999999E-3</v>
      </c>
      <c r="O829" s="28">
        <v>1.5807995000000001E-3</v>
      </c>
      <c r="P829" s="28">
        <v>3.6930855000000002E-3</v>
      </c>
      <c r="Q829" s="28">
        <v>1.289598E-4</v>
      </c>
      <c r="R829" s="28">
        <v>9.6582120000000002E-4</v>
      </c>
    </row>
    <row r="830" spans="1:18" ht="22.5" x14ac:dyDescent="0.2">
      <c r="A830" s="12" t="s">
        <v>785</v>
      </c>
      <c r="B830" s="10" t="str">
        <f>VLOOKUP(A830,[3]Feuil1!$A$4:$B$2591,2,FALSE)</f>
        <v>Interventions majeures sur l'intestin grêle et le côlon, niveau 1</v>
      </c>
      <c r="C830" s="26">
        <v>11903</v>
      </c>
      <c r="D830" s="27">
        <v>72022003.125</v>
      </c>
      <c r="E830" s="26">
        <v>11392</v>
      </c>
      <c r="F830" s="27">
        <v>68769369.606999993</v>
      </c>
      <c r="G830" s="26">
        <v>10382</v>
      </c>
      <c r="H830" s="27">
        <v>62387943.193000004</v>
      </c>
      <c r="I830" s="28">
        <v>-4.5161663999999997E-2</v>
      </c>
      <c r="J830" s="28">
        <v>-4.2930353999999997E-2</v>
      </c>
      <c r="K830" s="28">
        <v>-2.3313980000000002E-3</v>
      </c>
      <c r="L830" s="28">
        <v>-9.2794604000000003E-2</v>
      </c>
      <c r="M830" s="28">
        <v>-8.8658708000000003E-2</v>
      </c>
      <c r="N830" s="28">
        <v>-4.5382520000000004E-3</v>
      </c>
      <c r="O830" s="28">
        <v>-1.3883543E-2</v>
      </c>
      <c r="P830" s="28">
        <v>-1.2259836E-2</v>
      </c>
      <c r="Q830" s="28">
        <v>9.4285940000000002E-4</v>
      </c>
      <c r="R830" s="28">
        <v>2.3023060000000001E-3</v>
      </c>
    </row>
    <row r="831" spans="1:18" ht="22.5" x14ac:dyDescent="0.2">
      <c r="A831" s="12" t="s">
        <v>786</v>
      </c>
      <c r="B831" s="10" t="str">
        <f>VLOOKUP(A831,[3]Feuil1!$A$4:$B$2591,2,FALSE)</f>
        <v>Interventions majeures sur l'intestin grêle et le côlon, niveau 2</v>
      </c>
      <c r="C831" s="26">
        <v>8937</v>
      </c>
      <c r="D831" s="27">
        <v>72373501.297000006</v>
      </c>
      <c r="E831" s="26">
        <v>8842</v>
      </c>
      <c r="F831" s="27">
        <v>71604447.953999996</v>
      </c>
      <c r="G831" s="26">
        <v>8906</v>
      </c>
      <c r="H831" s="27">
        <v>72052413.210999995</v>
      </c>
      <c r="I831" s="28">
        <v>-1.0626172999999999E-2</v>
      </c>
      <c r="J831" s="28">
        <v>-1.0629965E-2</v>
      </c>
      <c r="K831" s="28">
        <v>3.8330956999999998E-6</v>
      </c>
      <c r="L831" s="28">
        <v>6.2561092999999998E-3</v>
      </c>
      <c r="M831" s="28">
        <v>7.2381813999999999E-3</v>
      </c>
      <c r="N831" s="28">
        <v>-9.7501499999999997E-4</v>
      </c>
      <c r="O831" s="28">
        <v>8.7974929999999998E-4</v>
      </c>
      <c r="P831" s="28">
        <v>8.6061959999999996E-4</v>
      </c>
      <c r="Q831" s="28">
        <v>8.088139E-4</v>
      </c>
      <c r="R831" s="28">
        <v>2.6589546E-3</v>
      </c>
    </row>
    <row r="832" spans="1:18" ht="22.5" x14ac:dyDescent="0.2">
      <c r="A832" s="12" t="s">
        <v>787</v>
      </c>
      <c r="B832" s="10" t="str">
        <f>VLOOKUP(A832,[3]Feuil1!$A$4:$B$2591,2,FALSE)</f>
        <v>Interventions majeures sur l'intestin grêle et le côlon, niveau 3</v>
      </c>
      <c r="C832" s="26">
        <v>14259</v>
      </c>
      <c r="D832" s="27">
        <v>152685229.78</v>
      </c>
      <c r="E832" s="26">
        <v>15482</v>
      </c>
      <c r="F832" s="27">
        <v>165286829.21000001</v>
      </c>
      <c r="G832" s="26">
        <v>15520</v>
      </c>
      <c r="H832" s="27">
        <v>165305725.99000001</v>
      </c>
      <c r="I832" s="28">
        <v>8.2533192300000002E-2</v>
      </c>
      <c r="J832" s="28">
        <v>8.5770390599999996E-2</v>
      </c>
      <c r="K832" s="28">
        <v>-2.9814759999999998E-3</v>
      </c>
      <c r="L832" s="28">
        <v>1.1432720000000001E-4</v>
      </c>
      <c r="M832" s="28">
        <v>2.4544632000000001E-3</v>
      </c>
      <c r="N832" s="28">
        <v>-2.3344059999999998E-3</v>
      </c>
      <c r="O832" s="28">
        <v>5.2235110000000003E-4</v>
      </c>
      <c r="P832" s="28">
        <v>3.6303999999999997E-5</v>
      </c>
      <c r="Q832" s="28">
        <v>1.4094757999999999E-3</v>
      </c>
      <c r="R832" s="28">
        <v>6.1002872000000003E-3</v>
      </c>
    </row>
    <row r="833" spans="1:18" ht="22.5" x14ac:dyDescent="0.2">
      <c r="A833" s="12" t="s">
        <v>788</v>
      </c>
      <c r="B833" s="10" t="str">
        <f>VLOOKUP(A833,[3]Feuil1!$A$4:$B$2591,2,FALSE)</f>
        <v>Interventions majeures sur l'intestin grêle et le côlon, niveau 4</v>
      </c>
      <c r="C833" s="26">
        <v>7046</v>
      </c>
      <c r="D833" s="27">
        <v>122136628.34</v>
      </c>
      <c r="E833" s="26">
        <v>7869</v>
      </c>
      <c r="F833" s="27">
        <v>134551147.43000001</v>
      </c>
      <c r="G833" s="26">
        <v>8023</v>
      </c>
      <c r="H833" s="27">
        <v>138034558.38999999</v>
      </c>
      <c r="I833" s="28">
        <v>0.101644521</v>
      </c>
      <c r="J833" s="28">
        <v>0.11680386030000001</v>
      </c>
      <c r="K833" s="28">
        <v>-1.357386E-2</v>
      </c>
      <c r="L833" s="28">
        <v>2.58891212E-2</v>
      </c>
      <c r="M833" s="28">
        <v>1.95704664E-2</v>
      </c>
      <c r="N833" s="28">
        <v>6.1973693999999996E-3</v>
      </c>
      <c r="O833" s="28">
        <v>2.1168966999999999E-3</v>
      </c>
      <c r="P833" s="28">
        <v>6.6922416E-3</v>
      </c>
      <c r="Q833" s="28">
        <v>7.2862269999999997E-4</v>
      </c>
      <c r="R833" s="28">
        <v>5.0938976999999998E-3</v>
      </c>
    </row>
    <row r="834" spans="1:18" ht="33.75" x14ac:dyDescent="0.2">
      <c r="A834" s="12" t="s">
        <v>789</v>
      </c>
      <c r="B834" s="10" t="str">
        <f>VLOOKUP(A834,[3]Feuil1!$A$4:$B$2591,2,FALSE)</f>
        <v>Interventions sur l'oesophage, l'estomac et le duodénum, âge inférieur à 18 ans, niveau 1</v>
      </c>
      <c r="C834" s="26">
        <v>1194</v>
      </c>
      <c r="D834" s="27">
        <v>5255769.7078</v>
      </c>
      <c r="E834" s="26">
        <v>1188</v>
      </c>
      <c r="F834" s="27">
        <v>5255391.8559999997</v>
      </c>
      <c r="G834" s="26">
        <v>981</v>
      </c>
      <c r="H834" s="27">
        <v>4311668.0357999997</v>
      </c>
      <c r="I834" s="28">
        <v>-7.1892999999999998E-5</v>
      </c>
      <c r="J834" s="28">
        <v>-5.0251260000000004E-3</v>
      </c>
      <c r="K834" s="28">
        <v>4.9782491999999998E-3</v>
      </c>
      <c r="L834" s="28">
        <v>-0.179572494</v>
      </c>
      <c r="M834" s="28">
        <v>-0.17424242400000001</v>
      </c>
      <c r="N834" s="28">
        <v>-6.4547629999999996E-3</v>
      </c>
      <c r="O834" s="28">
        <v>-2.845439E-3</v>
      </c>
      <c r="P834" s="28">
        <v>-1.813058E-3</v>
      </c>
      <c r="Q834" s="28">
        <v>8.9091200000000005E-5</v>
      </c>
      <c r="R834" s="28">
        <v>1.591137E-4</v>
      </c>
    </row>
    <row r="835" spans="1:18" ht="33.75" x14ac:dyDescent="0.2">
      <c r="A835" s="12" t="s">
        <v>790</v>
      </c>
      <c r="B835" s="10" t="str">
        <f>VLOOKUP(A835,[3]Feuil1!$A$4:$B$2591,2,FALSE)</f>
        <v>Interventions sur l'oesophage, l'estomac et le duodénum, âge inférieur à 18 ans, niveau 2</v>
      </c>
      <c r="C835" s="26">
        <v>310</v>
      </c>
      <c r="D835" s="27">
        <v>2381575.8629000001</v>
      </c>
      <c r="E835" s="26">
        <v>309</v>
      </c>
      <c r="F835" s="27">
        <v>2456398.3224999998</v>
      </c>
      <c r="G835" s="26">
        <v>310</v>
      </c>
      <c r="H835" s="27">
        <v>2393164.9928000001</v>
      </c>
      <c r="I835" s="28">
        <v>3.1417206000000003E-2</v>
      </c>
      <c r="J835" s="28">
        <v>-3.2258059999999999E-3</v>
      </c>
      <c r="K835" s="28">
        <v>3.4755125800000002E-2</v>
      </c>
      <c r="L835" s="28">
        <v>-2.5742294999999998E-2</v>
      </c>
      <c r="M835" s="28">
        <v>3.2362459999999999E-3</v>
      </c>
      <c r="N835" s="28">
        <v>-2.8885062E-2</v>
      </c>
      <c r="O835" s="28">
        <v>1.37461E-5</v>
      </c>
      <c r="P835" s="28">
        <v>-1.21482E-4</v>
      </c>
      <c r="Q835" s="28">
        <v>2.81532E-5</v>
      </c>
      <c r="R835" s="28">
        <v>8.8315100000000004E-5</v>
      </c>
    </row>
    <row r="836" spans="1:18" ht="33.75" x14ac:dyDescent="0.2">
      <c r="A836" s="12" t="s">
        <v>791</v>
      </c>
      <c r="B836" s="10" t="str">
        <f>VLOOKUP(A836,[3]Feuil1!$A$4:$B$2591,2,FALSE)</f>
        <v>Interventions sur l'oesophage, l'estomac et le duodénum, âge inférieur à 18 ans, niveau 3</v>
      </c>
      <c r="C836" s="26">
        <v>180</v>
      </c>
      <c r="D836" s="27">
        <v>2656379.6984999999</v>
      </c>
      <c r="E836" s="26">
        <v>170</v>
      </c>
      <c r="F836" s="27">
        <v>2387293.3110000002</v>
      </c>
      <c r="G836" s="26">
        <v>181</v>
      </c>
      <c r="H836" s="27">
        <v>2652253.8139999998</v>
      </c>
      <c r="I836" s="28">
        <v>-0.101298164</v>
      </c>
      <c r="J836" s="28">
        <v>-5.5555555999999999E-2</v>
      </c>
      <c r="K836" s="28">
        <v>-4.8433350999999999E-2</v>
      </c>
      <c r="L836" s="28">
        <v>0.1109878295</v>
      </c>
      <c r="M836" s="28">
        <v>6.4705882399999998E-2</v>
      </c>
      <c r="N836" s="28">
        <v>4.3469232099999998E-2</v>
      </c>
      <c r="O836" s="28">
        <v>1.5120690000000001E-4</v>
      </c>
      <c r="P836" s="28">
        <v>5.0903549999999997E-4</v>
      </c>
      <c r="Q836" s="28">
        <v>1.64378E-5</v>
      </c>
      <c r="R836" s="28">
        <v>9.7876300000000003E-5</v>
      </c>
    </row>
    <row r="837" spans="1:18" ht="33.75" x14ac:dyDescent="0.2">
      <c r="A837" s="12" t="s">
        <v>792</v>
      </c>
      <c r="B837" s="10" t="str">
        <f>VLOOKUP(A837,[3]Feuil1!$A$4:$B$2591,2,FALSE)</f>
        <v>Interventions sur l'oesophage, l'estomac et le duodénum, âge inférieur à 18 ans, niveau 4</v>
      </c>
      <c r="C837" s="26">
        <v>238</v>
      </c>
      <c r="D837" s="27">
        <v>6009302.2999999998</v>
      </c>
      <c r="E837" s="26">
        <v>193</v>
      </c>
      <c r="F837" s="27">
        <v>5571421.9199999999</v>
      </c>
      <c r="G837" s="26">
        <v>185</v>
      </c>
      <c r="H837" s="27">
        <v>5030941.1804</v>
      </c>
      <c r="I837" s="28">
        <v>-7.2867090999999995E-2</v>
      </c>
      <c r="J837" s="28">
        <v>-0.18907562999999999</v>
      </c>
      <c r="K837" s="28">
        <v>0.14330379400000001</v>
      </c>
      <c r="L837" s="28">
        <v>-9.7009478999999996E-2</v>
      </c>
      <c r="M837" s="28">
        <v>-4.1450777000000001E-2</v>
      </c>
      <c r="N837" s="28">
        <v>-5.7961240999999997E-2</v>
      </c>
      <c r="O837" s="28">
        <v>-1.09969E-4</v>
      </c>
      <c r="P837" s="28">
        <v>-1.0383580000000001E-3</v>
      </c>
      <c r="Q837" s="28">
        <v>1.6801100000000001E-5</v>
      </c>
      <c r="R837" s="28">
        <v>1.8565709999999999E-4</v>
      </c>
    </row>
    <row r="838" spans="1:18" ht="22.5" x14ac:dyDescent="0.2">
      <c r="A838" s="12" t="s">
        <v>793</v>
      </c>
      <c r="B838" s="10" t="str">
        <f>VLOOKUP(A838,[3]Feuil1!$A$4:$B$2591,2,FALSE)</f>
        <v>Interventions mineures sur l'intestin grêle et le côlon, niveau 1</v>
      </c>
      <c r="C838" s="26">
        <v>4119</v>
      </c>
      <c r="D838" s="27">
        <v>15099985.851</v>
      </c>
      <c r="E838" s="26">
        <v>4166</v>
      </c>
      <c r="F838" s="27">
        <v>15233183.627</v>
      </c>
      <c r="G838" s="26">
        <v>4248</v>
      </c>
      <c r="H838" s="27">
        <v>15473061.363</v>
      </c>
      <c r="I838" s="28">
        <v>8.8210530000000006E-3</v>
      </c>
      <c r="J838" s="28">
        <v>1.14105365E-2</v>
      </c>
      <c r="K838" s="28">
        <v>-2.560269E-3</v>
      </c>
      <c r="L838" s="28">
        <v>1.5747052099999999E-2</v>
      </c>
      <c r="M838" s="28">
        <v>1.9683149300000001E-2</v>
      </c>
      <c r="N838" s="28">
        <v>-3.8601180000000001E-3</v>
      </c>
      <c r="O838" s="28">
        <v>1.1271788E-3</v>
      </c>
      <c r="P838" s="28">
        <v>4.6084709999999999E-4</v>
      </c>
      <c r="Q838" s="28">
        <v>3.857895E-4</v>
      </c>
      <c r="R838" s="28">
        <v>5.7100330000000004E-4</v>
      </c>
    </row>
    <row r="839" spans="1:18" ht="22.5" x14ac:dyDescent="0.2">
      <c r="A839" s="12" t="s">
        <v>794</v>
      </c>
      <c r="B839" s="10" t="str">
        <f>VLOOKUP(A839,[3]Feuil1!$A$4:$B$2591,2,FALSE)</f>
        <v>Interventions mineures sur l'intestin grêle et le côlon, niveau 2</v>
      </c>
      <c r="C839" s="26">
        <v>1759</v>
      </c>
      <c r="D839" s="27">
        <v>9402381.5109999999</v>
      </c>
      <c r="E839" s="26">
        <v>1822</v>
      </c>
      <c r="F839" s="27">
        <v>9747481.0632000007</v>
      </c>
      <c r="G839" s="26">
        <v>1998</v>
      </c>
      <c r="H839" s="27">
        <v>10590382.128</v>
      </c>
      <c r="I839" s="28">
        <v>3.6703419399999999E-2</v>
      </c>
      <c r="J839" s="28">
        <v>3.5815804399999998E-2</v>
      </c>
      <c r="K839" s="28">
        <v>8.5692359999999998E-4</v>
      </c>
      <c r="L839" s="28">
        <v>8.6473731900000003E-2</v>
      </c>
      <c r="M839" s="28">
        <v>9.6597145999999995E-2</v>
      </c>
      <c r="N839" s="28">
        <v>-9.2316619999999999E-3</v>
      </c>
      <c r="O839" s="28">
        <v>2.4193105000000002E-3</v>
      </c>
      <c r="P839" s="28">
        <v>1.6193602999999999E-3</v>
      </c>
      <c r="Q839" s="28">
        <v>1.8145180000000001E-4</v>
      </c>
      <c r="R839" s="28">
        <v>3.9081750000000002E-4</v>
      </c>
    </row>
    <row r="840" spans="1:18" ht="22.5" x14ac:dyDescent="0.2">
      <c r="A840" s="12" t="s">
        <v>795</v>
      </c>
      <c r="B840" s="10" t="str">
        <f>VLOOKUP(A840,[3]Feuil1!$A$4:$B$2591,2,FALSE)</f>
        <v>Interventions mineures sur l'intestin grêle et le côlon, niveau 3</v>
      </c>
      <c r="C840" s="26">
        <v>1303</v>
      </c>
      <c r="D840" s="27">
        <v>13015861.086999999</v>
      </c>
      <c r="E840" s="26">
        <v>1445</v>
      </c>
      <c r="F840" s="27">
        <v>14272268.346999999</v>
      </c>
      <c r="G840" s="26">
        <v>1515</v>
      </c>
      <c r="H840" s="27">
        <v>14633725.018999999</v>
      </c>
      <c r="I840" s="28">
        <v>9.6528938999999994E-2</v>
      </c>
      <c r="J840" s="28">
        <v>0.10897927860000001</v>
      </c>
      <c r="K840" s="28">
        <v>-1.1226846E-2</v>
      </c>
      <c r="L840" s="28">
        <v>2.5325804100000002E-2</v>
      </c>
      <c r="M840" s="28">
        <v>4.8442906600000002E-2</v>
      </c>
      <c r="N840" s="28">
        <v>-2.2048986E-2</v>
      </c>
      <c r="O840" s="28">
        <v>9.6222579999999999E-4</v>
      </c>
      <c r="P840" s="28">
        <v>6.9442150000000003E-4</v>
      </c>
      <c r="Q840" s="28">
        <v>1.375874E-4</v>
      </c>
      <c r="R840" s="28">
        <v>5.4002919999999999E-4</v>
      </c>
    </row>
    <row r="841" spans="1:18" ht="22.5" x14ac:dyDescent="0.2">
      <c r="A841" s="12" t="s">
        <v>796</v>
      </c>
      <c r="B841" s="10" t="str">
        <f>VLOOKUP(A841,[3]Feuil1!$A$4:$B$2591,2,FALSE)</f>
        <v>Interventions mineures sur l'intestin grêle et le côlon, niveau 4</v>
      </c>
      <c r="C841" s="26">
        <v>658</v>
      </c>
      <c r="D841" s="27">
        <v>11930359.287</v>
      </c>
      <c r="E841" s="26">
        <v>668</v>
      </c>
      <c r="F841" s="27">
        <v>12245294.312000001</v>
      </c>
      <c r="G841" s="26">
        <v>698</v>
      </c>
      <c r="H841" s="27">
        <v>12463009.210999999</v>
      </c>
      <c r="I841" s="28">
        <v>2.6397782099999999E-2</v>
      </c>
      <c r="J841" s="28">
        <v>1.51975684E-2</v>
      </c>
      <c r="K841" s="28">
        <v>1.1032545899999999E-2</v>
      </c>
      <c r="L841" s="28">
        <v>1.7779474600000001E-2</v>
      </c>
      <c r="M841" s="28">
        <v>4.4910179600000003E-2</v>
      </c>
      <c r="N841" s="28">
        <v>-2.5964628999999999E-2</v>
      </c>
      <c r="O841" s="28">
        <v>4.1238249999999999E-4</v>
      </c>
      <c r="P841" s="28">
        <v>4.1826839999999999E-4</v>
      </c>
      <c r="Q841" s="28">
        <v>6.3390099999999995E-5</v>
      </c>
      <c r="R841" s="28">
        <v>4.5992320000000001E-4</v>
      </c>
    </row>
    <row r="842" spans="1:18" x14ac:dyDescent="0.2">
      <c r="A842" s="12" t="s">
        <v>797</v>
      </c>
      <c r="B842" s="10" t="str">
        <f>VLOOKUP(A842,[3]Feuil1!$A$4:$B$2591,2,FALSE)</f>
        <v>Appendicectomies compliquées, niveau 1</v>
      </c>
      <c r="C842" s="26">
        <v>12835</v>
      </c>
      <c r="D842" s="27">
        <v>39713001.984999999</v>
      </c>
      <c r="E842" s="26">
        <v>13512</v>
      </c>
      <c r="F842" s="27">
        <v>41721149.68</v>
      </c>
      <c r="G842" s="26">
        <v>13495</v>
      </c>
      <c r="H842" s="27">
        <v>41551563.057999998</v>
      </c>
      <c r="I842" s="28">
        <v>5.0566504599999999E-2</v>
      </c>
      <c r="J842" s="28">
        <v>5.2746396600000002E-2</v>
      </c>
      <c r="K842" s="28">
        <v>-2.070672E-3</v>
      </c>
      <c r="L842" s="28">
        <v>-4.0647640000000002E-3</v>
      </c>
      <c r="M842" s="28">
        <v>-1.2581409999999999E-3</v>
      </c>
      <c r="N842" s="28">
        <v>-2.810159E-3</v>
      </c>
      <c r="O842" s="28">
        <v>-2.3368299999999999E-4</v>
      </c>
      <c r="P842" s="28">
        <v>-3.2580599999999999E-4</v>
      </c>
      <c r="Q842" s="28">
        <v>1.2255719E-3</v>
      </c>
      <c r="R842" s="28">
        <v>1.5333797999999999E-3</v>
      </c>
    </row>
    <row r="843" spans="1:18" x14ac:dyDescent="0.2">
      <c r="A843" s="12" t="s">
        <v>798</v>
      </c>
      <c r="B843" s="10" t="str">
        <f>VLOOKUP(A843,[3]Feuil1!$A$4:$B$2591,2,FALSE)</f>
        <v>Appendicectomies compliquées, niveau 2</v>
      </c>
      <c r="C843" s="26">
        <v>2147</v>
      </c>
      <c r="D843" s="27">
        <v>9589998.9082999993</v>
      </c>
      <c r="E843" s="26">
        <v>2427</v>
      </c>
      <c r="F843" s="27">
        <v>10854937.015000001</v>
      </c>
      <c r="G843" s="26">
        <v>3007</v>
      </c>
      <c r="H843" s="27">
        <v>13411913.300000001</v>
      </c>
      <c r="I843" s="28">
        <v>0.13190179890000001</v>
      </c>
      <c r="J843" s="28">
        <v>0.13041453189999999</v>
      </c>
      <c r="K843" s="28">
        <v>1.3156827999999999E-3</v>
      </c>
      <c r="L843" s="28">
        <v>0.235558832</v>
      </c>
      <c r="M843" s="28">
        <v>0.23897816229999999</v>
      </c>
      <c r="N843" s="28">
        <v>-2.7597989999999998E-3</v>
      </c>
      <c r="O843" s="28">
        <v>7.9727277999999992E-3</v>
      </c>
      <c r="P843" s="28">
        <v>4.9123986000000003E-3</v>
      </c>
      <c r="Q843" s="28">
        <v>2.7308589999999999E-4</v>
      </c>
      <c r="R843" s="28">
        <v>4.9494060000000002E-4</v>
      </c>
    </row>
    <row r="844" spans="1:18" x14ac:dyDescent="0.2">
      <c r="A844" s="12" t="s">
        <v>799</v>
      </c>
      <c r="B844" s="10" t="str">
        <f>VLOOKUP(A844,[3]Feuil1!$A$4:$B$2591,2,FALSE)</f>
        <v>Appendicectomies compliquées, niveau 3</v>
      </c>
      <c r="C844" s="26">
        <v>1439</v>
      </c>
      <c r="D844" s="27">
        <v>9758109.1280000005</v>
      </c>
      <c r="E844" s="26">
        <v>1587</v>
      </c>
      <c r="F844" s="27">
        <v>10722006.003</v>
      </c>
      <c r="G844" s="26">
        <v>1706</v>
      </c>
      <c r="H844" s="27">
        <v>11469580.311000001</v>
      </c>
      <c r="I844" s="28">
        <v>9.8779062799999998E-2</v>
      </c>
      <c r="J844" s="28">
        <v>0.1028492008</v>
      </c>
      <c r="K844" s="28">
        <v>-3.6905660000000002E-3</v>
      </c>
      <c r="L844" s="28">
        <v>6.9723362299999994E-2</v>
      </c>
      <c r="M844" s="28">
        <v>7.4984247000000004E-2</v>
      </c>
      <c r="N844" s="28">
        <v>-4.8939179999999997E-3</v>
      </c>
      <c r="O844" s="28">
        <v>1.6357838000000001E-3</v>
      </c>
      <c r="P844" s="28">
        <v>1.4362209999999999E-3</v>
      </c>
      <c r="Q844" s="28">
        <v>1.549334E-4</v>
      </c>
      <c r="R844" s="28">
        <v>4.2326259999999997E-4</v>
      </c>
    </row>
    <row r="845" spans="1:18" x14ac:dyDescent="0.2">
      <c r="A845" s="12" t="s">
        <v>800</v>
      </c>
      <c r="B845" s="10" t="str">
        <f>VLOOKUP(A845,[3]Feuil1!$A$4:$B$2591,2,FALSE)</f>
        <v>Appendicectomies compliquées, niveau 4</v>
      </c>
      <c r="C845" s="26">
        <v>695</v>
      </c>
      <c r="D845" s="27">
        <v>6938633.9376999997</v>
      </c>
      <c r="E845" s="26">
        <v>765</v>
      </c>
      <c r="F845" s="27">
        <v>7516184.6189000001</v>
      </c>
      <c r="G845" s="26">
        <v>885</v>
      </c>
      <c r="H845" s="27">
        <v>8687338.7566</v>
      </c>
      <c r="I845" s="28">
        <v>8.3236943499999994E-2</v>
      </c>
      <c r="J845" s="28">
        <v>0.1007194245</v>
      </c>
      <c r="K845" s="28">
        <v>-1.5882777000000001E-2</v>
      </c>
      <c r="L845" s="28">
        <v>0.15581763849999999</v>
      </c>
      <c r="M845" s="28">
        <v>0.15686274510000001</v>
      </c>
      <c r="N845" s="28">
        <v>-9.0339700000000001E-4</v>
      </c>
      <c r="O845" s="28">
        <v>1.6495298999999999E-3</v>
      </c>
      <c r="P845" s="28">
        <v>2.2499919000000001E-3</v>
      </c>
      <c r="Q845" s="28">
        <v>8.0372799999999997E-5</v>
      </c>
      <c r="R845" s="28">
        <v>3.205894E-4</v>
      </c>
    </row>
    <row r="846" spans="1:18" ht="22.5" x14ac:dyDescent="0.2">
      <c r="A846" s="12" t="s">
        <v>801</v>
      </c>
      <c r="B846" s="10" t="str">
        <f>VLOOKUP(A846,[3]Feuil1!$A$4:$B$2591,2,FALSE)</f>
        <v>Appendicectomies non compliquées, niveau 1</v>
      </c>
      <c r="C846" s="26">
        <v>30914</v>
      </c>
      <c r="D846" s="27">
        <v>61320522.362999998</v>
      </c>
      <c r="E846" s="26">
        <v>28953</v>
      </c>
      <c r="F846" s="27">
        <v>57248108.963</v>
      </c>
      <c r="G846" s="26">
        <v>26780</v>
      </c>
      <c r="H846" s="27">
        <v>52780122.730999999</v>
      </c>
      <c r="I846" s="28">
        <v>-6.6411916000000001E-2</v>
      </c>
      <c r="J846" s="28">
        <v>-6.3434042999999996E-2</v>
      </c>
      <c r="K846" s="28">
        <v>-3.179566E-3</v>
      </c>
      <c r="L846" s="28">
        <v>-7.8046006000000001E-2</v>
      </c>
      <c r="M846" s="28">
        <v>-7.5052672000000001E-2</v>
      </c>
      <c r="N846" s="28">
        <v>-3.2362210000000001E-3</v>
      </c>
      <c r="O846" s="28">
        <v>-2.9870237000000001E-2</v>
      </c>
      <c r="P846" s="28">
        <v>-8.5837829999999993E-3</v>
      </c>
      <c r="Q846" s="28">
        <v>2.4320723000000001E-3</v>
      </c>
      <c r="R846" s="28">
        <v>1.9477481E-3</v>
      </c>
    </row>
    <row r="847" spans="1:18" ht="22.5" x14ac:dyDescent="0.2">
      <c r="A847" s="12" t="s">
        <v>802</v>
      </c>
      <c r="B847" s="10" t="str">
        <f>VLOOKUP(A847,[3]Feuil1!$A$4:$B$2591,2,FALSE)</f>
        <v>Appendicectomies non compliquées, niveau 2</v>
      </c>
      <c r="C847" s="26">
        <v>1744</v>
      </c>
      <c r="D847" s="27">
        <v>5877933.6248000003</v>
      </c>
      <c r="E847" s="26">
        <v>1696</v>
      </c>
      <c r="F847" s="27">
        <v>5707501.8952000001</v>
      </c>
      <c r="G847" s="26">
        <v>1729</v>
      </c>
      <c r="H847" s="27">
        <v>5813537.3075000001</v>
      </c>
      <c r="I847" s="28">
        <v>-2.8995178E-2</v>
      </c>
      <c r="J847" s="28">
        <v>-2.7522936000000001E-2</v>
      </c>
      <c r="K847" s="28">
        <v>-1.5139089999999999E-3</v>
      </c>
      <c r="L847" s="28">
        <v>1.8578252699999999E-2</v>
      </c>
      <c r="M847" s="28">
        <v>1.9457547200000001E-2</v>
      </c>
      <c r="N847" s="28">
        <v>-8.6251199999999996E-4</v>
      </c>
      <c r="O847" s="28">
        <v>4.5362069999999998E-4</v>
      </c>
      <c r="P847" s="28">
        <v>2.0371260000000001E-4</v>
      </c>
      <c r="Q847" s="28">
        <v>1.570221E-4</v>
      </c>
      <c r="R847" s="28">
        <v>2.1453729999999999E-4</v>
      </c>
    </row>
    <row r="848" spans="1:18" ht="22.5" x14ac:dyDescent="0.2">
      <c r="A848" s="12" t="s">
        <v>803</v>
      </c>
      <c r="B848" s="10" t="str">
        <f>VLOOKUP(A848,[3]Feuil1!$A$4:$B$2591,2,FALSE)</f>
        <v>Appendicectomies non compliquées, niveau 3</v>
      </c>
      <c r="C848" s="26">
        <v>657</v>
      </c>
      <c r="D848" s="27">
        <v>3956683.7412</v>
      </c>
      <c r="E848" s="26">
        <v>617</v>
      </c>
      <c r="F848" s="27">
        <v>3716229.3823000002</v>
      </c>
      <c r="G848" s="26">
        <v>620</v>
      </c>
      <c r="H848" s="27">
        <v>3736870.6428</v>
      </c>
      <c r="I848" s="28">
        <v>-6.0771690000000003E-2</v>
      </c>
      <c r="J848" s="28">
        <v>-6.0882801E-2</v>
      </c>
      <c r="K848" s="28">
        <v>1.1831360000000001E-4</v>
      </c>
      <c r="L848" s="28">
        <v>5.5543559000000003E-3</v>
      </c>
      <c r="M848" s="28">
        <v>4.8622366E-3</v>
      </c>
      <c r="N848" s="28">
        <v>6.887703E-4</v>
      </c>
      <c r="O848" s="28">
        <v>4.1238200000000001E-5</v>
      </c>
      <c r="P848" s="28">
        <v>3.96555E-5</v>
      </c>
      <c r="Q848" s="28">
        <v>5.63064E-5</v>
      </c>
      <c r="R848" s="28">
        <v>1.37902E-4</v>
      </c>
    </row>
    <row r="849" spans="1:18" ht="22.5" x14ac:dyDescent="0.2">
      <c r="A849" s="12" t="s">
        <v>804</v>
      </c>
      <c r="B849" s="10" t="str">
        <f>VLOOKUP(A849,[3]Feuil1!$A$4:$B$2591,2,FALSE)</f>
        <v>Appendicectomies non compliquées, niveau 4</v>
      </c>
      <c r="C849" s="26">
        <v>163</v>
      </c>
      <c r="D849" s="27">
        <v>1806117.0356000001</v>
      </c>
      <c r="E849" s="26">
        <v>145</v>
      </c>
      <c r="F849" s="27">
        <v>1575914.4147999999</v>
      </c>
      <c r="G849" s="26">
        <v>134</v>
      </c>
      <c r="H849" s="27">
        <v>1471150.6566000001</v>
      </c>
      <c r="I849" s="28">
        <v>-0.12745719999999999</v>
      </c>
      <c r="J849" s="28">
        <v>-0.110429448</v>
      </c>
      <c r="K849" s="28">
        <v>-1.9141542000000001E-2</v>
      </c>
      <c r="L849" s="28">
        <v>-6.6478075999999997E-2</v>
      </c>
      <c r="M849" s="28">
        <v>-7.5862069000000004E-2</v>
      </c>
      <c r="N849" s="28">
        <v>1.01543208E-2</v>
      </c>
      <c r="O849" s="28">
        <v>-1.5120699999999999E-4</v>
      </c>
      <c r="P849" s="28">
        <v>-2.0126899999999999E-4</v>
      </c>
      <c r="Q849" s="28">
        <v>1.2169400000000001E-5</v>
      </c>
      <c r="R849" s="28">
        <v>5.4289999999999997E-5</v>
      </c>
    </row>
    <row r="850" spans="1:18" ht="33.75" x14ac:dyDescent="0.2">
      <c r="A850" s="12" t="s">
        <v>805</v>
      </c>
      <c r="B850" s="10" t="str">
        <f>VLOOKUP(A850,[3]Feuil1!$A$4:$B$2591,2,FALSE)</f>
        <v>Interventions réparatrices pour hernies et éventrations, âge inférieur à 18 ans, niveau 1</v>
      </c>
      <c r="C850" s="26">
        <v>5307</v>
      </c>
      <c r="D850" s="27">
        <v>8292289.5804000003</v>
      </c>
      <c r="E850" s="26">
        <v>4968</v>
      </c>
      <c r="F850" s="27">
        <v>7767646.8108000001</v>
      </c>
      <c r="G850" s="26">
        <v>4618</v>
      </c>
      <c r="H850" s="27">
        <v>7223785.2222999996</v>
      </c>
      <c r="I850" s="28">
        <v>-6.3268747E-2</v>
      </c>
      <c r="J850" s="28">
        <v>-6.3877897000000003E-2</v>
      </c>
      <c r="K850" s="28">
        <v>6.5071680000000002E-4</v>
      </c>
      <c r="L850" s="28">
        <v>-7.0016260999999996E-2</v>
      </c>
      <c r="M850" s="28">
        <v>-7.0450886000000004E-2</v>
      </c>
      <c r="N850" s="28">
        <v>4.6756480000000001E-4</v>
      </c>
      <c r="O850" s="28">
        <v>-4.8111289999999999E-3</v>
      </c>
      <c r="P850" s="28">
        <v>-1.0448530000000001E-3</v>
      </c>
      <c r="Q850" s="28">
        <v>4.1939169999999999E-4</v>
      </c>
      <c r="R850" s="28">
        <v>2.6657980000000003E-4</v>
      </c>
    </row>
    <row r="851" spans="1:18" ht="33.75" x14ac:dyDescent="0.2">
      <c r="A851" s="12" t="s">
        <v>806</v>
      </c>
      <c r="B851" s="10" t="str">
        <f>VLOOKUP(A851,[3]Feuil1!$A$4:$B$2591,2,FALSE)</f>
        <v>Interventions réparatrices pour hernies et éventrations, âge inférieur à 18 ans, niveau 2</v>
      </c>
      <c r="C851" s="26">
        <v>110</v>
      </c>
      <c r="D851" s="27">
        <v>393772.9472</v>
      </c>
      <c r="E851" s="26">
        <v>103</v>
      </c>
      <c r="F851" s="27">
        <v>368982.3236</v>
      </c>
      <c r="G851" s="26">
        <v>92</v>
      </c>
      <c r="H851" s="27">
        <v>349631.02429999999</v>
      </c>
      <c r="I851" s="28">
        <v>-6.2956645000000006E-2</v>
      </c>
      <c r="J851" s="28">
        <v>-6.3636364000000001E-2</v>
      </c>
      <c r="K851" s="28">
        <v>7.2591319999999997E-4</v>
      </c>
      <c r="L851" s="28">
        <v>-5.2445058000000003E-2</v>
      </c>
      <c r="M851" s="28">
        <v>-0.106796117</v>
      </c>
      <c r="N851" s="28">
        <v>6.0849554799999997E-2</v>
      </c>
      <c r="O851" s="28">
        <v>-1.5120699999999999E-4</v>
      </c>
      <c r="P851" s="28">
        <v>-3.7177E-5</v>
      </c>
      <c r="Q851" s="28">
        <v>8.3551399000000002E-6</v>
      </c>
      <c r="R851" s="28">
        <v>1.2902500000000001E-5</v>
      </c>
    </row>
    <row r="852" spans="1:18" ht="33.75" x14ac:dyDescent="0.2">
      <c r="A852" s="12" t="s">
        <v>807</v>
      </c>
      <c r="B852" s="10" t="str">
        <f>VLOOKUP(A852,[3]Feuil1!$A$4:$B$2591,2,FALSE)</f>
        <v>Interventions réparatrices pour hernies et éventrations, âge inférieur à 18 ans, niveau 3</v>
      </c>
      <c r="C852" s="26">
        <v>50</v>
      </c>
      <c r="D852" s="27">
        <v>362289.7794</v>
      </c>
      <c r="E852" s="26">
        <v>43</v>
      </c>
      <c r="F852" s="27">
        <v>294731.19559999998</v>
      </c>
      <c r="G852" s="26">
        <v>50</v>
      </c>
      <c r="H852" s="27">
        <v>350570.20480000001</v>
      </c>
      <c r="I852" s="28">
        <v>-0.18647664799999999</v>
      </c>
      <c r="J852" s="28">
        <v>-0.14000000000000001</v>
      </c>
      <c r="K852" s="28">
        <v>-5.4042614000000003E-2</v>
      </c>
      <c r="L852" s="28">
        <v>0.1894574108</v>
      </c>
      <c r="M852" s="28">
        <v>0.16279069769999999</v>
      </c>
      <c r="N852" s="28">
        <v>2.29333733E-2</v>
      </c>
      <c r="O852" s="28">
        <v>9.6222600000000003E-5</v>
      </c>
      <c r="P852" s="28">
        <v>1.072765E-4</v>
      </c>
      <c r="Q852" s="28">
        <v>4.5408369000000002E-6</v>
      </c>
      <c r="R852" s="28">
        <v>1.29371E-5</v>
      </c>
    </row>
    <row r="853" spans="1:18" ht="33.75" x14ac:dyDescent="0.2">
      <c r="A853" s="12" t="s">
        <v>808</v>
      </c>
      <c r="B853" s="10" t="str">
        <f>VLOOKUP(A853,[3]Feuil1!$A$4:$B$2591,2,FALSE)</f>
        <v>Interventions réparatrices pour hernies et éventrations, âge inférieur à 18 ans, niveau 4</v>
      </c>
      <c r="C853" s="26">
        <v>21</v>
      </c>
      <c r="D853" s="27">
        <v>178945.93419999999</v>
      </c>
      <c r="E853" s="26">
        <v>13</v>
      </c>
      <c r="F853" s="27">
        <v>111258.7558</v>
      </c>
      <c r="G853" s="26">
        <v>16</v>
      </c>
      <c r="H853" s="27">
        <v>135619.60019999999</v>
      </c>
      <c r="I853" s="28">
        <v>-0.37825491100000003</v>
      </c>
      <c r="J853" s="28">
        <v>-0.38095238100000001</v>
      </c>
      <c r="K853" s="28">
        <v>4.3574516000000002E-3</v>
      </c>
      <c r="L853" s="28">
        <v>0.21895664949999999</v>
      </c>
      <c r="M853" s="28">
        <v>0.2307692308</v>
      </c>
      <c r="N853" s="28">
        <v>-9.5977219999999995E-3</v>
      </c>
      <c r="O853" s="28">
        <v>4.1238200000000001E-5</v>
      </c>
      <c r="P853" s="28">
        <v>4.6801400000000002E-5</v>
      </c>
      <c r="Q853" s="28">
        <v>1.4530678E-6</v>
      </c>
      <c r="R853" s="28">
        <v>5.0047783000000004E-6</v>
      </c>
    </row>
    <row r="854" spans="1:18" ht="33.75" x14ac:dyDescent="0.2">
      <c r="A854" s="12" t="s">
        <v>809</v>
      </c>
      <c r="B854" s="10" t="str">
        <f>VLOOKUP(A854,[3]Feuil1!$A$4:$B$2591,2,FALSE)</f>
        <v>Interventions réparatrices pour hernies et éventrations, âge inférieur à 18 ans, en ambulatoire</v>
      </c>
      <c r="C854" s="26">
        <v>6935</v>
      </c>
      <c r="D854" s="27">
        <v>10708916.706</v>
      </c>
      <c r="E854" s="26">
        <v>6927</v>
      </c>
      <c r="F854" s="27">
        <v>10703753.84</v>
      </c>
      <c r="G854" s="26">
        <v>6768</v>
      </c>
      <c r="H854" s="27">
        <v>10450260.129000001</v>
      </c>
      <c r="I854" s="28">
        <v>-4.8210899999999999E-4</v>
      </c>
      <c r="J854" s="28">
        <v>-1.1535689999999999E-3</v>
      </c>
      <c r="K854" s="28">
        <v>6.7223520000000004E-4</v>
      </c>
      <c r="L854" s="28">
        <v>-2.3682693000000001E-2</v>
      </c>
      <c r="M854" s="28">
        <v>-2.2953660000000001E-2</v>
      </c>
      <c r="N854" s="28">
        <v>-7.4616000000000005E-4</v>
      </c>
      <c r="O854" s="28">
        <v>-2.1856269999999999E-3</v>
      </c>
      <c r="P854" s="28">
        <v>-4.8700600000000001E-4</v>
      </c>
      <c r="Q854" s="28">
        <v>6.1464769999999998E-4</v>
      </c>
      <c r="R854" s="28">
        <v>3.856466E-4</v>
      </c>
    </row>
    <row r="855" spans="1:18" ht="33.75" x14ac:dyDescent="0.2">
      <c r="A855" s="12" t="s">
        <v>810</v>
      </c>
      <c r="B855" s="10" t="str">
        <f>VLOOKUP(A855,[3]Feuil1!$A$4:$B$2591,2,FALSE)</f>
        <v>Interventions réparatrices pour hernies inguinales et crurales, âge supérieur à 17 ans, niveau 1</v>
      </c>
      <c r="C855" s="26">
        <v>26713</v>
      </c>
      <c r="D855" s="27">
        <v>46839709.659999996</v>
      </c>
      <c r="E855" s="26">
        <v>23806</v>
      </c>
      <c r="F855" s="27">
        <v>41708436.419</v>
      </c>
      <c r="G855" s="26">
        <v>21706</v>
      </c>
      <c r="H855" s="27">
        <v>38052608.359999999</v>
      </c>
      <c r="I855" s="28">
        <v>-0.109549638</v>
      </c>
      <c r="J855" s="28">
        <v>-0.108823419</v>
      </c>
      <c r="K855" s="28">
        <v>-8.1489900000000001E-4</v>
      </c>
      <c r="L855" s="28">
        <v>-8.7652005000000005E-2</v>
      </c>
      <c r="M855" s="28">
        <v>-8.8213055999999998E-2</v>
      </c>
      <c r="N855" s="28">
        <v>6.1533119999999995E-4</v>
      </c>
      <c r="O855" s="28">
        <v>-2.8866772999999998E-2</v>
      </c>
      <c r="P855" s="28">
        <v>-7.0234850000000003E-3</v>
      </c>
      <c r="Q855" s="28">
        <v>1.9712681E-3</v>
      </c>
      <c r="R855" s="28">
        <v>1.4042576999999999E-3</v>
      </c>
    </row>
    <row r="856" spans="1:18" ht="33.75" x14ac:dyDescent="0.2">
      <c r="A856" s="12" t="s">
        <v>811</v>
      </c>
      <c r="B856" s="10" t="str">
        <f>VLOOKUP(A856,[3]Feuil1!$A$4:$B$2591,2,FALSE)</f>
        <v>Interventions réparatrices pour hernies inguinales et crurales, âge supérieur à 17 ans, niveau 2</v>
      </c>
      <c r="C856" s="26">
        <v>4580</v>
      </c>
      <c r="D856" s="27">
        <v>13347693.036</v>
      </c>
      <c r="E856" s="26">
        <v>4231</v>
      </c>
      <c r="F856" s="27">
        <v>12302568.443</v>
      </c>
      <c r="G856" s="26">
        <v>3826</v>
      </c>
      <c r="H856" s="27">
        <v>11125856.5</v>
      </c>
      <c r="I856" s="28">
        <v>-7.8300017E-2</v>
      </c>
      <c r="J856" s="28">
        <v>-7.6200873000000002E-2</v>
      </c>
      <c r="K856" s="28">
        <v>-2.2722950000000001E-3</v>
      </c>
      <c r="L856" s="28">
        <v>-9.5647665000000007E-2</v>
      </c>
      <c r="M856" s="28">
        <v>-9.5722052000000002E-2</v>
      </c>
      <c r="N856" s="28">
        <v>8.2260899999999997E-5</v>
      </c>
      <c r="O856" s="28">
        <v>-5.567163E-3</v>
      </c>
      <c r="P856" s="28">
        <v>-2.2606689999999999E-3</v>
      </c>
      <c r="Q856" s="28">
        <v>3.4746480000000002E-4</v>
      </c>
      <c r="R856" s="28">
        <v>4.105782E-4</v>
      </c>
    </row>
    <row r="857" spans="1:18" ht="33.75" x14ac:dyDescent="0.2">
      <c r="A857" s="12" t="s">
        <v>812</v>
      </c>
      <c r="B857" s="10" t="str">
        <f>VLOOKUP(A857,[3]Feuil1!$A$4:$B$2591,2,FALSE)</f>
        <v>Interventions réparatrices pour hernies inguinales et crurales, âge supérieur à 17 ans, niveau 3</v>
      </c>
      <c r="C857" s="26">
        <v>1363</v>
      </c>
      <c r="D857" s="27">
        <v>6026639.9719000002</v>
      </c>
      <c r="E857" s="26">
        <v>1353</v>
      </c>
      <c r="F857" s="27">
        <v>5986911.8163000001</v>
      </c>
      <c r="G857" s="26">
        <v>1309</v>
      </c>
      <c r="H857" s="27">
        <v>5783135.1287000002</v>
      </c>
      <c r="I857" s="28">
        <v>-6.5920900000000001E-3</v>
      </c>
      <c r="J857" s="28">
        <v>-7.3367570000000002E-3</v>
      </c>
      <c r="K857" s="28">
        <v>7.5017059999999997E-4</v>
      </c>
      <c r="L857" s="28">
        <v>-3.4037027999999997E-2</v>
      </c>
      <c r="M857" s="28">
        <v>-3.2520325000000003E-2</v>
      </c>
      <c r="N857" s="28">
        <v>-1.5676850000000001E-3</v>
      </c>
      <c r="O857" s="28">
        <v>-6.0482799999999996E-4</v>
      </c>
      <c r="P857" s="28">
        <v>-3.91491E-4</v>
      </c>
      <c r="Q857" s="28">
        <v>1.1887910000000001E-4</v>
      </c>
      <c r="R857" s="28">
        <v>2.134154E-4</v>
      </c>
    </row>
    <row r="858" spans="1:18" ht="33.75" x14ac:dyDescent="0.2">
      <c r="A858" s="12" t="s">
        <v>813</v>
      </c>
      <c r="B858" s="10" t="str">
        <f>VLOOKUP(A858,[3]Feuil1!$A$4:$B$2591,2,FALSE)</f>
        <v>Interventions réparatrices pour hernies inguinales et crurales, âge supérieur à 17 ans, niveau 4</v>
      </c>
      <c r="C858" s="26">
        <v>424</v>
      </c>
      <c r="D858" s="27">
        <v>3437738.1831999999</v>
      </c>
      <c r="E858" s="26">
        <v>453</v>
      </c>
      <c r="F858" s="27">
        <v>3668413.7821999998</v>
      </c>
      <c r="G858" s="26">
        <v>458</v>
      </c>
      <c r="H858" s="27">
        <v>3740395.5498000002</v>
      </c>
      <c r="I858" s="28">
        <v>6.7100979399999996E-2</v>
      </c>
      <c r="J858" s="28">
        <v>6.8396226399999996E-2</v>
      </c>
      <c r="K858" s="28">
        <v>-1.2123279999999999E-3</v>
      </c>
      <c r="L858" s="28">
        <v>1.96220415E-2</v>
      </c>
      <c r="M858" s="28">
        <v>1.1037527599999999E-2</v>
      </c>
      <c r="N858" s="28">
        <v>8.4907964999999998E-3</v>
      </c>
      <c r="O858" s="28">
        <v>6.8730400000000002E-5</v>
      </c>
      <c r="P858" s="28">
        <v>1.382896E-4</v>
      </c>
      <c r="Q858" s="28">
        <v>4.1594100000000002E-5</v>
      </c>
      <c r="R858" s="28">
        <v>1.3803200000000001E-4</v>
      </c>
    </row>
    <row r="859" spans="1:18" ht="33.75" x14ac:dyDescent="0.2">
      <c r="A859" s="12" t="s">
        <v>814</v>
      </c>
      <c r="B859" s="10" t="str">
        <f>VLOOKUP(A859,[3]Feuil1!$A$4:$B$2591,2,FALSE)</f>
        <v>Interventions réparatrices pour hernies inguinales et crurales, âge supérieur à 17 ans, en ambulatoire</v>
      </c>
      <c r="C859" s="26">
        <v>18806</v>
      </c>
      <c r="D859" s="27">
        <v>32742867.765000001</v>
      </c>
      <c r="E859" s="26">
        <v>21387</v>
      </c>
      <c r="F859" s="27">
        <v>37270215.744000003</v>
      </c>
      <c r="G859" s="26">
        <v>25088</v>
      </c>
      <c r="H859" s="27">
        <v>43717403.184</v>
      </c>
      <c r="I859" s="28">
        <v>0.13826974510000001</v>
      </c>
      <c r="J859" s="28">
        <v>0.13724343289999999</v>
      </c>
      <c r="K859" s="28">
        <v>9.0245600000000005E-4</v>
      </c>
      <c r="L859" s="28">
        <v>0.17298497769999999</v>
      </c>
      <c r="M859" s="28">
        <v>0.1730490485</v>
      </c>
      <c r="N859" s="28">
        <v>-5.4619E-5</v>
      </c>
      <c r="O859" s="28">
        <v>5.08742508E-2</v>
      </c>
      <c r="P859" s="28">
        <v>1.23861744E-2</v>
      </c>
      <c r="Q859" s="28">
        <v>2.2784102999999999E-3</v>
      </c>
      <c r="R859" s="28">
        <v>1.6133059999999999E-3</v>
      </c>
    </row>
    <row r="860" spans="1:18" ht="22.5" x14ac:dyDescent="0.2">
      <c r="A860" s="12" t="s">
        <v>815</v>
      </c>
      <c r="B860" s="10" t="str">
        <f>VLOOKUP(A860,[3]Feuil1!$A$4:$B$2591,2,FALSE)</f>
        <v>Libérations d'adhérences péritonéales, niveau 1</v>
      </c>
      <c r="C860" s="26">
        <v>1358</v>
      </c>
      <c r="D860" s="27">
        <v>4879196.2432000004</v>
      </c>
      <c r="E860" s="26">
        <v>1359</v>
      </c>
      <c r="F860" s="27">
        <v>4889944.8672000002</v>
      </c>
      <c r="G860" s="26">
        <v>1144</v>
      </c>
      <c r="H860" s="27">
        <v>4102350.9559999998</v>
      </c>
      <c r="I860" s="28">
        <v>2.2029496999999999E-3</v>
      </c>
      <c r="J860" s="28">
        <v>7.3637699999999997E-4</v>
      </c>
      <c r="K860" s="28">
        <v>1.4654935E-3</v>
      </c>
      <c r="L860" s="28">
        <v>-0.161063965</v>
      </c>
      <c r="M860" s="28">
        <v>-0.15820456199999999</v>
      </c>
      <c r="N860" s="28">
        <v>-3.3967910000000001E-3</v>
      </c>
      <c r="O860" s="28">
        <v>-2.9554080000000001E-3</v>
      </c>
      <c r="P860" s="28">
        <v>-1.513106E-3</v>
      </c>
      <c r="Q860" s="28">
        <v>1.038943E-4</v>
      </c>
      <c r="R860" s="28">
        <v>1.513893E-4</v>
      </c>
    </row>
    <row r="861" spans="1:18" ht="22.5" x14ac:dyDescent="0.2">
      <c r="A861" s="12" t="s">
        <v>816</v>
      </c>
      <c r="B861" s="10" t="str">
        <f>VLOOKUP(A861,[3]Feuil1!$A$4:$B$2591,2,FALSE)</f>
        <v>Libérations d'adhérences péritonéales, niveau 2</v>
      </c>
      <c r="C861" s="26">
        <v>941</v>
      </c>
      <c r="D861" s="27">
        <v>5220355.1742000002</v>
      </c>
      <c r="E861" s="26">
        <v>889</v>
      </c>
      <c r="F861" s="27">
        <v>4909214.0848000003</v>
      </c>
      <c r="G861" s="26">
        <v>895</v>
      </c>
      <c r="H861" s="27">
        <v>4957784.5702</v>
      </c>
      <c r="I861" s="28">
        <v>-5.9601517E-2</v>
      </c>
      <c r="J861" s="28">
        <v>-5.5260361000000001E-2</v>
      </c>
      <c r="K861" s="28">
        <v>-4.5950820000000003E-3</v>
      </c>
      <c r="L861" s="28">
        <v>9.8937395000000001E-3</v>
      </c>
      <c r="M861" s="28">
        <v>6.7491564000000002E-3</v>
      </c>
      <c r="N861" s="28">
        <v>3.1235021999999999E-3</v>
      </c>
      <c r="O861" s="28">
        <v>8.2476499999999995E-5</v>
      </c>
      <c r="P861" s="28">
        <v>9.3312400000000005E-5</v>
      </c>
      <c r="Q861" s="28">
        <v>8.1280999999999996E-5</v>
      </c>
      <c r="R861" s="28">
        <v>1.829574E-4</v>
      </c>
    </row>
    <row r="862" spans="1:18" ht="22.5" x14ac:dyDescent="0.2">
      <c r="A862" s="12" t="s">
        <v>817</v>
      </c>
      <c r="B862" s="10" t="str">
        <f>VLOOKUP(A862,[3]Feuil1!$A$4:$B$2591,2,FALSE)</f>
        <v>Libérations d'adhérences péritonéales, niveau 3</v>
      </c>
      <c r="C862" s="26">
        <v>838</v>
      </c>
      <c r="D862" s="27">
        <v>6134494.1843999997</v>
      </c>
      <c r="E862" s="26">
        <v>841</v>
      </c>
      <c r="F862" s="27">
        <v>6137253.4868000001</v>
      </c>
      <c r="G862" s="26">
        <v>902</v>
      </c>
      <c r="H862" s="27">
        <v>6582701.6864</v>
      </c>
      <c r="I862" s="28">
        <v>4.4980109999999998E-4</v>
      </c>
      <c r="J862" s="28">
        <v>3.5799523000000001E-3</v>
      </c>
      <c r="K862" s="28">
        <v>-3.1189849999999999E-3</v>
      </c>
      <c r="L862" s="28">
        <v>7.25810333E-2</v>
      </c>
      <c r="M862" s="28">
        <v>7.2532699199999995E-2</v>
      </c>
      <c r="N862" s="28">
        <v>4.5065399999999997E-5</v>
      </c>
      <c r="O862" s="28">
        <v>8.3851100000000001E-4</v>
      </c>
      <c r="P862" s="28">
        <v>8.5578390000000002E-4</v>
      </c>
      <c r="Q862" s="28">
        <v>8.1916700000000001E-5</v>
      </c>
      <c r="R862" s="28">
        <v>2.429218E-4</v>
      </c>
    </row>
    <row r="863" spans="1:18" ht="22.5" x14ac:dyDescent="0.2">
      <c r="A863" s="12" t="s">
        <v>818</v>
      </c>
      <c r="B863" s="10" t="str">
        <f>VLOOKUP(A863,[3]Feuil1!$A$4:$B$2591,2,FALSE)</f>
        <v>Libérations d'adhérences péritonéales, niveau 4</v>
      </c>
      <c r="C863" s="26">
        <v>233</v>
      </c>
      <c r="D863" s="27">
        <v>2948157.0432000002</v>
      </c>
      <c r="E863" s="26">
        <v>246</v>
      </c>
      <c r="F863" s="27">
        <v>3078742.4679999999</v>
      </c>
      <c r="G863" s="26">
        <v>246</v>
      </c>
      <c r="H863" s="27">
        <v>3201959.9567999998</v>
      </c>
      <c r="I863" s="28">
        <v>4.4293917500000002E-2</v>
      </c>
      <c r="J863" s="28">
        <v>5.57939914E-2</v>
      </c>
      <c r="K863" s="28">
        <v>-1.0892346000000001E-2</v>
      </c>
      <c r="L863" s="28">
        <v>4.0022018800000003E-2</v>
      </c>
      <c r="M863" s="28">
        <v>0</v>
      </c>
      <c r="N863" s="28">
        <v>4.0022018800000003E-2</v>
      </c>
      <c r="O863" s="28">
        <v>0</v>
      </c>
      <c r="P863" s="28">
        <v>2.367223E-4</v>
      </c>
      <c r="Q863" s="28">
        <v>2.2340900000000002E-5</v>
      </c>
      <c r="R863" s="28">
        <v>1.181621E-4</v>
      </c>
    </row>
    <row r="864" spans="1:18" ht="33.75" x14ac:dyDescent="0.2">
      <c r="A864" s="12" t="s">
        <v>819</v>
      </c>
      <c r="B864" s="10" t="str">
        <f>VLOOKUP(A864,[3]Feuil1!$A$4:$B$2591,2,FALSE)</f>
        <v>Interventions sur le rectum et l'anus autres que les résections rectales, niveau 1</v>
      </c>
      <c r="C864" s="26">
        <v>14280</v>
      </c>
      <c r="D864" s="27">
        <v>19496921.874000002</v>
      </c>
      <c r="E864" s="26">
        <v>14328</v>
      </c>
      <c r="F864" s="27">
        <v>19568555.771000002</v>
      </c>
      <c r="G864" s="26">
        <v>13345</v>
      </c>
      <c r="H864" s="27">
        <v>18178074.155999999</v>
      </c>
      <c r="I864" s="28">
        <v>3.6741131000000002E-3</v>
      </c>
      <c r="J864" s="28">
        <v>3.3613444999999998E-3</v>
      </c>
      <c r="K864" s="28">
        <v>3.1172079999999998E-4</v>
      </c>
      <c r="L864" s="28">
        <v>-7.1056936000000001E-2</v>
      </c>
      <c r="M864" s="28">
        <v>-6.8606924E-2</v>
      </c>
      <c r="N864" s="28">
        <v>-2.630482E-3</v>
      </c>
      <c r="O864" s="28">
        <v>-1.3512399E-2</v>
      </c>
      <c r="P864" s="28">
        <v>-2.671358E-3</v>
      </c>
      <c r="Q864" s="28">
        <v>1.2119494000000001E-3</v>
      </c>
      <c r="R864" s="28">
        <v>6.7082660000000001E-4</v>
      </c>
    </row>
    <row r="865" spans="1:18" ht="33.75" x14ac:dyDescent="0.2">
      <c r="A865" s="12" t="s">
        <v>820</v>
      </c>
      <c r="B865" s="10" t="str">
        <f>VLOOKUP(A865,[3]Feuil1!$A$4:$B$2591,2,FALSE)</f>
        <v>Interventions sur le rectum et l'anus autres que les résections rectales, niveau 2</v>
      </c>
      <c r="C865" s="26">
        <v>1338</v>
      </c>
      <c r="D865" s="27">
        <v>4631793.6697000004</v>
      </c>
      <c r="E865" s="26">
        <v>1291</v>
      </c>
      <c r="F865" s="27">
        <v>4447929.7750000004</v>
      </c>
      <c r="G865" s="26">
        <v>1294</v>
      </c>
      <c r="H865" s="27">
        <v>4460839.2978999997</v>
      </c>
      <c r="I865" s="28">
        <v>-3.9696045999999999E-2</v>
      </c>
      <c r="J865" s="28">
        <v>-3.5127054999999997E-2</v>
      </c>
      <c r="K865" s="28">
        <v>-4.7353289999999999E-3</v>
      </c>
      <c r="L865" s="28">
        <v>2.9023666000000002E-3</v>
      </c>
      <c r="M865" s="28">
        <v>2.3237800000000001E-3</v>
      </c>
      <c r="N865" s="28">
        <v>5.7724519999999995E-4</v>
      </c>
      <c r="O865" s="28">
        <v>4.1238200000000001E-5</v>
      </c>
      <c r="P865" s="28">
        <v>2.48015E-5</v>
      </c>
      <c r="Q865" s="28">
        <v>1.175169E-4</v>
      </c>
      <c r="R865" s="28">
        <v>1.6461859999999999E-4</v>
      </c>
    </row>
    <row r="866" spans="1:18" ht="33.75" x14ac:dyDescent="0.2">
      <c r="A866" s="12" t="s">
        <v>821</v>
      </c>
      <c r="B866" s="10" t="str">
        <f>VLOOKUP(A866,[3]Feuil1!$A$4:$B$2591,2,FALSE)</f>
        <v>Interventions sur le rectum et l'anus autres que les résections rectales, niveau 3</v>
      </c>
      <c r="C866" s="26">
        <v>451</v>
      </c>
      <c r="D866" s="27">
        <v>2728300.1068000002</v>
      </c>
      <c r="E866" s="26">
        <v>486</v>
      </c>
      <c r="F866" s="27">
        <v>2967353.2724000001</v>
      </c>
      <c r="G866" s="26">
        <v>598</v>
      </c>
      <c r="H866" s="27">
        <v>3608951.84</v>
      </c>
      <c r="I866" s="28">
        <v>8.7619820500000001E-2</v>
      </c>
      <c r="J866" s="28">
        <v>7.7605321500000005E-2</v>
      </c>
      <c r="K866" s="28">
        <v>9.2932902000000001E-3</v>
      </c>
      <c r="L866" s="28">
        <v>0.2162191383</v>
      </c>
      <c r="M866" s="28">
        <v>0.23045267489999999</v>
      </c>
      <c r="N866" s="28">
        <v>-1.1567724E-2</v>
      </c>
      <c r="O866" s="28">
        <v>1.5395611999999999E-3</v>
      </c>
      <c r="P866" s="28">
        <v>1.232623E-3</v>
      </c>
      <c r="Q866" s="28">
        <v>5.4308400000000003E-5</v>
      </c>
      <c r="R866" s="28">
        <v>1.3318140000000001E-4</v>
      </c>
    </row>
    <row r="867" spans="1:18" ht="33.75" x14ac:dyDescent="0.2">
      <c r="A867" s="12" t="s">
        <v>822</v>
      </c>
      <c r="B867" s="10" t="str">
        <f>VLOOKUP(A867,[3]Feuil1!$A$4:$B$2591,2,FALSE)</f>
        <v>Interventions sur le rectum et l'anus autres que les résections rectales, niveau 4</v>
      </c>
      <c r="C867" s="26">
        <v>171</v>
      </c>
      <c r="D867" s="27">
        <v>1800474.4975999999</v>
      </c>
      <c r="E867" s="26">
        <v>179</v>
      </c>
      <c r="F867" s="27">
        <v>1831724.9975999999</v>
      </c>
      <c r="G867" s="26">
        <v>213</v>
      </c>
      <c r="H867" s="27">
        <v>2241045.7798000001</v>
      </c>
      <c r="I867" s="28">
        <v>1.7356813499999998E-2</v>
      </c>
      <c r="J867" s="28">
        <v>4.6783625699999998E-2</v>
      </c>
      <c r="K867" s="28">
        <v>-2.8111647E-2</v>
      </c>
      <c r="L867" s="28">
        <v>0.2234619185</v>
      </c>
      <c r="M867" s="28">
        <v>0.18994413409999999</v>
      </c>
      <c r="N867" s="28">
        <v>2.8167527800000002E-2</v>
      </c>
      <c r="O867" s="28">
        <v>4.6736679999999999E-4</v>
      </c>
      <c r="P867" s="28">
        <v>7.8637680000000004E-4</v>
      </c>
      <c r="Q867" s="28">
        <v>1.9344E-5</v>
      </c>
      <c r="R867" s="28">
        <v>8.2701399999999994E-5</v>
      </c>
    </row>
    <row r="868" spans="1:18" ht="33.75" x14ac:dyDescent="0.2">
      <c r="A868" s="12" t="s">
        <v>823</v>
      </c>
      <c r="B868" s="10" t="str">
        <f>VLOOKUP(A868,[3]Feuil1!$A$4:$B$2591,2,FALSE)</f>
        <v>Interventions sur le rectum et l'anus autres que les résections rectales, en ambulatoire</v>
      </c>
      <c r="C868" s="26">
        <v>3589</v>
      </c>
      <c r="D868" s="27">
        <v>4836253.9248000002</v>
      </c>
      <c r="E868" s="26">
        <v>4295</v>
      </c>
      <c r="F868" s="27">
        <v>5789177.2368000001</v>
      </c>
      <c r="G868" s="26">
        <v>5296</v>
      </c>
      <c r="H868" s="27">
        <v>7143813.0384</v>
      </c>
      <c r="I868" s="28">
        <v>0.19703748539999999</v>
      </c>
      <c r="J868" s="28">
        <v>0.1967121761</v>
      </c>
      <c r="K868" s="28">
        <v>2.7183589999999998E-4</v>
      </c>
      <c r="L868" s="28">
        <v>0.23399452909999999</v>
      </c>
      <c r="M868" s="28">
        <v>0.23306169970000001</v>
      </c>
      <c r="N868" s="28">
        <v>7.5651479999999996E-4</v>
      </c>
      <c r="O868" s="28">
        <v>1.37598284E-2</v>
      </c>
      <c r="P868" s="28">
        <v>2.6024922000000002E-3</v>
      </c>
      <c r="Q868" s="28">
        <v>4.809654E-4</v>
      </c>
      <c r="R868" s="28">
        <v>2.6362860000000001E-4</v>
      </c>
    </row>
    <row r="869" spans="1:18" ht="22.5" x14ac:dyDescent="0.2">
      <c r="A869" s="12" t="s">
        <v>824</v>
      </c>
      <c r="B869" s="10" t="str">
        <f>VLOOKUP(A869,[3]Feuil1!$A$4:$B$2591,2,FALSE)</f>
        <v>Autres interventions sur le tube digestif en dehors des laparotomies, niveau 1</v>
      </c>
      <c r="C869" s="26">
        <v>2529</v>
      </c>
      <c r="D869" s="27">
        <v>7170280.7696000002</v>
      </c>
      <c r="E869" s="26">
        <v>2661</v>
      </c>
      <c r="F869" s="27">
        <v>7461097.5865000002</v>
      </c>
      <c r="G869" s="26">
        <v>2686</v>
      </c>
      <c r="H869" s="27">
        <v>7423233.7873</v>
      </c>
      <c r="I869" s="28">
        <v>4.0558637299999999E-2</v>
      </c>
      <c r="J869" s="28">
        <v>5.21945433E-2</v>
      </c>
      <c r="K869" s="28">
        <v>-1.1058702E-2</v>
      </c>
      <c r="L869" s="28">
        <v>-5.0748299999999998E-3</v>
      </c>
      <c r="M869" s="28">
        <v>9.3949642999999992E-3</v>
      </c>
      <c r="N869" s="28">
        <v>-1.4335116E-2</v>
      </c>
      <c r="O869" s="28">
        <v>3.4365209999999999E-4</v>
      </c>
      <c r="P869" s="28">
        <v>-7.2743000000000005E-5</v>
      </c>
      <c r="Q869" s="28">
        <v>2.439338E-4</v>
      </c>
      <c r="R869" s="28">
        <v>2.7394000000000002E-4</v>
      </c>
    </row>
    <row r="870" spans="1:18" ht="22.5" x14ac:dyDescent="0.2">
      <c r="A870" s="12" t="s">
        <v>825</v>
      </c>
      <c r="B870" s="10" t="str">
        <f>VLOOKUP(A870,[3]Feuil1!$A$4:$B$2591,2,FALSE)</f>
        <v>Autres interventions sur le tube digestif en dehors des laparotomies, niveau 2</v>
      </c>
      <c r="C870" s="26">
        <v>819</v>
      </c>
      <c r="D870" s="27">
        <v>4332154.8339999998</v>
      </c>
      <c r="E870" s="26">
        <v>888</v>
      </c>
      <c r="F870" s="27">
        <v>4693249.3531999998</v>
      </c>
      <c r="G870" s="26">
        <v>954</v>
      </c>
      <c r="H870" s="27">
        <v>5057347.5908000004</v>
      </c>
      <c r="I870" s="28">
        <v>8.3352173000000002E-2</v>
      </c>
      <c r="J870" s="28">
        <v>8.4249084200000005E-2</v>
      </c>
      <c r="K870" s="28">
        <v>-8.2721900000000002E-4</v>
      </c>
      <c r="L870" s="28">
        <v>7.7579137699999995E-2</v>
      </c>
      <c r="M870" s="28">
        <v>7.4324324299999994E-2</v>
      </c>
      <c r="N870" s="28">
        <v>3.0296376000000002E-3</v>
      </c>
      <c r="O870" s="28">
        <v>9.0724139999999996E-4</v>
      </c>
      <c r="P870" s="28">
        <v>6.994964E-4</v>
      </c>
      <c r="Q870" s="28">
        <v>8.6639199999999995E-5</v>
      </c>
      <c r="R870" s="28">
        <v>1.866316E-4</v>
      </c>
    </row>
    <row r="871" spans="1:18" ht="22.5" x14ac:dyDescent="0.2">
      <c r="A871" s="12" t="s">
        <v>826</v>
      </c>
      <c r="B871" s="10" t="str">
        <f>VLOOKUP(A871,[3]Feuil1!$A$4:$B$2591,2,FALSE)</f>
        <v>Autres interventions sur le tube digestif en dehors des laparotomies, niveau 3</v>
      </c>
      <c r="C871" s="26">
        <v>733</v>
      </c>
      <c r="D871" s="27">
        <v>6121578.6486999998</v>
      </c>
      <c r="E871" s="26">
        <v>778</v>
      </c>
      <c r="F871" s="27">
        <v>6517180.443</v>
      </c>
      <c r="G871" s="26">
        <v>789</v>
      </c>
      <c r="H871" s="27">
        <v>6726586.5025000004</v>
      </c>
      <c r="I871" s="28">
        <v>6.4624146300000004E-2</v>
      </c>
      <c r="J871" s="28">
        <v>6.1391541600000002E-2</v>
      </c>
      <c r="K871" s="28">
        <v>3.0456289000000002E-3</v>
      </c>
      <c r="L871" s="28">
        <v>3.2131388900000002E-2</v>
      </c>
      <c r="M871" s="28">
        <v>1.4138817499999999E-2</v>
      </c>
      <c r="N871" s="28">
        <v>1.7741724399999999E-2</v>
      </c>
      <c r="O871" s="28">
        <v>1.5120690000000001E-4</v>
      </c>
      <c r="P871" s="28">
        <v>4.0230570000000001E-4</v>
      </c>
      <c r="Q871" s="28">
        <v>7.1654400000000003E-5</v>
      </c>
      <c r="R871" s="28">
        <v>2.482316E-4</v>
      </c>
    </row>
    <row r="872" spans="1:18" ht="22.5" x14ac:dyDescent="0.2">
      <c r="A872" s="12" t="s">
        <v>827</v>
      </c>
      <c r="B872" s="10" t="str">
        <f>VLOOKUP(A872,[3]Feuil1!$A$4:$B$2591,2,FALSE)</f>
        <v>Autres interventions sur le tube digestif en dehors des laparotomies, niveau 4</v>
      </c>
      <c r="C872" s="26">
        <v>317</v>
      </c>
      <c r="D872" s="27">
        <v>4650063.2885999996</v>
      </c>
      <c r="E872" s="26">
        <v>361</v>
      </c>
      <c r="F872" s="27">
        <v>5116807.4598000003</v>
      </c>
      <c r="G872" s="26">
        <v>408</v>
      </c>
      <c r="H872" s="27">
        <v>5884714.5153999999</v>
      </c>
      <c r="I872" s="28">
        <v>0.1003737244</v>
      </c>
      <c r="J872" s="28">
        <v>0.13880126179999999</v>
      </c>
      <c r="K872" s="28">
        <v>-3.3743848999999999E-2</v>
      </c>
      <c r="L872" s="28">
        <v>0.15007542530000001</v>
      </c>
      <c r="M872" s="28">
        <v>0.13019390580000001</v>
      </c>
      <c r="N872" s="28">
        <v>1.75912464E-2</v>
      </c>
      <c r="O872" s="28">
        <v>6.4606590000000001E-4</v>
      </c>
      <c r="P872" s="28">
        <v>1.4752837E-3</v>
      </c>
      <c r="Q872" s="28">
        <v>3.70532E-5</v>
      </c>
      <c r="R872" s="28">
        <v>2.17164E-4</v>
      </c>
    </row>
    <row r="873" spans="1:18" ht="33.75" x14ac:dyDescent="0.2">
      <c r="A873" s="12" t="s">
        <v>828</v>
      </c>
      <c r="B873" s="10" t="str">
        <f>VLOOKUP(A873,[3]Feuil1!$A$4:$B$2591,2,FALSE)</f>
        <v>Interventions sur l'oesophage, l'estomac et le duodénum pour tumeurs malignes, âge supérieur à 17 ans, niveau 1</v>
      </c>
      <c r="C873" s="26">
        <v>542</v>
      </c>
      <c r="D873" s="27">
        <v>4638644.0745000001</v>
      </c>
      <c r="E873" s="26">
        <v>457</v>
      </c>
      <c r="F873" s="27">
        <v>3897760.2141</v>
      </c>
      <c r="G873" s="26">
        <v>454</v>
      </c>
      <c r="H873" s="27">
        <v>3757106.7215999998</v>
      </c>
      <c r="I873" s="28">
        <v>-0.15971991999999999</v>
      </c>
      <c r="J873" s="28">
        <v>-0.156826568</v>
      </c>
      <c r="K873" s="28">
        <v>-3.4315019999999999E-3</v>
      </c>
      <c r="L873" s="28">
        <v>-3.6085722000000001E-2</v>
      </c>
      <c r="M873" s="28">
        <v>-6.5645510000000001E-3</v>
      </c>
      <c r="N873" s="28">
        <v>-2.9716244999999999E-2</v>
      </c>
      <c r="O873" s="28">
        <v>-4.1238000000000001E-5</v>
      </c>
      <c r="P873" s="28">
        <v>-2.7022E-4</v>
      </c>
      <c r="Q873" s="28">
        <v>4.1230799999999998E-5</v>
      </c>
      <c r="R873" s="28">
        <v>1.386487E-4</v>
      </c>
    </row>
    <row r="874" spans="1:18" ht="33.75" x14ac:dyDescent="0.2">
      <c r="A874" s="12" t="s">
        <v>829</v>
      </c>
      <c r="B874" s="10" t="str">
        <f>VLOOKUP(A874,[3]Feuil1!$A$4:$B$2591,2,FALSE)</f>
        <v>Interventions sur l'oesophage, l'estomac et le duodénum pour tumeurs malignes, âge supérieur à 17 ans, niveau 2</v>
      </c>
      <c r="C874" s="26">
        <v>636</v>
      </c>
      <c r="D874" s="27">
        <v>7918204.0122999996</v>
      </c>
      <c r="E874" s="26">
        <v>613</v>
      </c>
      <c r="F874" s="27">
        <v>7646384.9453999996</v>
      </c>
      <c r="G874" s="26">
        <v>675</v>
      </c>
      <c r="H874" s="27">
        <v>8411716.8127999995</v>
      </c>
      <c r="I874" s="28">
        <v>-3.4328374000000002E-2</v>
      </c>
      <c r="J874" s="28">
        <v>-3.6163521999999997E-2</v>
      </c>
      <c r="K874" s="28">
        <v>1.9040037000000001E-3</v>
      </c>
      <c r="L874" s="28">
        <v>0.1000906798</v>
      </c>
      <c r="M874" s="28">
        <v>0.10114192499999999</v>
      </c>
      <c r="N874" s="28">
        <v>-9.5468599999999995E-4</v>
      </c>
      <c r="O874" s="28">
        <v>8.5225709999999996E-4</v>
      </c>
      <c r="P874" s="28">
        <v>1.4703362999999999E-3</v>
      </c>
      <c r="Q874" s="28">
        <v>6.1301299999999995E-5</v>
      </c>
      <c r="R874" s="28">
        <v>3.104181E-4</v>
      </c>
    </row>
    <row r="875" spans="1:18" ht="33.75" x14ac:dyDescent="0.2">
      <c r="A875" s="12" t="s">
        <v>830</v>
      </c>
      <c r="B875" s="10" t="str">
        <f>VLOOKUP(A875,[3]Feuil1!$A$4:$B$2591,2,FALSE)</f>
        <v>Interventions sur l'oesophage, l'estomac et le duodénum pour tumeurs malignes, âge supérieur à 17 ans, niveau 3</v>
      </c>
      <c r="C875" s="26">
        <v>1171</v>
      </c>
      <c r="D875" s="27">
        <v>18143618.050999999</v>
      </c>
      <c r="E875" s="26">
        <v>1234</v>
      </c>
      <c r="F875" s="27">
        <v>19037320.125</v>
      </c>
      <c r="G875" s="26">
        <v>1237</v>
      </c>
      <c r="H875" s="27">
        <v>19083978.138</v>
      </c>
      <c r="I875" s="28">
        <v>4.9257103599999998E-2</v>
      </c>
      <c r="J875" s="28">
        <v>5.3800170799999998E-2</v>
      </c>
      <c r="K875" s="28">
        <v>-4.311128E-3</v>
      </c>
      <c r="L875" s="28">
        <v>2.4508707999999998E-3</v>
      </c>
      <c r="M875" s="28">
        <v>2.4311183E-3</v>
      </c>
      <c r="N875" s="28">
        <v>1.9704600000000001E-5</v>
      </c>
      <c r="O875" s="28">
        <v>4.1238200000000001E-5</v>
      </c>
      <c r="P875" s="28">
        <v>8.9638199999999998E-5</v>
      </c>
      <c r="Q875" s="28">
        <v>1.1234030000000001E-4</v>
      </c>
      <c r="R875" s="28">
        <v>7.0425719999999998E-4</v>
      </c>
    </row>
    <row r="876" spans="1:18" ht="33.75" x14ac:dyDescent="0.2">
      <c r="A876" s="12" t="s">
        <v>831</v>
      </c>
      <c r="B876" s="10" t="str">
        <f>VLOOKUP(A876,[3]Feuil1!$A$4:$B$2591,2,FALSE)</f>
        <v>Interventions sur l'oesophage, l'estomac et le duodénum pour tumeurs malignes, âge supérieur à 17 ans, niveau 4</v>
      </c>
      <c r="C876" s="26">
        <v>924</v>
      </c>
      <c r="D876" s="27">
        <v>21247461.039999999</v>
      </c>
      <c r="E876" s="26">
        <v>958</v>
      </c>
      <c r="F876" s="27">
        <v>21959739.425999999</v>
      </c>
      <c r="G876" s="26">
        <v>1018</v>
      </c>
      <c r="H876" s="27">
        <v>23222361.021000002</v>
      </c>
      <c r="I876" s="28">
        <v>3.3522988199999999E-2</v>
      </c>
      <c r="J876" s="28">
        <v>3.6796536800000001E-2</v>
      </c>
      <c r="K876" s="28">
        <v>-3.1573679999999998E-3</v>
      </c>
      <c r="L876" s="28">
        <v>5.7497111900000002E-2</v>
      </c>
      <c r="M876" s="28">
        <v>6.2630480200000005E-2</v>
      </c>
      <c r="N876" s="28">
        <v>-4.8308120000000003E-3</v>
      </c>
      <c r="O876" s="28">
        <v>8.2476489999999995E-4</v>
      </c>
      <c r="P876" s="28">
        <v>2.4257168999999999E-3</v>
      </c>
      <c r="Q876" s="28">
        <v>9.2451400000000001E-5</v>
      </c>
      <c r="R876" s="28">
        <v>8.5697620000000003E-4</v>
      </c>
    </row>
    <row r="877" spans="1:18" x14ac:dyDescent="0.2">
      <c r="A877" s="12" t="s">
        <v>832</v>
      </c>
      <c r="B877" s="10" t="str">
        <f>VLOOKUP(A877,[3]Feuil1!$A$4:$B$2591,2,FALSE)</f>
        <v>Hémorroïdectomies, niveau 1</v>
      </c>
      <c r="C877" s="26">
        <v>8111</v>
      </c>
      <c r="D877" s="27">
        <v>15104076.989</v>
      </c>
      <c r="E877" s="26">
        <v>7811</v>
      </c>
      <c r="F877" s="27">
        <v>14477495.691</v>
      </c>
      <c r="G877" s="26">
        <v>7576</v>
      </c>
      <c r="H877" s="27">
        <v>13941792.801999999</v>
      </c>
      <c r="I877" s="28">
        <v>-4.1484249000000001E-2</v>
      </c>
      <c r="J877" s="28">
        <v>-3.6986808000000003E-2</v>
      </c>
      <c r="K877" s="28">
        <v>-4.6701759999999998E-3</v>
      </c>
      <c r="L877" s="28">
        <v>-3.7002454999999997E-2</v>
      </c>
      <c r="M877" s="28">
        <v>-3.0085776000000002E-2</v>
      </c>
      <c r="N877" s="28">
        <v>-7.1312270000000004E-3</v>
      </c>
      <c r="O877" s="28">
        <v>-3.2303290000000001E-3</v>
      </c>
      <c r="P877" s="28">
        <v>-1.0291790000000001E-3</v>
      </c>
      <c r="Q877" s="28">
        <v>6.8802760000000001E-4</v>
      </c>
      <c r="R877" s="28">
        <v>5.1449480000000005E-4</v>
      </c>
    </row>
    <row r="878" spans="1:18" x14ac:dyDescent="0.2">
      <c r="A878" s="12" t="s">
        <v>833</v>
      </c>
      <c r="B878" s="10" t="str">
        <f>VLOOKUP(A878,[3]Feuil1!$A$4:$B$2591,2,FALSE)</f>
        <v>Hémorroïdectomies, niveau 2</v>
      </c>
      <c r="C878" s="26">
        <v>727</v>
      </c>
      <c r="D878" s="27">
        <v>2414464.3646</v>
      </c>
      <c r="E878" s="26">
        <v>635</v>
      </c>
      <c r="F878" s="27">
        <v>2109787.1850000001</v>
      </c>
      <c r="G878" s="26">
        <v>612</v>
      </c>
      <c r="H878" s="27">
        <v>2040627.1518999999</v>
      </c>
      <c r="I878" s="28">
        <v>-0.126188311</v>
      </c>
      <c r="J878" s="28">
        <v>-0.126547455</v>
      </c>
      <c r="K878" s="28">
        <v>4.1117809999999998E-4</v>
      </c>
      <c r="L878" s="28">
        <v>-3.2780573E-2</v>
      </c>
      <c r="M878" s="28">
        <v>-3.6220471999999997E-2</v>
      </c>
      <c r="N878" s="28">
        <v>3.5691766000000001E-3</v>
      </c>
      <c r="O878" s="28">
        <v>-3.1616000000000001E-4</v>
      </c>
      <c r="P878" s="28">
        <v>-1.32869E-4</v>
      </c>
      <c r="Q878" s="28">
        <v>5.5579799999999999E-5</v>
      </c>
      <c r="R878" s="28">
        <v>7.5305399999999999E-5</v>
      </c>
    </row>
    <row r="879" spans="1:18" x14ac:dyDescent="0.2">
      <c r="A879" s="12" t="s">
        <v>834</v>
      </c>
      <c r="B879" s="10" t="str">
        <f>VLOOKUP(A879,[3]Feuil1!$A$4:$B$2591,2,FALSE)</f>
        <v>Hémorroïdectomies, niveau 3</v>
      </c>
      <c r="C879" s="26">
        <v>89</v>
      </c>
      <c r="D879" s="27">
        <v>559985.78359999997</v>
      </c>
      <c r="E879" s="26">
        <v>80</v>
      </c>
      <c r="F879" s="27">
        <v>504120.95490000001</v>
      </c>
      <c r="G879" s="26">
        <v>99</v>
      </c>
      <c r="H879" s="27">
        <v>630614.00959999999</v>
      </c>
      <c r="I879" s="28">
        <v>-9.9761155000000004E-2</v>
      </c>
      <c r="J879" s="28">
        <v>-0.101123596</v>
      </c>
      <c r="K879" s="28">
        <v>1.5157148000000001E-3</v>
      </c>
      <c r="L879" s="28">
        <v>0.25091806529999999</v>
      </c>
      <c r="M879" s="28">
        <v>0.23749999999999999</v>
      </c>
      <c r="N879" s="28">
        <v>1.08428811E-2</v>
      </c>
      <c r="O879" s="28">
        <v>2.6117559999999998E-4</v>
      </c>
      <c r="P879" s="28">
        <v>2.4301530000000001E-4</v>
      </c>
      <c r="Q879" s="28">
        <v>8.9908570999999996E-6</v>
      </c>
      <c r="R879" s="28">
        <v>2.3271599999999999E-5</v>
      </c>
    </row>
    <row r="880" spans="1:18" x14ac:dyDescent="0.2">
      <c r="A880" s="12" t="s">
        <v>835</v>
      </c>
      <c r="B880" s="10" t="str">
        <f>VLOOKUP(A880,[3]Feuil1!$A$4:$B$2591,2,FALSE)</f>
        <v>Hémorroïdectomies, niveau 4</v>
      </c>
      <c r="C880" s="26">
        <v>21</v>
      </c>
      <c r="D880" s="27">
        <v>221607.36480000001</v>
      </c>
      <c r="E880" s="26">
        <v>22</v>
      </c>
      <c r="F880" s="27">
        <v>231184.26300000001</v>
      </c>
      <c r="G880" s="26">
        <v>27</v>
      </c>
      <c r="H880" s="27">
        <v>279480.66360000003</v>
      </c>
      <c r="I880" s="28">
        <v>4.3215613399999998E-2</v>
      </c>
      <c r="J880" s="28">
        <v>4.7619047599999999E-2</v>
      </c>
      <c r="K880" s="28">
        <v>-4.2032780000000004E-3</v>
      </c>
      <c r="L880" s="28">
        <v>0.20890868600000001</v>
      </c>
      <c r="M880" s="28">
        <v>0.2272727273</v>
      </c>
      <c r="N880" s="28">
        <v>-1.4963293000000001E-2</v>
      </c>
      <c r="O880" s="28">
        <v>6.8730400000000002E-5</v>
      </c>
      <c r="P880" s="28">
        <v>9.2785800000000002E-5</v>
      </c>
      <c r="Q880" s="28">
        <v>2.4520518999999998E-6</v>
      </c>
      <c r="R880" s="28">
        <v>1.0313699999999999E-5</v>
      </c>
    </row>
    <row r="881" spans="1:18" x14ac:dyDescent="0.2">
      <c r="A881" s="12" t="s">
        <v>836</v>
      </c>
      <c r="B881" s="10" t="str">
        <f>VLOOKUP(A881,[3]Feuil1!$A$4:$B$2591,2,FALSE)</f>
        <v>Hémorroïdectomies, en ambulatoire</v>
      </c>
      <c r="C881" s="26">
        <v>1443</v>
      </c>
      <c r="D881" s="27">
        <v>2079720.8699</v>
      </c>
      <c r="E881" s="26">
        <v>1969</v>
      </c>
      <c r="F881" s="27">
        <v>2809725.8470000001</v>
      </c>
      <c r="G881" s="26">
        <v>2569</v>
      </c>
      <c r="H881" s="27">
        <v>3686882.7519999999</v>
      </c>
      <c r="I881" s="28">
        <v>0.351011036</v>
      </c>
      <c r="J881" s="28">
        <v>0.36451836450000002</v>
      </c>
      <c r="K881" s="28">
        <v>-9.8989720000000007E-3</v>
      </c>
      <c r="L881" s="28">
        <v>0.3121859401</v>
      </c>
      <c r="M881" s="28">
        <v>0.30472320980000001</v>
      </c>
      <c r="N881" s="28">
        <v>5.7197805000000004E-3</v>
      </c>
      <c r="O881" s="28">
        <v>8.2476493999999994E-3</v>
      </c>
      <c r="P881" s="28">
        <v>1.6851717999999999E-3</v>
      </c>
      <c r="Q881" s="28">
        <v>2.3330820000000001E-4</v>
      </c>
      <c r="R881" s="28">
        <v>1.360573E-4</v>
      </c>
    </row>
    <row r="882" spans="1:18" ht="33.75" x14ac:dyDescent="0.2">
      <c r="A882" s="12" t="s">
        <v>837</v>
      </c>
      <c r="B882" s="10" t="str">
        <f>VLOOKUP(A882,[3]Feuil1!$A$4:$B$2591,2,FALSE)</f>
        <v>Interventions sur l'oesophage, l'estomac et le duodénum pour ulcères, âge supérieur à 17 ans, niveau 1</v>
      </c>
      <c r="C882" s="26">
        <v>829</v>
      </c>
      <c r="D882" s="27">
        <v>3522372.8125</v>
      </c>
      <c r="E882" s="26">
        <v>782</v>
      </c>
      <c r="F882" s="27">
        <v>3321322.5584999998</v>
      </c>
      <c r="G882" s="26">
        <v>745</v>
      </c>
      <c r="H882" s="27">
        <v>3152061.7702000001</v>
      </c>
      <c r="I882" s="28">
        <v>-5.7078073E-2</v>
      </c>
      <c r="J882" s="28">
        <v>-5.6694812999999997E-2</v>
      </c>
      <c r="K882" s="28">
        <v>-4.0629499999999999E-4</v>
      </c>
      <c r="L882" s="28">
        <v>-5.0961864000000003E-2</v>
      </c>
      <c r="M882" s="28">
        <v>-4.7314578000000003E-2</v>
      </c>
      <c r="N882" s="28">
        <v>-3.8284259999999998E-3</v>
      </c>
      <c r="O882" s="28">
        <v>-5.0860499999999997E-4</v>
      </c>
      <c r="P882" s="28">
        <v>-3.2518E-4</v>
      </c>
      <c r="Q882" s="28">
        <v>6.7658500000000003E-5</v>
      </c>
      <c r="R882" s="28">
        <v>1.1632070000000001E-4</v>
      </c>
    </row>
    <row r="883" spans="1:18" ht="33.75" x14ac:dyDescent="0.2">
      <c r="A883" s="12" t="s">
        <v>838</v>
      </c>
      <c r="B883" s="10" t="str">
        <f>VLOOKUP(A883,[3]Feuil1!$A$4:$B$2591,2,FALSE)</f>
        <v>Interventions sur l'oesophage, l'estomac et le duodénum pour ulcères, âge supérieur à 17 ans, niveau 2</v>
      </c>
      <c r="C883" s="26">
        <v>384</v>
      </c>
      <c r="D883" s="27">
        <v>2675974.3062</v>
      </c>
      <c r="E883" s="26">
        <v>343</v>
      </c>
      <c r="F883" s="27">
        <v>2398948.4552000002</v>
      </c>
      <c r="G883" s="26">
        <v>383</v>
      </c>
      <c r="H883" s="27">
        <v>2694098.0413000002</v>
      </c>
      <c r="I883" s="28">
        <v>-0.10352335999999999</v>
      </c>
      <c r="J883" s="28">
        <v>-0.106770833</v>
      </c>
      <c r="K883" s="28">
        <v>3.6356555E-3</v>
      </c>
      <c r="L883" s="28">
        <v>0.1230329003</v>
      </c>
      <c r="M883" s="28">
        <v>0.1166180758</v>
      </c>
      <c r="N883" s="28">
        <v>5.7448689000000001E-3</v>
      </c>
      <c r="O883" s="28">
        <v>5.4984330000000005E-4</v>
      </c>
      <c r="P883" s="28">
        <v>5.6703400000000001E-4</v>
      </c>
      <c r="Q883" s="28">
        <v>3.4782800000000002E-5</v>
      </c>
      <c r="R883" s="28">
        <v>9.9420500000000001E-5</v>
      </c>
    </row>
    <row r="884" spans="1:18" ht="33.75" x14ac:dyDescent="0.2">
      <c r="A884" s="12" t="s">
        <v>839</v>
      </c>
      <c r="B884" s="10" t="str">
        <f>VLOOKUP(A884,[3]Feuil1!$A$4:$B$2591,2,FALSE)</f>
        <v>Interventions sur l'oesophage, l'estomac et le duodénum pour ulcères, âge supérieur à 17 ans, niveau 3</v>
      </c>
      <c r="C884" s="26">
        <v>499</v>
      </c>
      <c r="D884" s="27">
        <v>5828900.5875000004</v>
      </c>
      <c r="E884" s="26">
        <v>549</v>
      </c>
      <c r="F884" s="27">
        <v>6335971.8207999999</v>
      </c>
      <c r="G884" s="26">
        <v>605</v>
      </c>
      <c r="H884" s="27">
        <v>6975019.4919999996</v>
      </c>
      <c r="I884" s="28">
        <v>8.6992602799999999E-2</v>
      </c>
      <c r="J884" s="28">
        <v>0.10020040080000001</v>
      </c>
      <c r="K884" s="28">
        <v>-1.2004902E-2</v>
      </c>
      <c r="L884" s="28">
        <v>0.1008602452</v>
      </c>
      <c r="M884" s="28">
        <v>0.102003643</v>
      </c>
      <c r="N884" s="28">
        <v>-1.037563E-3</v>
      </c>
      <c r="O884" s="28">
        <v>7.6978059999999995E-4</v>
      </c>
      <c r="P884" s="28">
        <v>1.2277223E-3</v>
      </c>
      <c r="Q884" s="28">
        <v>5.4944100000000001E-5</v>
      </c>
      <c r="R884" s="28">
        <v>2.5739959999999999E-4</v>
      </c>
    </row>
    <row r="885" spans="1:18" ht="33.75" x14ac:dyDescent="0.2">
      <c r="A885" s="12" t="s">
        <v>840</v>
      </c>
      <c r="B885" s="10" t="str">
        <f>VLOOKUP(A885,[3]Feuil1!$A$4:$B$2591,2,FALSE)</f>
        <v>Interventions sur l'oesophage, l'estomac et le duodénum pour ulcères, âge supérieur à 17 ans, niveau 4</v>
      </c>
      <c r="C885" s="26">
        <v>544</v>
      </c>
      <c r="D885" s="27">
        <v>10592939.607000001</v>
      </c>
      <c r="E885" s="26">
        <v>574</v>
      </c>
      <c r="F885" s="27">
        <v>11076242.629000001</v>
      </c>
      <c r="G885" s="26">
        <v>629</v>
      </c>
      <c r="H885" s="27">
        <v>12126603.889</v>
      </c>
      <c r="I885" s="28">
        <v>4.5625014399999997E-2</v>
      </c>
      <c r="J885" s="28">
        <v>5.5147058800000003E-2</v>
      </c>
      <c r="K885" s="28">
        <v>-9.0243770000000001E-3</v>
      </c>
      <c r="L885" s="28">
        <v>9.4830105799999995E-2</v>
      </c>
      <c r="M885" s="28">
        <v>9.5818815299999999E-2</v>
      </c>
      <c r="N885" s="28">
        <v>-9.0225600000000004E-4</v>
      </c>
      <c r="O885" s="28">
        <v>7.560345E-4</v>
      </c>
      <c r="P885" s="28">
        <v>2.0179275999999999E-3</v>
      </c>
      <c r="Q885" s="28">
        <v>5.7123700000000003E-5</v>
      </c>
      <c r="R885" s="28">
        <v>4.475088E-4</v>
      </c>
    </row>
    <row r="886" spans="1:18" ht="22.5" x14ac:dyDescent="0.2">
      <c r="A886" s="12" t="s">
        <v>841</v>
      </c>
      <c r="B886" s="10" t="str">
        <f>VLOOKUP(A886,[3]Feuil1!$A$4:$B$2591,2,FALSE)</f>
        <v>Autres interventions sur le tube digestif par laparotomie, niveau 1</v>
      </c>
      <c r="C886" s="26">
        <v>1189</v>
      </c>
      <c r="D886" s="27">
        <v>4716966.4632999999</v>
      </c>
      <c r="E886" s="26">
        <v>1061</v>
      </c>
      <c r="F886" s="27">
        <v>4205107.6930999998</v>
      </c>
      <c r="G886" s="26">
        <v>999</v>
      </c>
      <c r="H886" s="27">
        <v>3947485.0946</v>
      </c>
      <c r="I886" s="28">
        <v>-0.108514397</v>
      </c>
      <c r="J886" s="28">
        <v>-0.10765349</v>
      </c>
      <c r="K886" s="28">
        <v>-9.6476699999999995E-4</v>
      </c>
      <c r="L886" s="28">
        <v>-6.1264209E-2</v>
      </c>
      <c r="M886" s="28">
        <v>-5.8435437999999999E-2</v>
      </c>
      <c r="N886" s="28">
        <v>-3.0043309999999998E-3</v>
      </c>
      <c r="O886" s="28">
        <v>-8.5225700000000004E-4</v>
      </c>
      <c r="P886" s="28">
        <v>-4.94938E-4</v>
      </c>
      <c r="Q886" s="28">
        <v>9.0725900000000005E-5</v>
      </c>
      <c r="R886" s="28">
        <v>1.4567430000000001E-4</v>
      </c>
    </row>
    <row r="887" spans="1:18" ht="22.5" x14ac:dyDescent="0.2">
      <c r="A887" s="12" t="s">
        <v>842</v>
      </c>
      <c r="B887" s="10" t="str">
        <f>VLOOKUP(A887,[3]Feuil1!$A$4:$B$2591,2,FALSE)</f>
        <v>Autres interventions sur le tube digestif par laparotomie, niveau 2</v>
      </c>
      <c r="C887" s="26">
        <v>773</v>
      </c>
      <c r="D887" s="27">
        <v>5106318.1523000002</v>
      </c>
      <c r="E887" s="26">
        <v>677</v>
      </c>
      <c r="F887" s="27">
        <v>4427413.1272999998</v>
      </c>
      <c r="G887" s="26">
        <v>753</v>
      </c>
      <c r="H887" s="27">
        <v>4960572.1720000003</v>
      </c>
      <c r="I887" s="28">
        <v>-0.132953922</v>
      </c>
      <c r="J887" s="28">
        <v>-0.124191462</v>
      </c>
      <c r="K887" s="28">
        <v>-1.0004994999999999E-2</v>
      </c>
      <c r="L887" s="28">
        <v>0.1204222487</v>
      </c>
      <c r="M887" s="28">
        <v>0.1122599705</v>
      </c>
      <c r="N887" s="28">
        <v>7.3384625999999998E-3</v>
      </c>
      <c r="O887" s="28">
        <v>1.0447023000000001E-3</v>
      </c>
      <c r="P887" s="28">
        <v>1.0242917999999999E-3</v>
      </c>
      <c r="Q887" s="28">
        <v>6.8385000000000003E-5</v>
      </c>
      <c r="R887" s="28">
        <v>1.8306029999999999E-4</v>
      </c>
    </row>
    <row r="888" spans="1:18" ht="22.5" x14ac:dyDescent="0.2">
      <c r="A888" s="12" t="s">
        <v>843</v>
      </c>
      <c r="B888" s="10" t="str">
        <f>VLOOKUP(A888,[3]Feuil1!$A$4:$B$2591,2,FALSE)</f>
        <v>Autres interventions sur le tube digestif par laparotomie, niveau 3</v>
      </c>
      <c r="C888" s="26">
        <v>1052</v>
      </c>
      <c r="D888" s="27">
        <v>10075213.244000001</v>
      </c>
      <c r="E888" s="26">
        <v>1111</v>
      </c>
      <c r="F888" s="27">
        <v>10607329.259</v>
      </c>
      <c r="G888" s="26">
        <v>1038</v>
      </c>
      <c r="H888" s="27">
        <v>9839572.6171000004</v>
      </c>
      <c r="I888" s="28">
        <v>5.2814367500000001E-2</v>
      </c>
      <c r="J888" s="28">
        <v>5.6083650200000001E-2</v>
      </c>
      <c r="K888" s="28">
        <v>-3.095666E-3</v>
      </c>
      <c r="L888" s="28">
        <v>-7.2379825999999994E-2</v>
      </c>
      <c r="M888" s="28">
        <v>-6.5706571000000005E-2</v>
      </c>
      <c r="N888" s="28">
        <v>-7.1425689999999997E-3</v>
      </c>
      <c r="O888" s="28">
        <v>-1.0034639999999999E-3</v>
      </c>
      <c r="P888" s="28">
        <v>-1.474995E-3</v>
      </c>
      <c r="Q888" s="28">
        <v>9.4267799999999999E-5</v>
      </c>
      <c r="R888" s="28">
        <v>3.6311029999999998E-4</v>
      </c>
    </row>
    <row r="889" spans="1:18" ht="22.5" x14ac:dyDescent="0.2">
      <c r="A889" s="12" t="s">
        <v>844</v>
      </c>
      <c r="B889" s="10" t="str">
        <f>VLOOKUP(A889,[3]Feuil1!$A$4:$B$2591,2,FALSE)</f>
        <v>Autres interventions sur le tube digestif par laparotomie, niveau 4</v>
      </c>
      <c r="C889" s="26">
        <v>586</v>
      </c>
      <c r="D889" s="27">
        <v>10152553.703</v>
      </c>
      <c r="E889" s="26">
        <v>692</v>
      </c>
      <c r="F889" s="27">
        <v>12015078.682</v>
      </c>
      <c r="G889" s="26">
        <v>650</v>
      </c>
      <c r="H889" s="27">
        <v>11129380.523</v>
      </c>
      <c r="I889" s="28">
        <v>0.1834538416</v>
      </c>
      <c r="J889" s="28">
        <v>0.18088737199999999</v>
      </c>
      <c r="K889" s="28">
        <v>2.1733398000000001E-3</v>
      </c>
      <c r="L889" s="28">
        <v>-7.3715552000000004E-2</v>
      </c>
      <c r="M889" s="28">
        <v>-6.0693641999999999E-2</v>
      </c>
      <c r="N889" s="28">
        <v>-1.3863326E-2</v>
      </c>
      <c r="O889" s="28">
        <v>-5.77335E-4</v>
      </c>
      <c r="P889" s="28">
        <v>-1.701581E-3</v>
      </c>
      <c r="Q889" s="28">
        <v>5.9030899999999998E-5</v>
      </c>
      <c r="R889" s="28">
        <v>4.1070819999999999E-4</v>
      </c>
    </row>
    <row r="890" spans="1:18" ht="45" x14ac:dyDescent="0.2">
      <c r="A890" s="12" t="s">
        <v>845</v>
      </c>
      <c r="B890" s="10" t="str">
        <f>VLOOKUP(A890,[3]Feuil1!$A$4:$B$2591,2,FALSE)</f>
        <v>Interventions sur l'oesophage, l'estomac et le duodénum pour affections autres que malignes ou ulcères, âge supérieur à 17 ans, niveau 1</v>
      </c>
      <c r="C890" s="26">
        <v>1816</v>
      </c>
      <c r="D890" s="27">
        <v>6551161.1254000003</v>
      </c>
      <c r="E890" s="26">
        <v>1937</v>
      </c>
      <c r="F890" s="27">
        <v>7004714.7235000003</v>
      </c>
      <c r="G890" s="26">
        <v>1889</v>
      </c>
      <c r="H890" s="27">
        <v>6771758.3251999998</v>
      </c>
      <c r="I890" s="28">
        <v>6.9232551200000006E-2</v>
      </c>
      <c r="J890" s="28">
        <v>6.6629955899999996E-2</v>
      </c>
      <c r="K890" s="28">
        <v>2.4400170000000001E-3</v>
      </c>
      <c r="L890" s="28">
        <v>-3.3257085999999998E-2</v>
      </c>
      <c r="M890" s="28">
        <v>-2.4780588999999999E-2</v>
      </c>
      <c r="N890" s="28">
        <v>-8.6918870000000006E-3</v>
      </c>
      <c r="O890" s="28">
        <v>-6.5981199999999996E-4</v>
      </c>
      <c r="P890" s="28">
        <v>-4.4755000000000001E-4</v>
      </c>
      <c r="Q890" s="28">
        <v>1.715528E-4</v>
      </c>
      <c r="R890" s="28">
        <v>2.4989860000000001E-4</v>
      </c>
    </row>
    <row r="891" spans="1:18" ht="45" x14ac:dyDescent="0.2">
      <c r="A891" s="12" t="s">
        <v>846</v>
      </c>
      <c r="B891" s="10" t="str">
        <f>VLOOKUP(A891,[3]Feuil1!$A$4:$B$2591,2,FALSE)</f>
        <v>Interventions sur l'oesophage, l'estomac et le duodénum pour affections autres que malignes ou ulcères, âge supérieur à 17 ans, niveau 2</v>
      </c>
      <c r="C891" s="26">
        <v>1003</v>
      </c>
      <c r="D891" s="27">
        <v>6006948.9396000002</v>
      </c>
      <c r="E891" s="26">
        <v>1155</v>
      </c>
      <c r="F891" s="27">
        <v>6886058.1523000002</v>
      </c>
      <c r="G891" s="26">
        <v>1086</v>
      </c>
      <c r="H891" s="27">
        <v>6477308.2774999999</v>
      </c>
      <c r="I891" s="28">
        <v>0.1463487074</v>
      </c>
      <c r="J891" s="28">
        <v>0.15154536390000001</v>
      </c>
      <c r="K891" s="28">
        <v>-4.5127680000000003E-3</v>
      </c>
      <c r="L891" s="28">
        <v>-5.9359051000000003E-2</v>
      </c>
      <c r="M891" s="28">
        <v>-5.9740260000000003E-2</v>
      </c>
      <c r="N891" s="28">
        <v>4.0542950000000002E-4</v>
      </c>
      <c r="O891" s="28">
        <v>-9.4848000000000003E-4</v>
      </c>
      <c r="P891" s="28">
        <v>-7.8527999999999996E-4</v>
      </c>
      <c r="Q891" s="28">
        <v>9.8627000000000003E-5</v>
      </c>
      <c r="R891" s="28">
        <v>2.3903250000000001E-4</v>
      </c>
    </row>
    <row r="892" spans="1:18" ht="45" x14ac:dyDescent="0.2">
      <c r="A892" s="12" t="s">
        <v>847</v>
      </c>
      <c r="B892" s="10" t="str">
        <f>VLOOKUP(A892,[3]Feuil1!$A$4:$B$2591,2,FALSE)</f>
        <v>Interventions sur l'oesophage, l'estomac et le duodénum pour affections autres que malignes ou ulcères, âge supérieur à 17 ans, niveau 3</v>
      </c>
      <c r="C892" s="26">
        <v>687</v>
      </c>
      <c r="D892" s="27">
        <v>6588544.8481999999</v>
      </c>
      <c r="E892" s="26">
        <v>787</v>
      </c>
      <c r="F892" s="27">
        <v>7431556.6180999996</v>
      </c>
      <c r="G892" s="26">
        <v>786</v>
      </c>
      <c r="H892" s="27">
        <v>7408292.8556000004</v>
      </c>
      <c r="I892" s="28">
        <v>0.1279511317</v>
      </c>
      <c r="J892" s="28">
        <v>0.1455604076</v>
      </c>
      <c r="K892" s="28">
        <v>-1.5371757E-2</v>
      </c>
      <c r="L892" s="28">
        <v>-3.130402E-3</v>
      </c>
      <c r="M892" s="28">
        <v>-1.2706480000000001E-3</v>
      </c>
      <c r="N892" s="28">
        <v>-1.8621200000000001E-3</v>
      </c>
      <c r="O892" s="28">
        <v>-1.3746E-5</v>
      </c>
      <c r="P892" s="28">
        <v>-4.4694000000000003E-5</v>
      </c>
      <c r="Q892" s="28">
        <v>7.1382000000000002E-5</v>
      </c>
      <c r="R892" s="28">
        <v>2.7338869999999997E-4</v>
      </c>
    </row>
    <row r="893" spans="1:18" ht="45" x14ac:dyDescent="0.2">
      <c r="A893" s="12" t="s">
        <v>848</v>
      </c>
      <c r="B893" s="10" t="str">
        <f>VLOOKUP(A893,[3]Feuil1!$A$4:$B$2591,2,FALSE)</f>
        <v>Interventions sur l'oesophage, l'estomac et le duodénum pour affections autres que malignes ou ulcères, âge supérieur à 17 ans, niveau 4</v>
      </c>
      <c r="C893" s="26">
        <v>381</v>
      </c>
      <c r="D893" s="27">
        <v>6314321.3460999997</v>
      </c>
      <c r="E893" s="26">
        <v>435</v>
      </c>
      <c r="F893" s="27">
        <v>7279110.2215999998</v>
      </c>
      <c r="G893" s="26">
        <v>398</v>
      </c>
      <c r="H893" s="27">
        <v>6638337.6336000003</v>
      </c>
      <c r="I893" s="28">
        <v>0.15279375610000001</v>
      </c>
      <c r="J893" s="28">
        <v>0.1417322835</v>
      </c>
      <c r="K893" s="28">
        <v>9.6883243000000004E-3</v>
      </c>
      <c r="L893" s="28">
        <v>-8.8028971999999997E-2</v>
      </c>
      <c r="M893" s="28">
        <v>-8.5057470999999996E-2</v>
      </c>
      <c r="N893" s="28">
        <v>-3.2477449999999998E-3</v>
      </c>
      <c r="O893" s="28">
        <v>-5.0860499999999997E-4</v>
      </c>
      <c r="P893" s="28">
        <v>-1.231036E-3</v>
      </c>
      <c r="Q893" s="28">
        <v>3.6145100000000001E-5</v>
      </c>
      <c r="R893" s="28">
        <v>2.4497499999999998E-4</v>
      </c>
    </row>
    <row r="894" spans="1:18" ht="22.5" x14ac:dyDescent="0.2">
      <c r="A894" s="12" t="s">
        <v>849</v>
      </c>
      <c r="B894" s="10" t="str">
        <f>VLOOKUP(A894,[3]Feuil1!$A$4:$B$2591,2,FALSE)</f>
        <v>Certaines interventions pour stomies, niveau 1</v>
      </c>
      <c r="C894" s="26">
        <v>396</v>
      </c>
      <c r="D894" s="27">
        <v>1129128.7123</v>
      </c>
      <c r="E894" s="26">
        <v>384</v>
      </c>
      <c r="F894" s="27">
        <v>1106062.9778</v>
      </c>
      <c r="G894" s="26">
        <v>428</v>
      </c>
      <c r="H894" s="27">
        <v>1221892.1699000001</v>
      </c>
      <c r="I894" s="28">
        <v>-2.0427905E-2</v>
      </c>
      <c r="J894" s="28">
        <v>-3.0303030000000002E-2</v>
      </c>
      <c r="K894" s="28">
        <v>1.01837226E-2</v>
      </c>
      <c r="L894" s="28">
        <v>0.1047220587</v>
      </c>
      <c r="M894" s="28">
        <v>0.11458333330000001</v>
      </c>
      <c r="N894" s="28">
        <v>-8.847499E-3</v>
      </c>
      <c r="O894" s="28">
        <v>6.0482760000000004E-4</v>
      </c>
      <c r="P894" s="28">
        <v>2.225281E-4</v>
      </c>
      <c r="Q894" s="28">
        <v>3.8869599999999998E-5</v>
      </c>
      <c r="R894" s="28">
        <v>4.50916E-5</v>
      </c>
    </row>
    <row r="895" spans="1:18" ht="22.5" x14ac:dyDescent="0.2">
      <c r="A895" s="12" t="s">
        <v>850</v>
      </c>
      <c r="B895" s="10" t="str">
        <f>VLOOKUP(A895,[3]Feuil1!$A$4:$B$2591,2,FALSE)</f>
        <v>Certaines interventions pour stomies, niveau 2</v>
      </c>
      <c r="C895" s="26">
        <v>208</v>
      </c>
      <c r="D895" s="27">
        <v>1303534.1754000001</v>
      </c>
      <c r="E895" s="26">
        <v>210</v>
      </c>
      <c r="F895" s="27">
        <v>1290793.2807</v>
      </c>
      <c r="G895" s="26">
        <v>252</v>
      </c>
      <c r="H895" s="27">
        <v>1558009.923</v>
      </c>
      <c r="I895" s="28">
        <v>-9.7741159999999994E-3</v>
      </c>
      <c r="J895" s="28">
        <v>9.6153846000000005E-3</v>
      </c>
      <c r="K895" s="28">
        <v>-1.9204839000000001E-2</v>
      </c>
      <c r="L895" s="28">
        <v>0.20701737940000001</v>
      </c>
      <c r="M895" s="28">
        <v>0.2</v>
      </c>
      <c r="N895" s="28">
        <v>5.8478161999999997E-3</v>
      </c>
      <c r="O895" s="28">
        <v>5.7733549999999995E-4</v>
      </c>
      <c r="P895" s="28">
        <v>5.1336990000000005E-4</v>
      </c>
      <c r="Q895" s="28">
        <v>2.28858E-5</v>
      </c>
      <c r="R895" s="28">
        <v>5.7495299999999998E-5</v>
      </c>
    </row>
    <row r="896" spans="1:18" ht="22.5" x14ac:dyDescent="0.2">
      <c r="A896" s="12" t="s">
        <v>851</v>
      </c>
      <c r="B896" s="10" t="str">
        <f>VLOOKUP(A896,[3]Feuil1!$A$4:$B$2591,2,FALSE)</f>
        <v>Certaines interventions pour stomies, niveau 3</v>
      </c>
      <c r="C896" s="26">
        <v>172</v>
      </c>
      <c r="D896" s="27">
        <v>1576455.0495</v>
      </c>
      <c r="E896" s="26">
        <v>190</v>
      </c>
      <c r="F896" s="27">
        <v>1735323.4092999999</v>
      </c>
      <c r="G896" s="26">
        <v>196</v>
      </c>
      <c r="H896" s="27">
        <v>1836001.0364000001</v>
      </c>
      <c r="I896" s="28">
        <v>0.1007756992</v>
      </c>
      <c r="J896" s="28">
        <v>0.1046511628</v>
      </c>
      <c r="K896" s="28">
        <v>-3.5083139999999998E-3</v>
      </c>
      <c r="L896" s="28">
        <v>5.80166363E-2</v>
      </c>
      <c r="M896" s="28">
        <v>3.1578947400000001E-2</v>
      </c>
      <c r="N896" s="28">
        <v>2.5628371899999999E-2</v>
      </c>
      <c r="O896" s="28">
        <v>8.2476499999999995E-5</v>
      </c>
      <c r="P896" s="28">
        <v>1.9341930000000001E-4</v>
      </c>
      <c r="Q896" s="28">
        <v>1.7800099999999999E-5</v>
      </c>
      <c r="R896" s="28">
        <v>6.7754099999999996E-5</v>
      </c>
    </row>
    <row r="897" spans="1:18" ht="22.5" x14ac:dyDescent="0.2">
      <c r="A897" s="12" t="s">
        <v>852</v>
      </c>
      <c r="B897" s="10" t="str">
        <f>VLOOKUP(A897,[3]Feuil1!$A$4:$B$2591,2,FALSE)</f>
        <v>Certaines interventions pour stomies, niveau 4</v>
      </c>
      <c r="C897" s="26">
        <v>70</v>
      </c>
      <c r="D897" s="27">
        <v>1491439.983</v>
      </c>
      <c r="E897" s="26">
        <v>96</v>
      </c>
      <c r="F897" s="27">
        <v>2024722.4018999999</v>
      </c>
      <c r="G897" s="26">
        <v>59</v>
      </c>
      <c r="H897" s="27">
        <v>1231794.1780999999</v>
      </c>
      <c r="I897" s="28">
        <v>0.35756210440000002</v>
      </c>
      <c r="J897" s="28">
        <v>0.37142857140000002</v>
      </c>
      <c r="K897" s="28">
        <v>-1.0110966000000001E-2</v>
      </c>
      <c r="L897" s="28">
        <v>-0.39162317899999999</v>
      </c>
      <c r="M897" s="28">
        <v>-0.38541666699999999</v>
      </c>
      <c r="N897" s="28">
        <v>-1.0098731999999999E-2</v>
      </c>
      <c r="O897" s="28">
        <v>-5.0860499999999997E-4</v>
      </c>
      <c r="P897" s="28">
        <v>-1.523354E-3</v>
      </c>
      <c r="Q897" s="28">
        <v>5.3581875999999997E-6</v>
      </c>
      <c r="R897" s="28">
        <v>4.5457000000000002E-5</v>
      </c>
    </row>
    <row r="898" spans="1:18" ht="22.5" x14ac:dyDescent="0.2">
      <c r="A898" s="12" t="s">
        <v>853</v>
      </c>
      <c r="B898" s="10" t="str">
        <f>VLOOKUP(A898,[3]Feuil1!$A$4:$B$2591,2,FALSE)</f>
        <v>Certaines interventions pour stomies, en ambulatoire</v>
      </c>
      <c r="C898" s="26">
        <v>154</v>
      </c>
      <c r="D898" s="27">
        <v>196571.4828</v>
      </c>
      <c r="E898" s="26">
        <v>188</v>
      </c>
      <c r="F898" s="27">
        <v>239081.8805</v>
      </c>
      <c r="G898" s="26">
        <v>127</v>
      </c>
      <c r="H898" s="27">
        <v>160931.326</v>
      </c>
      <c r="I898" s="28">
        <v>0.216259231</v>
      </c>
      <c r="J898" s="28">
        <v>0.22077922080000001</v>
      </c>
      <c r="K898" s="28">
        <v>-3.7025449999999998E-3</v>
      </c>
      <c r="L898" s="28">
        <v>-0.32687778099999998</v>
      </c>
      <c r="M898" s="28">
        <v>-0.32446808500000002</v>
      </c>
      <c r="N898" s="28">
        <v>-3.5671079999999998E-3</v>
      </c>
      <c r="O898" s="28">
        <v>-8.3851100000000001E-4</v>
      </c>
      <c r="P898" s="28">
        <v>-1.5014100000000001E-4</v>
      </c>
      <c r="Q898" s="28">
        <v>1.1533699999999999E-5</v>
      </c>
      <c r="R898" s="28">
        <v>5.9388584999999998E-6</v>
      </c>
    </row>
    <row r="899" spans="1:18" ht="22.5" x14ac:dyDescent="0.2">
      <c r="A899" s="12" t="s">
        <v>2523</v>
      </c>
      <c r="B899" s="10" t="str">
        <f>VLOOKUP(A899,[3]Feuil1!$A$4:$B$2591,2,FALSE)</f>
        <v>Cures d'éventrations postopératoires, âge supérieur à 17 ans, niveau 1</v>
      </c>
      <c r="C899" s="26">
        <v>5283</v>
      </c>
      <c r="D899" s="27">
        <v>11554634.936000001</v>
      </c>
      <c r="E899" s="26">
        <v>4954</v>
      </c>
      <c r="F899" s="27">
        <v>10778951.823000001</v>
      </c>
      <c r="G899" s="26">
        <v>4804</v>
      </c>
      <c r="H899" s="27">
        <v>10433430.544</v>
      </c>
      <c r="I899" s="28">
        <v>-6.7131772000000006E-2</v>
      </c>
      <c r="J899" s="28">
        <v>-6.2275221999999998E-2</v>
      </c>
      <c r="K899" s="28">
        <v>-5.1790769999999998E-3</v>
      </c>
      <c r="L899" s="28">
        <v>-3.2055184E-2</v>
      </c>
      <c r="M899" s="28">
        <v>-3.0278563000000001E-2</v>
      </c>
      <c r="N899" s="28">
        <v>-1.832094E-3</v>
      </c>
      <c r="O899" s="28">
        <v>-2.0619119999999999E-3</v>
      </c>
      <c r="P899" s="28">
        <v>-6.6380699999999998E-4</v>
      </c>
      <c r="Q899" s="28">
        <v>4.3628360000000003E-4</v>
      </c>
      <c r="R899" s="28">
        <v>3.850255E-4</v>
      </c>
    </row>
    <row r="900" spans="1:18" ht="22.5" x14ac:dyDescent="0.2">
      <c r="A900" s="12" t="s">
        <v>2524</v>
      </c>
      <c r="B900" s="10" t="str">
        <f>VLOOKUP(A900,[3]Feuil1!$A$4:$B$2591,2,FALSE)</f>
        <v>Cures d'éventrations postopératoires, âge supérieur à 17 ans, niveau 2</v>
      </c>
      <c r="C900" s="26">
        <v>6650</v>
      </c>
      <c r="D900" s="27">
        <v>27004840.822000001</v>
      </c>
      <c r="E900" s="26">
        <v>7220</v>
      </c>
      <c r="F900" s="27">
        <v>29266897.697999999</v>
      </c>
      <c r="G900" s="26">
        <v>7524</v>
      </c>
      <c r="H900" s="27">
        <v>30511033.300999999</v>
      </c>
      <c r="I900" s="28">
        <v>8.3764866100000002E-2</v>
      </c>
      <c r="J900" s="28">
        <v>8.5714285700000004E-2</v>
      </c>
      <c r="K900" s="28">
        <v>-1.7955180000000001E-3</v>
      </c>
      <c r="L900" s="28">
        <v>4.2509992599999998E-2</v>
      </c>
      <c r="M900" s="28">
        <v>4.21052632E-2</v>
      </c>
      <c r="N900" s="28">
        <v>3.8837669999999998E-4</v>
      </c>
      <c r="O900" s="28">
        <v>4.1788090000000003E-3</v>
      </c>
      <c r="P900" s="28">
        <v>2.3902020000000001E-3</v>
      </c>
      <c r="Q900" s="28">
        <v>6.8330509999999997E-4</v>
      </c>
      <c r="R900" s="28">
        <v>1.1259505000000001E-3</v>
      </c>
    </row>
    <row r="901" spans="1:18" ht="22.5" x14ac:dyDescent="0.2">
      <c r="A901" s="12" t="s">
        <v>2525</v>
      </c>
      <c r="B901" s="10" t="str">
        <f>VLOOKUP(A901,[3]Feuil1!$A$4:$B$2591,2,FALSE)</f>
        <v>Cures d'éventrations postopératoires, âge supérieur à 17 ans, niveau 3</v>
      </c>
      <c r="C901" s="26">
        <v>842</v>
      </c>
      <c r="D901" s="27">
        <v>5651531.6942999996</v>
      </c>
      <c r="E901" s="26">
        <v>965</v>
      </c>
      <c r="F901" s="27">
        <v>6359598.1501000002</v>
      </c>
      <c r="G901" s="26">
        <v>997</v>
      </c>
      <c r="H901" s="27">
        <v>6598521.7959000003</v>
      </c>
      <c r="I901" s="28">
        <v>0.1252875316</v>
      </c>
      <c r="J901" s="28">
        <v>0.14608076010000001</v>
      </c>
      <c r="K901" s="28">
        <v>-1.81429E-2</v>
      </c>
      <c r="L901" s="28">
        <v>3.7568984700000002E-2</v>
      </c>
      <c r="M901" s="28">
        <v>3.3160621799999998E-2</v>
      </c>
      <c r="N901" s="28">
        <v>4.2668708999999997E-3</v>
      </c>
      <c r="O901" s="28">
        <v>4.3987460000000003E-4</v>
      </c>
      <c r="P901" s="28">
        <v>4.5901409999999997E-4</v>
      </c>
      <c r="Q901" s="28">
        <v>9.05443E-5</v>
      </c>
      <c r="R901" s="28">
        <v>2.435056E-4</v>
      </c>
    </row>
    <row r="902" spans="1:18" ht="22.5" x14ac:dyDescent="0.2">
      <c r="A902" s="12" t="s">
        <v>2526</v>
      </c>
      <c r="B902" s="10" t="str">
        <f>VLOOKUP(A902,[3]Feuil1!$A$4:$B$2591,2,FALSE)</f>
        <v>Cures d'éventrations postopératoires, âge supérieur à 17 ans, niveau 4</v>
      </c>
      <c r="C902" s="26">
        <v>394</v>
      </c>
      <c r="D902" s="27">
        <v>4719091.2033000002</v>
      </c>
      <c r="E902" s="26">
        <v>396</v>
      </c>
      <c r="F902" s="27">
        <v>4753136.3343000002</v>
      </c>
      <c r="G902" s="26">
        <v>429</v>
      </c>
      <c r="H902" s="27">
        <v>5234127.8537999997</v>
      </c>
      <c r="I902" s="28">
        <v>7.2143405000000002E-3</v>
      </c>
      <c r="J902" s="28">
        <v>5.0761421000000001E-3</v>
      </c>
      <c r="K902" s="28">
        <v>2.1273994E-3</v>
      </c>
      <c r="L902" s="28">
        <v>0.10119455569999999</v>
      </c>
      <c r="M902" s="28">
        <v>8.3333333300000006E-2</v>
      </c>
      <c r="N902" s="28">
        <v>1.6487282200000002E-2</v>
      </c>
      <c r="O902" s="28">
        <v>4.5362069999999998E-4</v>
      </c>
      <c r="P902" s="28">
        <v>9.2406879999999995E-4</v>
      </c>
      <c r="Q902" s="28">
        <v>3.8960400000000001E-5</v>
      </c>
      <c r="R902" s="28">
        <v>1.931553E-4</v>
      </c>
    </row>
    <row r="903" spans="1:18" ht="22.5" x14ac:dyDescent="0.2">
      <c r="A903" s="12" t="s">
        <v>2527</v>
      </c>
      <c r="B903" s="10" t="str">
        <f>VLOOKUP(A903,[3]Feuil1!$A$4:$B$2591,2,FALSE)</f>
        <v>Cures d'éventrations postopératoires, âge supérieur à 17 ans, en ambulatoire</v>
      </c>
      <c r="C903" s="26">
        <v>542</v>
      </c>
      <c r="D903" s="27">
        <v>920104.05249999999</v>
      </c>
      <c r="E903" s="26">
        <v>671</v>
      </c>
      <c r="F903" s="27">
        <v>1137582.8875</v>
      </c>
      <c r="G903" s="26">
        <v>966</v>
      </c>
      <c r="H903" s="27">
        <v>1639151.62</v>
      </c>
      <c r="I903" s="28">
        <v>0.23636330520000001</v>
      </c>
      <c r="J903" s="28">
        <v>0.2380073801</v>
      </c>
      <c r="K903" s="28">
        <v>-1.3280010000000001E-3</v>
      </c>
      <c r="L903" s="28">
        <v>0.44090741700000002</v>
      </c>
      <c r="M903" s="28">
        <v>0.43964232489999999</v>
      </c>
      <c r="N903" s="28">
        <v>8.7875439999999996E-4</v>
      </c>
      <c r="O903" s="28">
        <v>4.0550943000000001E-3</v>
      </c>
      <c r="P903" s="28">
        <v>9.6360119999999998E-4</v>
      </c>
      <c r="Q903" s="28">
        <v>8.7729E-5</v>
      </c>
      <c r="R903" s="28">
        <v>6.0489699999999998E-5</v>
      </c>
    </row>
    <row r="904" spans="1:18" ht="45" x14ac:dyDescent="0.2">
      <c r="A904" s="12" t="s">
        <v>2528</v>
      </c>
      <c r="B904" s="10" t="str">
        <f>VLOOKUP(A904,[3]Feuil1!$A$4:$B$2591,2,FALSE)</f>
        <v>Interventions réparatrices pour hernies à l'exception des hernies inguinales, crurales, âge supérieur à 17 ans, niveau 1</v>
      </c>
      <c r="C904" s="26">
        <v>12736</v>
      </c>
      <c r="D904" s="27">
        <v>25802052.590999998</v>
      </c>
      <c r="E904" s="26">
        <v>12253</v>
      </c>
      <c r="F904" s="27">
        <v>24807323.197000001</v>
      </c>
      <c r="G904" s="26">
        <v>11328</v>
      </c>
      <c r="H904" s="27">
        <v>22861334.123</v>
      </c>
      <c r="I904" s="28">
        <v>-3.8552336E-2</v>
      </c>
      <c r="J904" s="28">
        <v>-3.7923995000000002E-2</v>
      </c>
      <c r="K904" s="28">
        <v>-6.5310900000000002E-4</v>
      </c>
      <c r="L904" s="28">
        <v>-7.8444137999999997E-2</v>
      </c>
      <c r="M904" s="28">
        <v>-7.5491716E-2</v>
      </c>
      <c r="N904" s="28">
        <v>-3.1935039999999998E-3</v>
      </c>
      <c r="O904" s="28">
        <v>-1.2715126E-2</v>
      </c>
      <c r="P904" s="28">
        <v>-3.738585E-3</v>
      </c>
      <c r="Q904" s="28">
        <v>1.0287720000000001E-3</v>
      </c>
      <c r="R904" s="28">
        <v>8.4365320000000005E-4</v>
      </c>
    </row>
    <row r="905" spans="1:18" ht="45" x14ac:dyDescent="0.2">
      <c r="A905" s="12" t="s">
        <v>2529</v>
      </c>
      <c r="B905" s="10" t="str">
        <f>VLOOKUP(A905,[3]Feuil1!$A$4:$B$2591,2,FALSE)</f>
        <v>Interventions réparatrices pour hernies à l'exception des hernies inguinales, crurales, âge supérieur à 17 ans, niveau 2</v>
      </c>
      <c r="C905" s="26">
        <v>2775</v>
      </c>
      <c r="D905" s="27">
        <v>10693543.105</v>
      </c>
      <c r="E905" s="26">
        <v>2781</v>
      </c>
      <c r="F905" s="27">
        <v>10697168.731000001</v>
      </c>
      <c r="G905" s="26">
        <v>2480</v>
      </c>
      <c r="H905" s="27">
        <v>9613495.8925000001</v>
      </c>
      <c r="I905" s="28">
        <v>3.3904820000000001E-4</v>
      </c>
      <c r="J905" s="28">
        <v>2.1621622000000001E-3</v>
      </c>
      <c r="K905" s="28">
        <v>-1.819181E-3</v>
      </c>
      <c r="L905" s="28">
        <v>-0.101304641</v>
      </c>
      <c r="M905" s="28">
        <v>-0.108234448</v>
      </c>
      <c r="N905" s="28">
        <v>7.7708843000000001E-3</v>
      </c>
      <c r="O905" s="28">
        <v>-4.1375709999999996E-3</v>
      </c>
      <c r="P905" s="28">
        <v>-2.0819250000000001E-3</v>
      </c>
      <c r="Q905" s="28">
        <v>2.2522549999999999E-4</v>
      </c>
      <c r="R905" s="28">
        <v>3.547674E-4</v>
      </c>
    </row>
    <row r="906" spans="1:18" ht="45" x14ac:dyDescent="0.2">
      <c r="A906" s="12" t="s">
        <v>2530</v>
      </c>
      <c r="B906" s="10" t="str">
        <f>VLOOKUP(A906,[3]Feuil1!$A$4:$B$2591,2,FALSE)</f>
        <v>Interventions réparatrices pour hernies à l'exception des hernies inguinales, crurales, âge supérieur à 17 ans, niveau 3</v>
      </c>
      <c r="C906" s="26">
        <v>711</v>
      </c>
      <c r="D906" s="27">
        <v>3879279.0372000001</v>
      </c>
      <c r="E906" s="26">
        <v>801</v>
      </c>
      <c r="F906" s="27">
        <v>4340796.3990000002</v>
      </c>
      <c r="G906" s="26">
        <v>804</v>
      </c>
      <c r="H906" s="27">
        <v>4391246.5379999997</v>
      </c>
      <c r="I906" s="28">
        <v>0.11896988009999999</v>
      </c>
      <c r="J906" s="28">
        <v>0.12658227850000001</v>
      </c>
      <c r="K906" s="28">
        <v>-6.7570729999999997E-3</v>
      </c>
      <c r="L906" s="28">
        <v>1.1622323299999999E-2</v>
      </c>
      <c r="M906" s="28">
        <v>3.7453183999999998E-3</v>
      </c>
      <c r="N906" s="28">
        <v>7.8476130999999994E-3</v>
      </c>
      <c r="O906" s="28">
        <v>4.1238200000000001E-5</v>
      </c>
      <c r="P906" s="28">
        <v>9.6923500000000001E-5</v>
      </c>
      <c r="Q906" s="28">
        <v>7.3016700000000002E-5</v>
      </c>
      <c r="R906" s="28">
        <v>1.6205040000000001E-4</v>
      </c>
    </row>
    <row r="907" spans="1:18" ht="45" x14ac:dyDescent="0.2">
      <c r="A907" s="12" t="s">
        <v>2531</v>
      </c>
      <c r="B907" s="10" t="str">
        <f>VLOOKUP(A907,[3]Feuil1!$A$4:$B$2591,2,FALSE)</f>
        <v>Interventions réparatrices pour hernies à l'exception des hernies inguinales, crurales, âge supérieur à 17 ans, niveau 4</v>
      </c>
      <c r="C907" s="26">
        <v>276</v>
      </c>
      <c r="D907" s="27">
        <v>2666713.0096</v>
      </c>
      <c r="E907" s="26">
        <v>283</v>
      </c>
      <c r="F907" s="27">
        <v>2784352.5096</v>
      </c>
      <c r="G907" s="26">
        <v>290</v>
      </c>
      <c r="H907" s="27">
        <v>2942833.5824000002</v>
      </c>
      <c r="I907" s="28">
        <v>4.4114045900000003E-2</v>
      </c>
      <c r="J907" s="28">
        <v>2.5362318799999999E-2</v>
      </c>
      <c r="K907" s="28">
        <v>1.82879034E-2</v>
      </c>
      <c r="L907" s="28">
        <v>5.6918465699999997E-2</v>
      </c>
      <c r="M907" s="28">
        <v>2.47349823E-2</v>
      </c>
      <c r="N907" s="28">
        <v>3.1406640700000002E-2</v>
      </c>
      <c r="O907" s="28">
        <v>9.6222600000000003E-5</v>
      </c>
      <c r="P907" s="28">
        <v>3.0446990000000001E-4</v>
      </c>
      <c r="Q907" s="28">
        <v>2.6336899999999999E-5</v>
      </c>
      <c r="R907" s="28">
        <v>1.085996E-4</v>
      </c>
    </row>
    <row r="908" spans="1:18" ht="45" x14ac:dyDescent="0.2">
      <c r="A908" s="12" t="s">
        <v>2532</v>
      </c>
      <c r="B908" s="10" t="str">
        <f>VLOOKUP(A908,[3]Feuil1!$A$4:$B$2591,2,FALSE)</f>
        <v>Interventions réparatrices pour hernies à l'exception des hernies inguinales, crurales, âge supérieur à 17 ans, en ambulatoire</v>
      </c>
      <c r="C908" s="26">
        <v>5302</v>
      </c>
      <c r="D908" s="27">
        <v>10619464.207</v>
      </c>
      <c r="E908" s="26">
        <v>6340</v>
      </c>
      <c r="F908" s="27">
        <v>12698249.028999999</v>
      </c>
      <c r="G908" s="26">
        <v>7663</v>
      </c>
      <c r="H908" s="27">
        <v>15343303.623</v>
      </c>
      <c r="I908" s="28">
        <v>0.1957523263</v>
      </c>
      <c r="J908" s="28">
        <v>0.19577517920000001</v>
      </c>
      <c r="K908" s="28">
        <v>-1.9111E-5</v>
      </c>
      <c r="L908" s="28">
        <v>0.20830073399999999</v>
      </c>
      <c r="M908" s="28">
        <v>0.20867507890000001</v>
      </c>
      <c r="N908" s="28">
        <v>-3.0971500000000001E-4</v>
      </c>
      <c r="O908" s="28">
        <v>1.8186067E-2</v>
      </c>
      <c r="P908" s="28">
        <v>5.0816124000000002E-3</v>
      </c>
      <c r="Q908" s="28">
        <v>6.9592869999999998E-4</v>
      </c>
      <c r="R908" s="28">
        <v>5.6621489999999998E-4</v>
      </c>
    </row>
    <row r="909" spans="1:18" ht="22.5" x14ac:dyDescent="0.2">
      <c r="A909" s="12" t="s">
        <v>854</v>
      </c>
      <c r="B909" s="10" t="str">
        <f>VLOOKUP(A909,[3]Feuil1!$A$4:$B$2591,2,FALSE)</f>
        <v>Endoscopies digestives thérapeutiques et anesthésie : séjours de moins de 2 jours</v>
      </c>
      <c r="C909" s="26">
        <v>93267</v>
      </c>
      <c r="D909" s="27">
        <v>82698938.284999996</v>
      </c>
      <c r="E909" s="26">
        <v>98177</v>
      </c>
      <c r="F909" s="27">
        <v>87052039.631999999</v>
      </c>
      <c r="G909" s="26">
        <v>106518</v>
      </c>
      <c r="H909" s="27">
        <v>94451849.351999998</v>
      </c>
      <c r="I909" s="28">
        <v>5.2637935099999998E-2</v>
      </c>
      <c r="J909" s="28">
        <v>5.2644558100000002E-2</v>
      </c>
      <c r="K909" s="28">
        <v>-6.291759E-6</v>
      </c>
      <c r="L909" s="28">
        <v>8.5004438200000004E-2</v>
      </c>
      <c r="M909" s="28">
        <v>8.4958798899999993E-2</v>
      </c>
      <c r="N909" s="28">
        <v>4.2065399999999999E-5</v>
      </c>
      <c r="O909" s="28">
        <v>0.114656073</v>
      </c>
      <c r="P909" s="28">
        <v>1.42163284E-2</v>
      </c>
      <c r="Q909" s="28">
        <v>9.6736174000000008E-3</v>
      </c>
      <c r="R909" s="28">
        <v>3.4855622999999999E-3</v>
      </c>
    </row>
    <row r="910" spans="1:18" ht="33.75" x14ac:dyDescent="0.2">
      <c r="A910" s="12" t="s">
        <v>855</v>
      </c>
      <c r="B910" s="10" t="str">
        <f>VLOOKUP(A910,[3]Feuil1!$A$4:$B$2591,2,FALSE)</f>
        <v>Séjours comprenant une endoscopie digestive thérapeutique sans anesthésie, en ambulatoire</v>
      </c>
      <c r="C910" s="26">
        <v>2387</v>
      </c>
      <c r="D910" s="27">
        <v>1699297.1028</v>
      </c>
      <c r="E910" s="26">
        <v>2203</v>
      </c>
      <c r="F910" s="27">
        <v>1567888.1273000001</v>
      </c>
      <c r="G910" s="26">
        <v>2149</v>
      </c>
      <c r="H910" s="27">
        <v>1531032.8714999999</v>
      </c>
      <c r="I910" s="28">
        <v>-7.7331370999999996E-2</v>
      </c>
      <c r="J910" s="28">
        <v>-7.7084206000000002E-2</v>
      </c>
      <c r="K910" s="28">
        <v>-2.6780899999999998E-4</v>
      </c>
      <c r="L910" s="28">
        <v>-2.3506305000000002E-2</v>
      </c>
      <c r="M910" s="28">
        <v>-2.4512029000000001E-2</v>
      </c>
      <c r="N910" s="28">
        <v>1.0309963000000001E-3</v>
      </c>
      <c r="O910" s="28">
        <v>-7.4228800000000002E-4</v>
      </c>
      <c r="P910" s="28">
        <v>-7.0804999999999997E-5</v>
      </c>
      <c r="Q910" s="28">
        <v>1.9516520000000001E-4</v>
      </c>
      <c r="R910" s="28">
        <v>5.6499799999999997E-5</v>
      </c>
    </row>
    <row r="911" spans="1:18" ht="22.5" x14ac:dyDescent="0.2">
      <c r="A911" s="12" t="s">
        <v>856</v>
      </c>
      <c r="B911" s="10" t="str">
        <f>VLOOKUP(A911,[3]Feuil1!$A$4:$B$2591,2,FALSE)</f>
        <v>Endoscopie digestive diagnostique et anesthésie, en ambulatoire</v>
      </c>
      <c r="C911" s="26">
        <v>186258</v>
      </c>
      <c r="D911" s="27">
        <v>136386257.09</v>
      </c>
      <c r="E911" s="26">
        <v>199428</v>
      </c>
      <c r="F911" s="27">
        <v>146086392.03999999</v>
      </c>
      <c r="G911" s="26">
        <v>212374</v>
      </c>
      <c r="H911" s="27">
        <v>155598149.91999999</v>
      </c>
      <c r="I911" s="28">
        <v>7.1122524800000003E-2</v>
      </c>
      <c r="J911" s="28">
        <v>7.0708372300000003E-2</v>
      </c>
      <c r="K911" s="28">
        <v>3.8680239999999997E-4</v>
      </c>
      <c r="L911" s="28">
        <v>6.5110499000000002E-2</v>
      </c>
      <c r="M911" s="28">
        <v>6.4915658799999998E-2</v>
      </c>
      <c r="N911" s="28">
        <v>1.8296299999999999E-4</v>
      </c>
      <c r="O911" s="28">
        <v>0.1779567823</v>
      </c>
      <c r="P911" s="28">
        <v>1.82737501E-2</v>
      </c>
      <c r="Q911" s="28">
        <v>1.9287114000000001E-2</v>
      </c>
      <c r="R911" s="28">
        <v>5.7420479E-3</v>
      </c>
    </row>
    <row r="912" spans="1:18" ht="33.75" x14ac:dyDescent="0.2">
      <c r="A912" s="12" t="s">
        <v>857</v>
      </c>
      <c r="B912" s="10" t="str">
        <f>VLOOKUP(A912,[3]Feuil1!$A$4:$B$2591,2,FALSE)</f>
        <v>Séjours comprenant une endoscopie digestive diagnostique sans anesthésie, en ambulatoire</v>
      </c>
      <c r="C912" s="26">
        <v>10192</v>
      </c>
      <c r="D912" s="27">
        <v>6240501.6440000003</v>
      </c>
      <c r="E912" s="26">
        <v>9468</v>
      </c>
      <c r="F912" s="27">
        <v>5798639.0719999997</v>
      </c>
      <c r="G912" s="26">
        <v>9756</v>
      </c>
      <c r="H912" s="27">
        <v>5985149.608</v>
      </c>
      <c r="I912" s="28">
        <v>-7.0805617000000001E-2</v>
      </c>
      <c r="J912" s="28">
        <v>-7.1036107000000001E-2</v>
      </c>
      <c r="K912" s="28">
        <v>2.4811439999999999E-4</v>
      </c>
      <c r="L912" s="28">
        <v>3.2164536100000002E-2</v>
      </c>
      <c r="M912" s="28">
        <v>3.0418251E-2</v>
      </c>
      <c r="N912" s="28">
        <v>1.6947342999999999E-3</v>
      </c>
      <c r="O912" s="28">
        <v>3.9588716999999999E-3</v>
      </c>
      <c r="P912" s="28">
        <v>3.5831939999999998E-4</v>
      </c>
      <c r="Q912" s="28">
        <v>8.8600810000000001E-4</v>
      </c>
      <c r="R912" s="28">
        <v>2.2087030000000001E-4</v>
      </c>
    </row>
    <row r="913" spans="1:18" ht="33.75" x14ac:dyDescent="0.2">
      <c r="A913" s="12" t="s">
        <v>858</v>
      </c>
      <c r="B913" s="10" t="str">
        <f>VLOOKUP(A913,[3]Feuil1!$A$4:$B$2591,2,FALSE)</f>
        <v>Affections digestives sans acte opératoire de la CMD 06, avec anesthésie, en ambulatoire</v>
      </c>
      <c r="C913" s="26">
        <v>3372</v>
      </c>
      <c r="D913" s="27">
        <v>2696555.9733000002</v>
      </c>
      <c r="E913" s="26">
        <v>3407</v>
      </c>
      <c r="F913" s="27">
        <v>2726517.4440000001</v>
      </c>
      <c r="G913" s="26">
        <v>3532</v>
      </c>
      <c r="H913" s="27">
        <v>2831536.0584</v>
      </c>
      <c r="I913" s="28">
        <v>1.11110138E-2</v>
      </c>
      <c r="J913" s="28">
        <v>1.03795967E-2</v>
      </c>
      <c r="K913" s="28">
        <v>7.2390330000000002E-4</v>
      </c>
      <c r="L913" s="28">
        <v>3.8517492200000003E-2</v>
      </c>
      <c r="M913" s="28">
        <v>3.6689169399999999E-2</v>
      </c>
      <c r="N913" s="28">
        <v>1.7636171999999999E-3</v>
      </c>
      <c r="O913" s="28">
        <v>1.7182603E-3</v>
      </c>
      <c r="P913" s="28">
        <v>2.0175910000000001E-4</v>
      </c>
      <c r="Q913" s="28">
        <v>3.2076469999999999E-4</v>
      </c>
      <c r="R913" s="28">
        <v>1.044923E-4</v>
      </c>
    </row>
    <row r="914" spans="1:18" ht="33.75" x14ac:dyDescent="0.2">
      <c r="A914" s="12" t="s">
        <v>859</v>
      </c>
      <c r="B914" s="10" t="str">
        <f>VLOOKUP(A914,[3]Feuil1!$A$4:$B$2591,2,FALSE)</f>
        <v>Autres gastroentérites et maladies diverses du tube digestif, âge inférieur à 18 ans, niveau 1</v>
      </c>
      <c r="C914" s="26">
        <v>32297</v>
      </c>
      <c r="D914" s="27">
        <v>47640600.877999999</v>
      </c>
      <c r="E914" s="26">
        <v>34407</v>
      </c>
      <c r="F914" s="27">
        <v>50691035.931999996</v>
      </c>
      <c r="G914" s="26">
        <v>34044</v>
      </c>
      <c r="H914" s="27">
        <v>49981829.391000003</v>
      </c>
      <c r="I914" s="28">
        <v>6.4030154899999997E-2</v>
      </c>
      <c r="J914" s="28">
        <v>6.5331145300000004E-2</v>
      </c>
      <c r="K914" s="28">
        <v>-1.2212080000000001E-3</v>
      </c>
      <c r="L914" s="28">
        <v>-1.3990768000000001E-2</v>
      </c>
      <c r="M914" s="28">
        <v>-1.0550179E-2</v>
      </c>
      <c r="N914" s="28">
        <v>-3.4772750000000002E-3</v>
      </c>
      <c r="O914" s="28">
        <v>-4.989828E-3</v>
      </c>
      <c r="P914" s="28">
        <v>-1.3625099999999999E-3</v>
      </c>
      <c r="Q914" s="28">
        <v>3.0917649999999998E-3</v>
      </c>
      <c r="R914" s="28">
        <v>1.8444825000000001E-3</v>
      </c>
    </row>
    <row r="915" spans="1:18" ht="33.75" x14ac:dyDescent="0.2">
      <c r="A915" s="12" t="s">
        <v>860</v>
      </c>
      <c r="B915" s="10" t="str">
        <f>VLOOKUP(A915,[3]Feuil1!$A$4:$B$2591,2,FALSE)</f>
        <v>Autres gastroentérites et maladies diverses du tube digestif, âge inférieur à 18 ans, niveau 2</v>
      </c>
      <c r="C915" s="26">
        <v>4564</v>
      </c>
      <c r="D915" s="27">
        <v>14347292.761</v>
      </c>
      <c r="E915" s="26">
        <v>5771</v>
      </c>
      <c r="F915" s="27">
        <v>18088542.473999999</v>
      </c>
      <c r="G915" s="26">
        <v>6633</v>
      </c>
      <c r="H915" s="27">
        <v>20778973.896000002</v>
      </c>
      <c r="I915" s="28">
        <v>0.26076346080000001</v>
      </c>
      <c r="J915" s="28">
        <v>0.26446099909999998</v>
      </c>
      <c r="K915" s="28">
        <v>-2.924201E-3</v>
      </c>
      <c r="L915" s="28">
        <v>0.14873677220000001</v>
      </c>
      <c r="M915" s="28">
        <v>0.1493675273</v>
      </c>
      <c r="N915" s="28">
        <v>-5.4878399999999997E-4</v>
      </c>
      <c r="O915" s="28">
        <v>1.1849123E-2</v>
      </c>
      <c r="P915" s="28">
        <v>5.1687892000000001E-3</v>
      </c>
      <c r="Q915" s="28">
        <v>6.0238740000000005E-4</v>
      </c>
      <c r="R915" s="28">
        <v>7.6680770000000001E-4</v>
      </c>
    </row>
    <row r="916" spans="1:18" ht="33.75" x14ac:dyDescent="0.2">
      <c r="A916" s="12" t="s">
        <v>861</v>
      </c>
      <c r="B916" s="10" t="str">
        <f>VLOOKUP(A916,[3]Feuil1!$A$4:$B$2591,2,FALSE)</f>
        <v>Autres gastroentérites et maladies diverses du tube digestif, âge inférieur à 18 ans, niveau 3</v>
      </c>
      <c r="C916" s="26">
        <v>701</v>
      </c>
      <c r="D916" s="27">
        <v>4395120.5641999999</v>
      </c>
      <c r="E916" s="26">
        <v>750</v>
      </c>
      <c r="F916" s="27">
        <v>4687972.9768000003</v>
      </c>
      <c r="G916" s="26">
        <v>752</v>
      </c>
      <c r="H916" s="27">
        <v>4719589.0231999997</v>
      </c>
      <c r="I916" s="28">
        <v>6.6631258099999993E-2</v>
      </c>
      <c r="J916" s="28">
        <v>6.9900142700000001E-2</v>
      </c>
      <c r="K916" s="28">
        <v>-3.0553170000000001E-3</v>
      </c>
      <c r="L916" s="28">
        <v>6.7440761000000004E-3</v>
      </c>
      <c r="M916" s="28">
        <v>2.6666667000000001E-3</v>
      </c>
      <c r="N916" s="28">
        <v>4.0665652000000004E-3</v>
      </c>
      <c r="O916" s="28">
        <v>2.7492200000000001E-5</v>
      </c>
      <c r="P916" s="28">
        <v>6.0739999999999998E-5</v>
      </c>
      <c r="Q916" s="28">
        <v>6.8294199999999994E-5</v>
      </c>
      <c r="R916" s="28">
        <v>1.741673E-4</v>
      </c>
    </row>
    <row r="917" spans="1:18" ht="33.75" x14ac:dyDescent="0.2">
      <c r="A917" s="12" t="s">
        <v>862</v>
      </c>
      <c r="B917" s="10" t="str">
        <f>VLOOKUP(A917,[3]Feuil1!$A$4:$B$2591,2,FALSE)</f>
        <v>Autres gastroentérites et maladies diverses du tube digestif, âge inférieur à 18 ans, niveau 4</v>
      </c>
      <c r="C917" s="26">
        <v>245</v>
      </c>
      <c r="D917" s="27">
        <v>3020819.7774</v>
      </c>
      <c r="E917" s="26">
        <v>234</v>
      </c>
      <c r="F917" s="27">
        <v>2973177.5997000001</v>
      </c>
      <c r="G917" s="26">
        <v>231</v>
      </c>
      <c r="H917" s="27">
        <v>2825071.7590999999</v>
      </c>
      <c r="I917" s="28">
        <v>-1.5771273999999998E-2</v>
      </c>
      <c r="J917" s="28">
        <v>-4.4897959000000001E-2</v>
      </c>
      <c r="K917" s="28">
        <v>3.0495887900000001E-2</v>
      </c>
      <c r="L917" s="28">
        <v>-4.9813990000000002E-2</v>
      </c>
      <c r="M917" s="28">
        <v>-1.2820513E-2</v>
      </c>
      <c r="N917" s="28">
        <v>-3.7473911999999998E-2</v>
      </c>
      <c r="O917" s="28">
        <v>-4.1238000000000001E-5</v>
      </c>
      <c r="P917" s="28">
        <v>-2.8453700000000002E-4</v>
      </c>
      <c r="Q917" s="28">
        <v>2.09787E-5</v>
      </c>
      <c r="R917" s="28">
        <v>1.0425379999999999E-4</v>
      </c>
    </row>
    <row r="918" spans="1:18" ht="33.75" x14ac:dyDescent="0.2">
      <c r="A918" s="12" t="s">
        <v>863</v>
      </c>
      <c r="B918" s="10" t="str">
        <f>VLOOKUP(A918,[3]Feuil1!$A$4:$B$2591,2,FALSE)</f>
        <v>Autres gastroentérites et maladies diverses du tube digestif, âge inférieur à 18 ans, très courte durée</v>
      </c>
      <c r="C918" s="26">
        <v>34694</v>
      </c>
      <c r="D918" s="27">
        <v>21680640.127999999</v>
      </c>
      <c r="E918" s="26">
        <v>37728</v>
      </c>
      <c r="F918" s="27">
        <v>23613410.339000002</v>
      </c>
      <c r="G918" s="26">
        <v>37890</v>
      </c>
      <c r="H918" s="27">
        <v>23699152.817000002</v>
      </c>
      <c r="I918" s="28">
        <v>8.9147285300000004E-2</v>
      </c>
      <c r="J918" s="28">
        <v>8.74502796E-2</v>
      </c>
      <c r="K918" s="28">
        <v>1.5605363000000001E-3</v>
      </c>
      <c r="L918" s="28">
        <v>3.6310926E-3</v>
      </c>
      <c r="M918" s="28">
        <v>4.2938930999999996E-3</v>
      </c>
      <c r="N918" s="28">
        <v>-6.5996700000000002E-4</v>
      </c>
      <c r="O918" s="28">
        <v>2.2268652999999998E-3</v>
      </c>
      <c r="P918" s="28">
        <v>1.6472629999999999E-4</v>
      </c>
      <c r="Q918" s="28">
        <v>3.4410462000000002E-3</v>
      </c>
      <c r="R918" s="28">
        <v>8.7457129999999998E-4</v>
      </c>
    </row>
    <row r="919" spans="1:18" ht="33.75" x14ac:dyDescent="0.2">
      <c r="A919" s="12" t="s">
        <v>864</v>
      </c>
      <c r="B919" s="10" t="str">
        <f>VLOOKUP(A919,[3]Feuil1!$A$4:$B$2591,2,FALSE)</f>
        <v>Autres gastroentérites et maladies diverses du tube digestif, âge supérieur à 17 ans, niveau 1</v>
      </c>
      <c r="C919" s="26">
        <v>37251</v>
      </c>
      <c r="D919" s="27">
        <v>59767587.060000002</v>
      </c>
      <c r="E919" s="26">
        <v>37172</v>
      </c>
      <c r="F919" s="27">
        <v>59405647.803999998</v>
      </c>
      <c r="G919" s="26">
        <v>36655</v>
      </c>
      <c r="H919" s="27">
        <v>58363664.316</v>
      </c>
      <c r="I919" s="28">
        <v>-6.0557780000000004E-3</v>
      </c>
      <c r="J919" s="28">
        <v>-2.120748E-3</v>
      </c>
      <c r="K919" s="28">
        <v>-3.9433929999999999E-3</v>
      </c>
      <c r="L919" s="28">
        <v>-1.7540142000000002E-2</v>
      </c>
      <c r="M919" s="28">
        <v>-1.3908317999999999E-2</v>
      </c>
      <c r="N919" s="28">
        <v>-3.6830489999999999E-3</v>
      </c>
      <c r="O919" s="28">
        <v>-7.1067250000000004E-3</v>
      </c>
      <c r="P919" s="28">
        <v>-2.0018319999999998E-3</v>
      </c>
      <c r="Q919" s="28">
        <v>3.3288876000000002E-3</v>
      </c>
      <c r="R919" s="28">
        <v>2.1537978000000001E-3</v>
      </c>
    </row>
    <row r="920" spans="1:18" ht="33.75" x14ac:dyDescent="0.2">
      <c r="A920" s="12" t="s">
        <v>865</v>
      </c>
      <c r="B920" s="10" t="str">
        <f>VLOOKUP(A920,[3]Feuil1!$A$4:$B$2591,2,FALSE)</f>
        <v>Autres gastroentérites et maladies diverses du tube digestif, âge supérieur à 17 ans, niveau 2</v>
      </c>
      <c r="C920" s="26">
        <v>20537</v>
      </c>
      <c r="D920" s="27">
        <v>64102376.817000002</v>
      </c>
      <c r="E920" s="26">
        <v>21462</v>
      </c>
      <c r="F920" s="27">
        <v>66843700.383000001</v>
      </c>
      <c r="G920" s="26">
        <v>23382</v>
      </c>
      <c r="H920" s="27">
        <v>72658447.969999999</v>
      </c>
      <c r="I920" s="28">
        <v>4.2764772600000001E-2</v>
      </c>
      <c r="J920" s="28">
        <v>4.5040658300000001E-2</v>
      </c>
      <c r="K920" s="28">
        <v>-2.1777960000000001E-3</v>
      </c>
      <c r="L920" s="28">
        <v>8.6990210799999995E-2</v>
      </c>
      <c r="M920" s="28">
        <v>8.9460441700000004E-2</v>
      </c>
      <c r="N920" s="28">
        <v>-2.2673889999999999E-3</v>
      </c>
      <c r="O920" s="28">
        <v>2.6392478099999998E-2</v>
      </c>
      <c r="P920" s="28">
        <v>1.11711469E-2</v>
      </c>
      <c r="Q920" s="28">
        <v>2.1234769999999999E-3</v>
      </c>
      <c r="R920" s="28">
        <v>2.6813191000000002E-3</v>
      </c>
    </row>
    <row r="921" spans="1:18" ht="33.75" x14ac:dyDescent="0.2">
      <c r="A921" s="12" t="s">
        <v>866</v>
      </c>
      <c r="B921" s="10" t="str">
        <f>VLOOKUP(A921,[3]Feuil1!$A$4:$B$2591,2,FALSE)</f>
        <v>Autres gastroentérites et maladies diverses du tube digestif, âge supérieur à 17 ans, niveau 3</v>
      </c>
      <c r="C921" s="26">
        <v>9072</v>
      </c>
      <c r="D921" s="27">
        <v>43355064.071000002</v>
      </c>
      <c r="E921" s="26">
        <v>10486</v>
      </c>
      <c r="F921" s="27">
        <v>50212494.538999997</v>
      </c>
      <c r="G921" s="26">
        <v>11543</v>
      </c>
      <c r="H921" s="27">
        <v>55030991.237999998</v>
      </c>
      <c r="I921" s="28">
        <v>0.15816907699999999</v>
      </c>
      <c r="J921" s="28">
        <v>0.1558641975</v>
      </c>
      <c r="K921" s="28">
        <v>1.9940746E-3</v>
      </c>
      <c r="L921" s="28">
        <v>9.5962105500000006E-2</v>
      </c>
      <c r="M921" s="28">
        <v>0.1008010681</v>
      </c>
      <c r="N921" s="28">
        <v>-4.3958560000000001E-3</v>
      </c>
      <c r="O921" s="28">
        <v>1.45296091E-2</v>
      </c>
      <c r="P921" s="28">
        <v>9.2571747000000006E-3</v>
      </c>
      <c r="Q921" s="28">
        <v>1.0482976000000001E-3</v>
      </c>
      <c r="R921" s="28">
        <v>2.0308119999999999E-3</v>
      </c>
    </row>
    <row r="922" spans="1:18" ht="33.75" x14ac:dyDescent="0.2">
      <c r="A922" s="12" t="s">
        <v>867</v>
      </c>
      <c r="B922" s="10" t="str">
        <f>VLOOKUP(A922,[3]Feuil1!$A$4:$B$2591,2,FALSE)</f>
        <v>Autres gastroentérites et maladies diverses du tube digestif, âge supérieur à 17 ans, niveau 4</v>
      </c>
      <c r="C922" s="26">
        <v>2063</v>
      </c>
      <c r="D922" s="27">
        <v>15338740.047</v>
      </c>
      <c r="E922" s="26">
        <v>2330</v>
      </c>
      <c r="F922" s="27">
        <v>17199461.017000001</v>
      </c>
      <c r="G922" s="26">
        <v>2489</v>
      </c>
      <c r="H922" s="27">
        <v>18423380.916000001</v>
      </c>
      <c r="I922" s="28">
        <v>0.1213085927</v>
      </c>
      <c r="J922" s="28">
        <v>0.12942317010000001</v>
      </c>
      <c r="K922" s="28">
        <v>-7.1847100000000004E-3</v>
      </c>
      <c r="L922" s="28">
        <v>7.1160363599999998E-2</v>
      </c>
      <c r="M922" s="28">
        <v>6.8240343300000006E-2</v>
      </c>
      <c r="N922" s="28">
        <v>2.7334861999999999E-3</v>
      </c>
      <c r="O922" s="28">
        <v>2.1856270999999999E-3</v>
      </c>
      <c r="P922" s="28">
        <v>2.3513640999999999E-3</v>
      </c>
      <c r="Q922" s="28">
        <v>2.2604290000000001E-4</v>
      </c>
      <c r="R922" s="28">
        <v>6.7987910000000002E-4</v>
      </c>
    </row>
    <row r="923" spans="1:18" ht="33.75" x14ac:dyDescent="0.2">
      <c r="A923" s="12" t="s">
        <v>868</v>
      </c>
      <c r="B923" s="10" t="str">
        <f>VLOOKUP(A923,[3]Feuil1!$A$4:$B$2591,2,FALSE)</f>
        <v>Autres gastroentérites et maladies diverses du tube digestif, âge supérieur à 17 ans, très courte durée</v>
      </c>
      <c r="C923" s="26">
        <v>28307</v>
      </c>
      <c r="D923" s="27">
        <v>18546600.956</v>
      </c>
      <c r="E923" s="26">
        <v>29315</v>
      </c>
      <c r="F923" s="27">
        <v>19202920.747000001</v>
      </c>
      <c r="G923" s="26">
        <v>29376</v>
      </c>
      <c r="H923" s="27">
        <v>19236344.772</v>
      </c>
      <c r="I923" s="28">
        <v>3.5387605099999997E-2</v>
      </c>
      <c r="J923" s="28">
        <v>3.5609566500000002E-2</v>
      </c>
      <c r="K923" s="28">
        <v>-2.14329E-4</v>
      </c>
      <c r="L923" s="28">
        <v>1.7405698E-3</v>
      </c>
      <c r="M923" s="28">
        <v>2.0808459999999999E-3</v>
      </c>
      <c r="N923" s="28">
        <v>-3.3956999999999998E-4</v>
      </c>
      <c r="O923" s="28">
        <v>8.3851100000000001E-4</v>
      </c>
      <c r="P923" s="28">
        <v>6.4213400000000004E-5</v>
      </c>
      <c r="Q923" s="28">
        <v>2.6678324999999999E-3</v>
      </c>
      <c r="R923" s="28">
        <v>7.0987999999999997E-4</v>
      </c>
    </row>
    <row r="924" spans="1:18" x14ac:dyDescent="0.2">
      <c r="A924" s="12" t="s">
        <v>869</v>
      </c>
      <c r="B924" s="10" t="str">
        <f>VLOOKUP(A924,[3]Feuil1!$A$4:$B$2591,2,FALSE)</f>
        <v>Hémorragies digestives, niveau 1</v>
      </c>
      <c r="C924" s="26">
        <v>12834</v>
      </c>
      <c r="D924" s="27">
        <v>21344999.728999998</v>
      </c>
      <c r="E924" s="26">
        <v>12613</v>
      </c>
      <c r="F924" s="27">
        <v>20813578.32</v>
      </c>
      <c r="G924" s="26">
        <v>11791</v>
      </c>
      <c r="H924" s="27">
        <v>19357820.603</v>
      </c>
      <c r="I924" s="28">
        <v>-2.4896762999999999E-2</v>
      </c>
      <c r="J924" s="28">
        <v>-1.7219885000000001E-2</v>
      </c>
      <c r="K924" s="28">
        <v>-7.8113899999999997E-3</v>
      </c>
      <c r="L924" s="28">
        <v>-6.9942693E-2</v>
      </c>
      <c r="M924" s="28">
        <v>-6.5170855E-2</v>
      </c>
      <c r="N924" s="28">
        <v>-5.1045020000000003E-3</v>
      </c>
      <c r="O924" s="28">
        <v>-1.129928E-2</v>
      </c>
      <c r="P924" s="28">
        <v>-2.7967650000000001E-3</v>
      </c>
      <c r="Q924" s="28">
        <v>1.0708202E-3</v>
      </c>
      <c r="R924" s="28">
        <v>7.1436280000000002E-4</v>
      </c>
    </row>
    <row r="925" spans="1:18" x14ac:dyDescent="0.2">
      <c r="A925" s="12" t="s">
        <v>870</v>
      </c>
      <c r="B925" s="10" t="str">
        <f>VLOOKUP(A925,[3]Feuil1!$A$4:$B$2591,2,FALSE)</f>
        <v>Hémorragies digestives, niveau 2</v>
      </c>
      <c r="C925" s="26">
        <v>15142</v>
      </c>
      <c r="D925" s="27">
        <v>55389030.134999998</v>
      </c>
      <c r="E925" s="26">
        <v>15723</v>
      </c>
      <c r="F925" s="27">
        <v>57460181.630000003</v>
      </c>
      <c r="G925" s="26">
        <v>16135</v>
      </c>
      <c r="H925" s="27">
        <v>58859981.588</v>
      </c>
      <c r="I925" s="28">
        <v>3.7392810300000003E-2</v>
      </c>
      <c r="J925" s="28">
        <v>3.8370096399999998E-2</v>
      </c>
      <c r="K925" s="28">
        <v>-9.4117300000000001E-4</v>
      </c>
      <c r="L925" s="28">
        <v>2.4361217099999999E-2</v>
      </c>
      <c r="M925" s="28">
        <v>2.6203650700000001E-2</v>
      </c>
      <c r="N925" s="28">
        <v>-1.795388E-3</v>
      </c>
      <c r="O925" s="28">
        <v>5.6633858999999998E-3</v>
      </c>
      <c r="P925" s="28">
        <v>2.6892604999999999E-3</v>
      </c>
      <c r="Q925" s="28">
        <v>1.4653280999999999E-3</v>
      </c>
      <c r="R925" s="28">
        <v>2.1721135E-3</v>
      </c>
    </row>
    <row r="926" spans="1:18" x14ac:dyDescent="0.2">
      <c r="A926" s="12" t="s">
        <v>871</v>
      </c>
      <c r="B926" s="10" t="str">
        <f>VLOOKUP(A926,[3]Feuil1!$A$4:$B$2591,2,FALSE)</f>
        <v>Hémorragies digestives, niveau 3</v>
      </c>
      <c r="C926" s="26">
        <v>7037</v>
      </c>
      <c r="D926" s="27">
        <v>40924048.725000001</v>
      </c>
      <c r="E926" s="26">
        <v>7828</v>
      </c>
      <c r="F926" s="27">
        <v>45517690.636</v>
      </c>
      <c r="G926" s="26">
        <v>8359</v>
      </c>
      <c r="H926" s="27">
        <v>48628327.394000001</v>
      </c>
      <c r="I926" s="28">
        <v>0.1122479826</v>
      </c>
      <c r="J926" s="28">
        <v>0.1124058548</v>
      </c>
      <c r="K926" s="28">
        <v>-1.4192E-4</v>
      </c>
      <c r="L926" s="28">
        <v>6.8339072400000006E-2</v>
      </c>
      <c r="M926" s="28">
        <v>6.7833418500000006E-2</v>
      </c>
      <c r="N926" s="28">
        <v>4.7353260000000002E-4</v>
      </c>
      <c r="O926" s="28">
        <v>7.2991697000000001E-3</v>
      </c>
      <c r="P926" s="28">
        <v>5.9760771000000002E-3</v>
      </c>
      <c r="Q926" s="28">
        <v>7.5913710000000004E-4</v>
      </c>
      <c r="R926" s="28">
        <v>1.7945341E-3</v>
      </c>
    </row>
    <row r="927" spans="1:18" x14ac:dyDescent="0.2">
      <c r="A927" s="12" t="s">
        <v>872</v>
      </c>
      <c r="B927" s="10" t="str">
        <f>VLOOKUP(A927,[3]Feuil1!$A$4:$B$2591,2,FALSE)</f>
        <v>Hémorragies digestives, niveau 4</v>
      </c>
      <c r="C927" s="26">
        <v>1844</v>
      </c>
      <c r="D927" s="27">
        <v>13985131.074999999</v>
      </c>
      <c r="E927" s="26">
        <v>2004</v>
      </c>
      <c r="F927" s="27">
        <v>15315612.780999999</v>
      </c>
      <c r="G927" s="26">
        <v>2125</v>
      </c>
      <c r="H927" s="27">
        <v>16358691.172</v>
      </c>
      <c r="I927" s="28">
        <v>9.51354477E-2</v>
      </c>
      <c r="J927" s="28">
        <v>8.6767895900000003E-2</v>
      </c>
      <c r="K927" s="28">
        <v>7.6994838000000003E-3</v>
      </c>
      <c r="L927" s="28">
        <v>6.8105560300000006E-2</v>
      </c>
      <c r="M927" s="28">
        <v>6.03792415E-2</v>
      </c>
      <c r="N927" s="28">
        <v>7.2863731000000001E-3</v>
      </c>
      <c r="O927" s="28">
        <v>1.663276E-3</v>
      </c>
      <c r="P927" s="28">
        <v>2.003936E-3</v>
      </c>
      <c r="Q927" s="28">
        <v>1.929856E-4</v>
      </c>
      <c r="R927" s="28">
        <v>6.0368580000000002E-4</v>
      </c>
    </row>
    <row r="928" spans="1:18" ht="22.5" x14ac:dyDescent="0.2">
      <c r="A928" s="12" t="s">
        <v>873</v>
      </c>
      <c r="B928" s="10" t="str">
        <f>VLOOKUP(A928,[3]Feuil1!$A$4:$B$2591,2,FALSE)</f>
        <v>Transferts et autres séjours courts pour hémorragies digestives</v>
      </c>
      <c r="C928" s="26">
        <v>10181</v>
      </c>
      <c r="D928" s="27">
        <v>7704857.8674999997</v>
      </c>
      <c r="E928" s="26">
        <v>10577</v>
      </c>
      <c r="F928" s="27">
        <v>7997975.8096000003</v>
      </c>
      <c r="G928" s="26">
        <v>10602</v>
      </c>
      <c r="H928" s="27">
        <v>7997610.1782</v>
      </c>
      <c r="I928" s="28">
        <v>3.8043264E-2</v>
      </c>
      <c r="J928" s="28">
        <v>3.8895982699999998E-2</v>
      </c>
      <c r="K928" s="28">
        <v>-8.20793E-4</v>
      </c>
      <c r="L928" s="28">
        <v>-4.5714999999999999E-5</v>
      </c>
      <c r="M928" s="28">
        <v>2.3636192E-3</v>
      </c>
      <c r="N928" s="28">
        <v>-2.403653E-3</v>
      </c>
      <c r="O928" s="28">
        <v>3.4365209999999999E-4</v>
      </c>
      <c r="P928" s="28">
        <v>-7.0244189999999999E-7</v>
      </c>
      <c r="Q928" s="28">
        <v>9.6283909999999998E-4</v>
      </c>
      <c r="R928" s="28">
        <v>2.9513629999999998E-4</v>
      </c>
    </row>
    <row r="929" spans="1:18" ht="22.5" x14ac:dyDescent="0.2">
      <c r="A929" s="12" t="s">
        <v>874</v>
      </c>
      <c r="B929" s="10" t="str">
        <f>VLOOKUP(A929,[3]Feuil1!$A$4:$B$2591,2,FALSE)</f>
        <v>Autres tumeurs malignes du tube digestif, niveau 1</v>
      </c>
      <c r="C929" s="26">
        <v>5590</v>
      </c>
      <c r="D929" s="27">
        <v>10673763.682</v>
      </c>
      <c r="E929" s="26">
        <v>5293</v>
      </c>
      <c r="F929" s="27">
        <v>10030802.387</v>
      </c>
      <c r="G929" s="26">
        <v>4930</v>
      </c>
      <c r="H929" s="27">
        <v>9321302.7890000008</v>
      </c>
      <c r="I929" s="28">
        <v>-6.0237542999999998E-2</v>
      </c>
      <c r="J929" s="28">
        <v>-5.3130589999999998E-2</v>
      </c>
      <c r="K929" s="28">
        <v>-7.5057359999999998E-3</v>
      </c>
      <c r="L929" s="28">
        <v>-7.0732087999999999E-2</v>
      </c>
      <c r="M929" s="28">
        <v>-6.8581144999999996E-2</v>
      </c>
      <c r="N929" s="28">
        <v>-2.3093190000000002E-3</v>
      </c>
      <c r="O929" s="28">
        <v>-4.989828E-3</v>
      </c>
      <c r="P929" s="28">
        <v>-1.363073E-3</v>
      </c>
      <c r="Q929" s="28">
        <v>4.4772650000000002E-4</v>
      </c>
      <c r="R929" s="28">
        <v>3.4398460000000002E-4</v>
      </c>
    </row>
    <row r="930" spans="1:18" ht="22.5" x14ac:dyDescent="0.2">
      <c r="A930" s="12" t="s">
        <v>875</v>
      </c>
      <c r="B930" s="10" t="str">
        <f>VLOOKUP(A930,[3]Feuil1!$A$4:$B$2591,2,FALSE)</f>
        <v>Autres tumeurs malignes du tube digestif, niveau 2</v>
      </c>
      <c r="C930" s="26">
        <v>4655</v>
      </c>
      <c r="D930" s="27">
        <v>21799480.890999999</v>
      </c>
      <c r="E930" s="26">
        <v>4470</v>
      </c>
      <c r="F930" s="27">
        <v>20935439.123</v>
      </c>
      <c r="G930" s="26">
        <v>4522</v>
      </c>
      <c r="H930" s="27">
        <v>21155383.420000002</v>
      </c>
      <c r="I930" s="28">
        <v>-3.9635887000000002E-2</v>
      </c>
      <c r="J930" s="28">
        <v>-3.9742212999999998E-2</v>
      </c>
      <c r="K930" s="28">
        <v>1.107258E-4</v>
      </c>
      <c r="L930" s="28">
        <v>1.05058363E-2</v>
      </c>
      <c r="M930" s="28">
        <v>1.16331096E-2</v>
      </c>
      <c r="N930" s="28">
        <v>-1.1143100000000001E-3</v>
      </c>
      <c r="O930" s="28">
        <v>7.1479629999999996E-4</v>
      </c>
      <c r="P930" s="28">
        <v>4.2255150000000002E-4</v>
      </c>
      <c r="Q930" s="28">
        <v>4.1067330000000001E-4</v>
      </c>
      <c r="R930" s="28">
        <v>7.8069840000000005E-4</v>
      </c>
    </row>
    <row r="931" spans="1:18" ht="22.5" x14ac:dyDescent="0.2">
      <c r="A931" s="12" t="s">
        <v>876</v>
      </c>
      <c r="B931" s="10" t="str">
        <f>VLOOKUP(A931,[3]Feuil1!$A$4:$B$2591,2,FALSE)</f>
        <v>Autres tumeurs malignes du tube digestif, niveau 3</v>
      </c>
      <c r="C931" s="26">
        <v>5051</v>
      </c>
      <c r="D931" s="27">
        <v>30918714.364999998</v>
      </c>
      <c r="E931" s="26">
        <v>5277</v>
      </c>
      <c r="F931" s="27">
        <v>32225693.923</v>
      </c>
      <c r="G931" s="26">
        <v>5607</v>
      </c>
      <c r="H931" s="27">
        <v>34270589.888999999</v>
      </c>
      <c r="I931" s="28">
        <v>4.22714717E-2</v>
      </c>
      <c r="J931" s="28">
        <v>4.4743615100000002E-2</v>
      </c>
      <c r="K931" s="28">
        <v>-2.3662679999999999E-3</v>
      </c>
      <c r="L931" s="28">
        <v>6.3455451800000007E-2</v>
      </c>
      <c r="M931" s="28">
        <v>6.2535531599999999E-2</v>
      </c>
      <c r="N931" s="28">
        <v>8.6577829999999998E-4</v>
      </c>
      <c r="O931" s="28">
        <v>4.5362071999999996E-3</v>
      </c>
      <c r="P931" s="28">
        <v>3.9286026999999996E-3</v>
      </c>
      <c r="Q931" s="28">
        <v>5.092095E-4</v>
      </c>
      <c r="R931" s="28">
        <v>1.2646897000000001E-3</v>
      </c>
    </row>
    <row r="932" spans="1:18" ht="22.5" x14ac:dyDescent="0.2">
      <c r="A932" s="12" t="s">
        <v>877</v>
      </c>
      <c r="B932" s="10" t="str">
        <f>VLOOKUP(A932,[3]Feuil1!$A$4:$B$2591,2,FALSE)</f>
        <v>Autres tumeurs malignes du tube digestif, niveau 4</v>
      </c>
      <c r="C932" s="26">
        <v>910</v>
      </c>
      <c r="D932" s="27">
        <v>8894458.0602000002</v>
      </c>
      <c r="E932" s="26">
        <v>944</v>
      </c>
      <c r="F932" s="27">
        <v>9279791.1631000005</v>
      </c>
      <c r="G932" s="26">
        <v>1046</v>
      </c>
      <c r="H932" s="27">
        <v>10209265.205</v>
      </c>
      <c r="I932" s="28">
        <v>4.3322830899999998E-2</v>
      </c>
      <c r="J932" s="28">
        <v>3.7362637400000002E-2</v>
      </c>
      <c r="K932" s="28">
        <v>5.7455255999999998E-3</v>
      </c>
      <c r="L932" s="28">
        <v>0.1001610948</v>
      </c>
      <c r="M932" s="28">
        <v>0.10805084750000001</v>
      </c>
      <c r="N932" s="28">
        <v>-7.1203890000000004E-3</v>
      </c>
      <c r="O932" s="28">
        <v>1.4021004E-3</v>
      </c>
      <c r="P932" s="28">
        <v>1.7856822000000001E-3</v>
      </c>
      <c r="Q932" s="28">
        <v>9.49943E-5</v>
      </c>
      <c r="R932" s="28">
        <v>3.767531E-4</v>
      </c>
    </row>
    <row r="933" spans="1:18" ht="22.5" x14ac:dyDescent="0.2">
      <c r="A933" s="12" t="s">
        <v>878</v>
      </c>
      <c r="B933" s="10" t="str">
        <f>VLOOKUP(A933,[3]Feuil1!$A$4:$B$2591,2,FALSE)</f>
        <v>Autres tumeurs malignes du tube digestif, très courte durée</v>
      </c>
      <c r="C933" s="26">
        <v>5750</v>
      </c>
      <c r="D933" s="27">
        <v>3899204.1345000002</v>
      </c>
      <c r="E933" s="26">
        <v>4390</v>
      </c>
      <c r="F933" s="27">
        <v>2987627.7105</v>
      </c>
      <c r="G933" s="26">
        <v>4064</v>
      </c>
      <c r="H933" s="27">
        <v>2768114.0458999998</v>
      </c>
      <c r="I933" s="28">
        <v>-0.233785253</v>
      </c>
      <c r="J933" s="28">
        <v>-0.23652173900000001</v>
      </c>
      <c r="K933" s="28">
        <v>3.5842361999999998E-3</v>
      </c>
      <c r="L933" s="28">
        <v>-7.3474235999999998E-2</v>
      </c>
      <c r="M933" s="28">
        <v>-7.4259680999999994E-2</v>
      </c>
      <c r="N933" s="28">
        <v>8.4845039999999997E-4</v>
      </c>
      <c r="O933" s="28">
        <v>-4.4812230000000003E-3</v>
      </c>
      <c r="P933" s="28">
        <v>-4.21724E-4</v>
      </c>
      <c r="Q933" s="28">
        <v>3.6907919999999998E-4</v>
      </c>
      <c r="R933" s="28">
        <v>1.021519E-4</v>
      </c>
    </row>
    <row r="934" spans="1:18" ht="22.5" x14ac:dyDescent="0.2">
      <c r="A934" s="12" t="s">
        <v>879</v>
      </c>
      <c r="B934" s="10" t="str">
        <f>VLOOKUP(A934,[3]Feuil1!$A$4:$B$2591,2,FALSE)</f>
        <v>Occlusions intestinales non dues à une hernie, niveau 1</v>
      </c>
      <c r="C934" s="26">
        <v>12858</v>
      </c>
      <c r="D934" s="27">
        <v>21391802.011999998</v>
      </c>
      <c r="E934" s="26">
        <v>12163</v>
      </c>
      <c r="F934" s="27">
        <v>20190076.237</v>
      </c>
      <c r="G934" s="26">
        <v>11989</v>
      </c>
      <c r="H934" s="27">
        <v>19855799.607000001</v>
      </c>
      <c r="I934" s="28">
        <v>-5.6176930999999999E-2</v>
      </c>
      <c r="J934" s="28">
        <v>-5.4051952E-2</v>
      </c>
      <c r="K934" s="28">
        <v>-2.2464009999999999E-3</v>
      </c>
      <c r="L934" s="28">
        <v>-1.6556482000000001E-2</v>
      </c>
      <c r="M934" s="28">
        <v>-1.4305681000000001E-2</v>
      </c>
      <c r="N934" s="28">
        <v>-2.283467E-3</v>
      </c>
      <c r="O934" s="28">
        <v>-2.391818E-3</v>
      </c>
      <c r="P934" s="28">
        <v>-6.4220399999999995E-4</v>
      </c>
      <c r="Q934" s="28">
        <v>1.0888019E-3</v>
      </c>
      <c r="R934" s="28">
        <v>7.3273979999999999E-4</v>
      </c>
    </row>
    <row r="935" spans="1:18" ht="22.5" x14ac:dyDescent="0.2">
      <c r="A935" s="12" t="s">
        <v>880</v>
      </c>
      <c r="B935" s="10" t="str">
        <f>VLOOKUP(A935,[3]Feuil1!$A$4:$B$2591,2,FALSE)</f>
        <v>Occlusions intestinales non dues à une hernie, niveau 2</v>
      </c>
      <c r="C935" s="26">
        <v>10426</v>
      </c>
      <c r="D935" s="27">
        <v>31336202.066</v>
      </c>
      <c r="E935" s="26">
        <v>10573</v>
      </c>
      <c r="F935" s="27">
        <v>31725082.138</v>
      </c>
      <c r="G935" s="26">
        <v>10993</v>
      </c>
      <c r="H935" s="27">
        <v>32906392.217</v>
      </c>
      <c r="I935" s="28">
        <v>1.240993E-2</v>
      </c>
      <c r="J935" s="28">
        <v>1.4099367E-2</v>
      </c>
      <c r="K935" s="28">
        <v>-1.665948E-3</v>
      </c>
      <c r="L935" s="28">
        <v>3.7235839899999998E-2</v>
      </c>
      <c r="M935" s="28">
        <v>3.9723824800000002E-2</v>
      </c>
      <c r="N935" s="28">
        <v>-2.3929289999999998E-3</v>
      </c>
      <c r="O935" s="28">
        <v>5.7733545999999998E-3</v>
      </c>
      <c r="P935" s="28">
        <v>2.2695032E-3</v>
      </c>
      <c r="Q935" s="28">
        <v>9.9834839999999995E-4</v>
      </c>
      <c r="R935" s="28">
        <v>1.2143466E-3</v>
      </c>
    </row>
    <row r="936" spans="1:18" ht="22.5" x14ac:dyDescent="0.2">
      <c r="A936" s="12" t="s">
        <v>881</v>
      </c>
      <c r="B936" s="10" t="str">
        <f>VLOOKUP(A936,[3]Feuil1!$A$4:$B$2591,2,FALSE)</f>
        <v>Occlusions intestinales non dues à une hernie, niveau 3</v>
      </c>
      <c r="C936" s="26">
        <v>6421</v>
      </c>
      <c r="D936" s="27">
        <v>31105352.666000001</v>
      </c>
      <c r="E936" s="26">
        <v>7067</v>
      </c>
      <c r="F936" s="27">
        <v>34367827.973999999</v>
      </c>
      <c r="G936" s="26">
        <v>7631</v>
      </c>
      <c r="H936" s="27">
        <v>37025261.354999997</v>
      </c>
      <c r="I936" s="28">
        <v>0.1048846912</v>
      </c>
      <c r="J936" s="28">
        <v>0.100607382</v>
      </c>
      <c r="K936" s="28">
        <v>3.8863169999999998E-3</v>
      </c>
      <c r="L936" s="28">
        <v>7.7323285699999994E-2</v>
      </c>
      <c r="M936" s="28">
        <v>7.9807556200000004E-2</v>
      </c>
      <c r="N936" s="28">
        <v>-2.3006599999999999E-3</v>
      </c>
      <c r="O936" s="28">
        <v>7.7527904999999996E-3</v>
      </c>
      <c r="P936" s="28">
        <v>5.1053942000000001E-3</v>
      </c>
      <c r="Q936" s="28">
        <v>6.9302250000000001E-4</v>
      </c>
      <c r="R936" s="28">
        <v>1.3663455000000001E-3</v>
      </c>
    </row>
    <row r="937" spans="1:18" ht="22.5" x14ac:dyDescent="0.2">
      <c r="A937" s="12" t="s">
        <v>882</v>
      </c>
      <c r="B937" s="10" t="str">
        <f>VLOOKUP(A937,[3]Feuil1!$A$4:$B$2591,2,FALSE)</f>
        <v>Occlusions intestinales non dues à une hernie, niveau 4</v>
      </c>
      <c r="C937" s="26">
        <v>1845</v>
      </c>
      <c r="D937" s="27">
        <v>12219424.82</v>
      </c>
      <c r="E937" s="26">
        <v>1964</v>
      </c>
      <c r="F937" s="27">
        <v>12964192.243000001</v>
      </c>
      <c r="G937" s="26">
        <v>2193</v>
      </c>
      <c r="H937" s="27">
        <v>14303775.1</v>
      </c>
      <c r="I937" s="28">
        <v>6.0949466399999999E-2</v>
      </c>
      <c r="J937" s="28">
        <v>6.4498644999999993E-2</v>
      </c>
      <c r="K937" s="28">
        <v>-3.3341320000000001E-3</v>
      </c>
      <c r="L937" s="28">
        <v>0.10332945020000001</v>
      </c>
      <c r="M937" s="28">
        <v>0.116598778</v>
      </c>
      <c r="N937" s="28">
        <v>-1.1883703000000001E-2</v>
      </c>
      <c r="O937" s="28">
        <v>3.1478528999999999E-3</v>
      </c>
      <c r="P937" s="28">
        <v>2.5735729E-3</v>
      </c>
      <c r="Q937" s="28">
        <v>1.9916110000000001E-4</v>
      </c>
      <c r="R937" s="28">
        <v>5.2785310000000004E-4</v>
      </c>
    </row>
    <row r="938" spans="1:18" ht="22.5" x14ac:dyDescent="0.2">
      <c r="A938" s="12" t="s">
        <v>883</v>
      </c>
      <c r="B938" s="10" t="str">
        <f>VLOOKUP(A938,[3]Feuil1!$A$4:$B$2591,2,FALSE)</f>
        <v>Occlusions intestinales non dues à une hernie, très courte durée</v>
      </c>
      <c r="C938" s="26">
        <v>6981</v>
      </c>
      <c r="D938" s="27">
        <v>4250881.9357000003</v>
      </c>
      <c r="E938" s="26">
        <v>7192</v>
      </c>
      <c r="F938" s="27">
        <v>4377773.8783</v>
      </c>
      <c r="G938" s="26">
        <v>7326</v>
      </c>
      <c r="H938" s="27">
        <v>4458422.3482999997</v>
      </c>
      <c r="I938" s="28">
        <v>2.98507332E-2</v>
      </c>
      <c r="J938" s="28">
        <v>3.0224896099999999E-2</v>
      </c>
      <c r="K938" s="28">
        <v>-3.6318599999999999E-4</v>
      </c>
      <c r="L938" s="28">
        <v>1.8422255700000001E-2</v>
      </c>
      <c r="M938" s="28">
        <v>1.8631813099999998E-2</v>
      </c>
      <c r="N938" s="28">
        <v>-2.0572400000000001E-4</v>
      </c>
      <c r="O938" s="28">
        <v>1.841975E-3</v>
      </c>
      <c r="P938" s="28">
        <v>1.5493979999999999E-4</v>
      </c>
      <c r="Q938" s="28">
        <v>6.6532340000000003E-4</v>
      </c>
      <c r="R938" s="28">
        <v>1.6452940000000001E-4</v>
      </c>
    </row>
    <row r="939" spans="1:18" ht="22.5" x14ac:dyDescent="0.2">
      <c r="A939" s="12" t="s">
        <v>884</v>
      </c>
      <c r="B939" s="10" t="str">
        <f>VLOOKUP(A939,[3]Feuil1!$A$4:$B$2591,2,FALSE)</f>
        <v>Maladies inflammatoires de l'intestin, niveau 1</v>
      </c>
      <c r="C939" s="26">
        <v>6792</v>
      </c>
      <c r="D939" s="27">
        <v>11088034.913000001</v>
      </c>
      <c r="E939" s="26">
        <v>6716</v>
      </c>
      <c r="F939" s="27">
        <v>10887742.266000001</v>
      </c>
      <c r="G939" s="26">
        <v>6572</v>
      </c>
      <c r="H939" s="27">
        <v>10603455.649</v>
      </c>
      <c r="I939" s="28">
        <v>-1.8063854000000001E-2</v>
      </c>
      <c r="J939" s="28">
        <v>-1.1189635E-2</v>
      </c>
      <c r="K939" s="28">
        <v>-6.9520099999999998E-3</v>
      </c>
      <c r="L939" s="28">
        <v>-2.6110703999999998E-2</v>
      </c>
      <c r="M939" s="28">
        <v>-2.1441333999999999E-2</v>
      </c>
      <c r="N939" s="28">
        <v>-4.7716809999999998E-3</v>
      </c>
      <c r="O939" s="28">
        <v>-1.9794360000000002E-3</v>
      </c>
      <c r="P939" s="28">
        <v>-5.4616400000000002E-4</v>
      </c>
      <c r="Q939" s="28">
        <v>5.9684759999999995E-4</v>
      </c>
      <c r="R939" s="28">
        <v>3.9130000000000002E-4</v>
      </c>
    </row>
    <row r="940" spans="1:18" ht="22.5" x14ac:dyDescent="0.2">
      <c r="A940" s="12" t="s">
        <v>885</v>
      </c>
      <c r="B940" s="10" t="str">
        <f>VLOOKUP(A940,[3]Feuil1!$A$4:$B$2591,2,FALSE)</f>
        <v>Maladies inflammatoires de l'intestin, niveau 2</v>
      </c>
      <c r="C940" s="26">
        <v>2322</v>
      </c>
      <c r="D940" s="27">
        <v>9192963.3958000001</v>
      </c>
      <c r="E940" s="26">
        <v>2374</v>
      </c>
      <c r="F940" s="27">
        <v>9378260.7312000003</v>
      </c>
      <c r="G940" s="26">
        <v>2549</v>
      </c>
      <c r="H940" s="27">
        <v>10075327.043</v>
      </c>
      <c r="I940" s="28">
        <v>2.0156431299999999E-2</v>
      </c>
      <c r="J940" s="28">
        <v>2.2394487500000001E-2</v>
      </c>
      <c r="K940" s="28">
        <v>-2.1890339999999999E-3</v>
      </c>
      <c r="L940" s="28">
        <v>7.43278879E-2</v>
      </c>
      <c r="M940" s="28">
        <v>7.3715248499999997E-2</v>
      </c>
      <c r="N940" s="28">
        <v>5.7057899999999999E-4</v>
      </c>
      <c r="O940" s="28">
        <v>2.4055643999999999E-3</v>
      </c>
      <c r="P940" s="28">
        <v>1.3391862999999999E-3</v>
      </c>
      <c r="Q940" s="28">
        <v>2.3149189999999999E-4</v>
      </c>
      <c r="R940" s="28">
        <v>3.7181040000000001E-4</v>
      </c>
    </row>
    <row r="941" spans="1:18" ht="22.5" x14ac:dyDescent="0.2">
      <c r="A941" s="12" t="s">
        <v>886</v>
      </c>
      <c r="B941" s="10" t="str">
        <f>VLOOKUP(A941,[3]Feuil1!$A$4:$B$2591,2,FALSE)</f>
        <v>Maladies inflammatoires de l'intestin, niveau 3</v>
      </c>
      <c r="C941" s="26">
        <v>1956</v>
      </c>
      <c r="D941" s="27">
        <v>11856116.487</v>
      </c>
      <c r="E941" s="26">
        <v>2177</v>
      </c>
      <c r="F941" s="27">
        <v>13209593.666999999</v>
      </c>
      <c r="G941" s="26">
        <v>2235</v>
      </c>
      <c r="H941" s="27">
        <v>13484801.904999999</v>
      </c>
      <c r="I941" s="28">
        <v>0.11415855950000001</v>
      </c>
      <c r="J941" s="28">
        <v>0.1129856851</v>
      </c>
      <c r="K941" s="28">
        <v>1.0538091E-3</v>
      </c>
      <c r="L941" s="28">
        <v>2.0833966999999998E-2</v>
      </c>
      <c r="M941" s="28">
        <v>2.6642168099999999E-2</v>
      </c>
      <c r="N941" s="28">
        <v>-5.657474E-3</v>
      </c>
      <c r="O941" s="28">
        <v>7.9727279999999997E-4</v>
      </c>
      <c r="P941" s="28">
        <v>5.2872309999999997E-4</v>
      </c>
      <c r="Q941" s="28">
        <v>2.0297539999999999E-4</v>
      </c>
      <c r="R941" s="28">
        <v>4.9763050000000005E-4</v>
      </c>
    </row>
    <row r="942" spans="1:18" ht="22.5" x14ac:dyDescent="0.2">
      <c r="A942" s="12" t="s">
        <v>887</v>
      </c>
      <c r="B942" s="10" t="str">
        <f>VLOOKUP(A942,[3]Feuil1!$A$4:$B$2591,2,FALSE)</f>
        <v>Maladies inflammatoires de l'intestin, niveau 4</v>
      </c>
      <c r="C942" s="26">
        <v>592</v>
      </c>
      <c r="D942" s="27">
        <v>5044357.1557</v>
      </c>
      <c r="E942" s="26">
        <v>629</v>
      </c>
      <c r="F942" s="27">
        <v>5384669.5667000003</v>
      </c>
      <c r="G942" s="26">
        <v>672</v>
      </c>
      <c r="H942" s="27">
        <v>5722657.1786000002</v>
      </c>
      <c r="I942" s="28">
        <v>6.7463980100000001E-2</v>
      </c>
      <c r="J942" s="28">
        <v>6.25E-2</v>
      </c>
      <c r="K942" s="28">
        <v>4.6719813000000001E-3</v>
      </c>
      <c r="L942" s="28">
        <v>6.2768496300000004E-2</v>
      </c>
      <c r="M942" s="28">
        <v>6.8362480099999998E-2</v>
      </c>
      <c r="N942" s="28">
        <v>-5.236035E-3</v>
      </c>
      <c r="O942" s="28">
        <v>5.9108149999999998E-4</v>
      </c>
      <c r="P942" s="28">
        <v>6.4933329999999998E-4</v>
      </c>
      <c r="Q942" s="28">
        <v>6.1028800000000001E-5</v>
      </c>
      <c r="R942" s="28">
        <v>2.111836E-4</v>
      </c>
    </row>
    <row r="943" spans="1:18" ht="22.5" x14ac:dyDescent="0.2">
      <c r="A943" s="12" t="s">
        <v>888</v>
      </c>
      <c r="B943" s="10" t="str">
        <f>VLOOKUP(A943,[3]Feuil1!$A$4:$B$2591,2,FALSE)</f>
        <v>Maladies inflammatoires de l'intestin, très courte durée</v>
      </c>
      <c r="C943" s="26">
        <v>3765</v>
      </c>
      <c r="D943" s="27">
        <v>1699913.5348</v>
      </c>
      <c r="E943" s="26">
        <v>2828</v>
      </c>
      <c r="F943" s="27">
        <v>1285312.3946</v>
      </c>
      <c r="G943" s="26">
        <v>2250</v>
      </c>
      <c r="H943" s="27">
        <v>1025579.7838</v>
      </c>
      <c r="I943" s="28">
        <v>-0.243895429</v>
      </c>
      <c r="J943" s="28">
        <v>-0.248871182</v>
      </c>
      <c r="K943" s="28">
        <v>6.6243674999999997E-3</v>
      </c>
      <c r="L943" s="28">
        <v>-0.20207741900000001</v>
      </c>
      <c r="M943" s="28">
        <v>-0.20438472399999999</v>
      </c>
      <c r="N943" s="28">
        <v>2.9000267999999998E-3</v>
      </c>
      <c r="O943" s="28">
        <v>-7.9452359999999996E-3</v>
      </c>
      <c r="P943" s="28">
        <v>-4.9899199999999997E-4</v>
      </c>
      <c r="Q943" s="28">
        <v>2.0433769999999999E-4</v>
      </c>
      <c r="R943" s="28">
        <v>3.7846999999999999E-5</v>
      </c>
    </row>
    <row r="944" spans="1:18" ht="22.5" x14ac:dyDescent="0.2">
      <c r="A944" s="12" t="s">
        <v>889</v>
      </c>
      <c r="B944" s="10" t="str">
        <f>VLOOKUP(A944,[3]Feuil1!$A$4:$B$2591,2,FALSE)</f>
        <v>Autres affections digestives, âge inférieur à 18 ans, niveau 1</v>
      </c>
      <c r="C944" s="26">
        <v>3439</v>
      </c>
      <c r="D944" s="27">
        <v>5359751.0438000001</v>
      </c>
      <c r="E944" s="26">
        <v>3279</v>
      </c>
      <c r="F944" s="27">
        <v>5116694.7847999996</v>
      </c>
      <c r="G944" s="26">
        <v>3180</v>
      </c>
      <c r="H944" s="27">
        <v>4946835.0104</v>
      </c>
      <c r="I944" s="28">
        <v>-4.5348422999999999E-2</v>
      </c>
      <c r="J944" s="28">
        <v>-4.6525153E-2</v>
      </c>
      <c r="K944" s="28">
        <v>1.2341482999999999E-3</v>
      </c>
      <c r="L944" s="28">
        <v>-3.3197167999999999E-2</v>
      </c>
      <c r="M944" s="28">
        <v>-3.0192132E-2</v>
      </c>
      <c r="N944" s="28">
        <v>-3.0985890000000001E-3</v>
      </c>
      <c r="O944" s="28">
        <v>-1.360862E-3</v>
      </c>
      <c r="P944" s="28">
        <v>-3.2633E-4</v>
      </c>
      <c r="Q944" s="28">
        <v>2.8879719999999999E-4</v>
      </c>
      <c r="R944" s="28">
        <v>1.8255340000000001E-4</v>
      </c>
    </row>
    <row r="945" spans="1:18" ht="22.5" x14ac:dyDescent="0.2">
      <c r="A945" s="12" t="s">
        <v>890</v>
      </c>
      <c r="B945" s="10" t="str">
        <f>VLOOKUP(A945,[3]Feuil1!$A$4:$B$2591,2,FALSE)</f>
        <v>Autres affections digestives, âge inférieur à 18 ans, niveau 2</v>
      </c>
      <c r="C945" s="26">
        <v>663</v>
      </c>
      <c r="D945" s="27">
        <v>2279280.0224000001</v>
      </c>
      <c r="E945" s="26">
        <v>638</v>
      </c>
      <c r="F945" s="27">
        <v>2175256.912</v>
      </c>
      <c r="G945" s="26">
        <v>633</v>
      </c>
      <c r="H945" s="27">
        <v>2177177.8464000002</v>
      </c>
      <c r="I945" s="28">
        <v>-4.5638583000000003E-2</v>
      </c>
      <c r="J945" s="28">
        <v>-3.7707391E-2</v>
      </c>
      <c r="K945" s="28">
        <v>-8.2419759999999998E-3</v>
      </c>
      <c r="L945" s="28">
        <v>8.8308389999999998E-4</v>
      </c>
      <c r="M945" s="28">
        <v>-7.8369909999999997E-3</v>
      </c>
      <c r="N945" s="28">
        <v>8.7889535000000001E-3</v>
      </c>
      <c r="O945" s="28">
        <v>-6.8730000000000001E-5</v>
      </c>
      <c r="P945" s="28">
        <v>3.6904508999999998E-6</v>
      </c>
      <c r="Q945" s="28">
        <v>5.7487E-5</v>
      </c>
      <c r="R945" s="28">
        <v>8.0344499999999996E-5</v>
      </c>
    </row>
    <row r="946" spans="1:18" ht="22.5" x14ac:dyDescent="0.2">
      <c r="A946" s="12" t="s">
        <v>891</v>
      </c>
      <c r="B946" s="10" t="str">
        <f>VLOOKUP(A946,[3]Feuil1!$A$4:$B$2591,2,FALSE)</f>
        <v>Autres affections digestives, âge inférieur à 18 ans, niveau 3</v>
      </c>
      <c r="C946" s="26">
        <v>266</v>
      </c>
      <c r="D946" s="27">
        <v>1669136.0760999999</v>
      </c>
      <c r="E946" s="26">
        <v>250</v>
      </c>
      <c r="F946" s="27">
        <v>1543200.8670000001</v>
      </c>
      <c r="G946" s="26">
        <v>337</v>
      </c>
      <c r="H946" s="27">
        <v>2035842.5305000001</v>
      </c>
      <c r="I946" s="28">
        <v>-7.5449336000000006E-2</v>
      </c>
      <c r="J946" s="28">
        <v>-6.0150375999999998E-2</v>
      </c>
      <c r="K946" s="28">
        <v>-1.6278094E-2</v>
      </c>
      <c r="L946" s="28">
        <v>0.3192336617</v>
      </c>
      <c r="M946" s="28">
        <v>0.34799999999999998</v>
      </c>
      <c r="N946" s="28">
        <v>-2.1340014000000001E-2</v>
      </c>
      <c r="O946" s="28">
        <v>1.1959092000000001E-3</v>
      </c>
      <c r="P946" s="28">
        <v>9.4645079999999999E-4</v>
      </c>
      <c r="Q946" s="28">
        <v>3.0605200000000003E-5</v>
      </c>
      <c r="R946" s="28">
        <v>7.5128800000000005E-5</v>
      </c>
    </row>
    <row r="947" spans="1:18" ht="22.5" x14ac:dyDescent="0.2">
      <c r="A947" s="12" t="s">
        <v>892</v>
      </c>
      <c r="B947" s="10" t="str">
        <f>VLOOKUP(A947,[3]Feuil1!$A$4:$B$2591,2,FALSE)</f>
        <v>Autres affections digestives, âge inférieur à 18 ans, niveau 4</v>
      </c>
      <c r="C947" s="26">
        <v>64</v>
      </c>
      <c r="D947" s="27">
        <v>607498.49300000002</v>
      </c>
      <c r="E947" s="26">
        <v>48</v>
      </c>
      <c r="F947" s="27">
        <v>477898.66720000003</v>
      </c>
      <c r="G947" s="26">
        <v>74</v>
      </c>
      <c r="H947" s="27">
        <v>904775.71039999998</v>
      </c>
      <c r="I947" s="28">
        <v>-0.213333576</v>
      </c>
      <c r="J947" s="28">
        <v>-0.25</v>
      </c>
      <c r="K947" s="28">
        <v>4.8888565600000003E-2</v>
      </c>
      <c r="L947" s="28">
        <v>0.89323756789999997</v>
      </c>
      <c r="M947" s="28">
        <v>0.54166666669999997</v>
      </c>
      <c r="N947" s="28">
        <v>0.22804599</v>
      </c>
      <c r="O947" s="28">
        <v>3.5739810000000002E-4</v>
      </c>
      <c r="P947" s="28">
        <v>8.2010540000000004E-4</v>
      </c>
      <c r="Q947" s="28">
        <v>6.7204387000000003E-6</v>
      </c>
      <c r="R947" s="28">
        <v>3.3389000000000002E-5</v>
      </c>
    </row>
    <row r="948" spans="1:18" ht="22.5" x14ac:dyDescent="0.2">
      <c r="A948" s="12" t="s">
        <v>893</v>
      </c>
      <c r="B948" s="10" t="str">
        <f>VLOOKUP(A948,[3]Feuil1!$A$4:$B$2591,2,FALSE)</f>
        <v>Autres affections digestives, âge inférieur à 18 ans, très courte durée</v>
      </c>
      <c r="C948" s="26">
        <v>6759</v>
      </c>
      <c r="D948" s="27">
        <v>4366793.6470999997</v>
      </c>
      <c r="E948" s="26">
        <v>7079</v>
      </c>
      <c r="F948" s="27">
        <v>4572196.9725000001</v>
      </c>
      <c r="G948" s="26">
        <v>6673</v>
      </c>
      <c r="H948" s="27">
        <v>4307391.8816999998</v>
      </c>
      <c r="I948" s="28">
        <v>4.7037561700000001E-2</v>
      </c>
      <c r="J948" s="28">
        <v>4.7344281699999997E-2</v>
      </c>
      <c r="K948" s="28">
        <v>-2.9285500000000001E-4</v>
      </c>
      <c r="L948" s="28">
        <v>-5.7916378999999997E-2</v>
      </c>
      <c r="M948" s="28">
        <v>-5.7352733000000003E-2</v>
      </c>
      <c r="N948" s="28">
        <v>-5.9793900000000002E-4</v>
      </c>
      <c r="O948" s="28">
        <v>-5.5809090000000002E-3</v>
      </c>
      <c r="P948" s="28">
        <v>-5.0873699999999999E-4</v>
      </c>
      <c r="Q948" s="28">
        <v>6.0602010000000001E-4</v>
      </c>
      <c r="R948" s="28">
        <v>1.5895589999999999E-4</v>
      </c>
    </row>
    <row r="949" spans="1:18" ht="22.5" x14ac:dyDescent="0.2">
      <c r="A949" s="12" t="s">
        <v>894</v>
      </c>
      <c r="B949" s="10" t="str">
        <f>VLOOKUP(A949,[3]Feuil1!$A$4:$B$2591,2,FALSE)</f>
        <v>Autres affections digestives, âge supérieur à 17 ans, niveau 1</v>
      </c>
      <c r="C949" s="26">
        <v>13314</v>
      </c>
      <c r="D949" s="27">
        <v>21178711.999000002</v>
      </c>
      <c r="E949" s="26">
        <v>13454</v>
      </c>
      <c r="F949" s="27">
        <v>21345630.085000001</v>
      </c>
      <c r="G949" s="26">
        <v>13418</v>
      </c>
      <c r="H949" s="27">
        <v>21244820.888</v>
      </c>
      <c r="I949" s="28">
        <v>7.8814087999999997E-3</v>
      </c>
      <c r="J949" s="28">
        <v>1.05152471E-2</v>
      </c>
      <c r="K949" s="28">
        <v>-2.6064310000000002E-3</v>
      </c>
      <c r="L949" s="28">
        <v>-4.7227090000000003E-3</v>
      </c>
      <c r="M949" s="28">
        <v>-2.6757840000000001E-3</v>
      </c>
      <c r="N949" s="28">
        <v>-2.052417E-3</v>
      </c>
      <c r="O949" s="28">
        <v>-4.9485900000000005E-4</v>
      </c>
      <c r="P949" s="28">
        <v>-1.9367200000000001E-4</v>
      </c>
      <c r="Q949" s="28">
        <v>1.218579E-3</v>
      </c>
      <c r="R949" s="28">
        <v>7.8399890000000003E-4</v>
      </c>
    </row>
    <row r="950" spans="1:18" ht="22.5" x14ac:dyDescent="0.2">
      <c r="A950" s="12" t="s">
        <v>895</v>
      </c>
      <c r="B950" s="10" t="str">
        <f>VLOOKUP(A950,[3]Feuil1!$A$4:$B$2591,2,FALSE)</f>
        <v>Autres affections digestives, âge supérieur à 17 ans, niveau 2</v>
      </c>
      <c r="C950" s="26">
        <v>7372</v>
      </c>
      <c r="D950" s="27">
        <v>26994600.644000001</v>
      </c>
      <c r="E950" s="26">
        <v>7664</v>
      </c>
      <c r="F950" s="27">
        <v>27917559.227000002</v>
      </c>
      <c r="G950" s="26">
        <v>7907</v>
      </c>
      <c r="H950" s="27">
        <v>28841088.927999999</v>
      </c>
      <c r="I950" s="28">
        <v>3.4190488499999998E-2</v>
      </c>
      <c r="J950" s="28">
        <v>3.9609332599999998E-2</v>
      </c>
      <c r="K950" s="28">
        <v>-5.2123849999999999E-3</v>
      </c>
      <c r="L950" s="28">
        <v>3.3080603299999997E-2</v>
      </c>
      <c r="M950" s="28">
        <v>3.1706680600000002E-2</v>
      </c>
      <c r="N950" s="28">
        <v>1.3316989E-3</v>
      </c>
      <c r="O950" s="28">
        <v>3.3402979999999998E-3</v>
      </c>
      <c r="P950" s="28">
        <v>1.774262E-3</v>
      </c>
      <c r="Q950" s="28">
        <v>7.1808799999999997E-4</v>
      </c>
      <c r="R950" s="28">
        <v>1.0643244000000001E-3</v>
      </c>
    </row>
    <row r="951" spans="1:18" ht="22.5" x14ac:dyDescent="0.2">
      <c r="A951" s="12" t="s">
        <v>896</v>
      </c>
      <c r="B951" s="10" t="str">
        <f>VLOOKUP(A951,[3]Feuil1!$A$4:$B$2591,2,FALSE)</f>
        <v>Autres affections digestives, âge supérieur à 17 ans, niveau 3</v>
      </c>
      <c r="C951" s="26">
        <v>4086</v>
      </c>
      <c r="D951" s="27">
        <v>23205115.013</v>
      </c>
      <c r="E951" s="26">
        <v>4454</v>
      </c>
      <c r="F951" s="27">
        <v>25258494.353999998</v>
      </c>
      <c r="G951" s="26">
        <v>4930</v>
      </c>
      <c r="H951" s="27">
        <v>27918316.820999999</v>
      </c>
      <c r="I951" s="28">
        <v>8.8488220800000003E-2</v>
      </c>
      <c r="J951" s="28">
        <v>9.0063631899999996E-2</v>
      </c>
      <c r="K951" s="28">
        <v>-1.445247E-3</v>
      </c>
      <c r="L951" s="28">
        <v>0.10530407830000001</v>
      </c>
      <c r="M951" s="28">
        <v>0.106870229</v>
      </c>
      <c r="N951" s="28">
        <v>-1.4149360000000001E-3</v>
      </c>
      <c r="O951" s="28">
        <v>6.5431352000000003E-3</v>
      </c>
      <c r="P951" s="28">
        <v>5.1099841000000002E-3</v>
      </c>
      <c r="Q951" s="28">
        <v>4.4772650000000002E-4</v>
      </c>
      <c r="R951" s="28">
        <v>1.0302713E-3</v>
      </c>
    </row>
    <row r="952" spans="1:18" ht="22.5" x14ac:dyDescent="0.2">
      <c r="A952" s="12" t="s">
        <v>897</v>
      </c>
      <c r="B952" s="10" t="str">
        <f>VLOOKUP(A952,[3]Feuil1!$A$4:$B$2591,2,FALSE)</f>
        <v>Autres affections digestives, âge supérieur à 17 ans, niveau 4</v>
      </c>
      <c r="C952" s="26">
        <v>1356</v>
      </c>
      <c r="D952" s="27">
        <v>11506722.747</v>
      </c>
      <c r="E952" s="26">
        <v>1458</v>
      </c>
      <c r="F952" s="27">
        <v>12336507.517000001</v>
      </c>
      <c r="G952" s="26">
        <v>1645</v>
      </c>
      <c r="H952" s="27">
        <v>13882626.429</v>
      </c>
      <c r="I952" s="28">
        <v>7.2113041099999997E-2</v>
      </c>
      <c r="J952" s="28">
        <v>7.5221238900000001E-2</v>
      </c>
      <c r="K952" s="28">
        <v>-2.8907519999999999E-3</v>
      </c>
      <c r="L952" s="28">
        <v>0.12532873750000001</v>
      </c>
      <c r="M952" s="28">
        <v>0.1282578875</v>
      </c>
      <c r="N952" s="28">
        <v>-2.596171E-3</v>
      </c>
      <c r="O952" s="28">
        <v>2.5705174000000002E-3</v>
      </c>
      <c r="P952" s="28">
        <v>2.9703647999999999E-3</v>
      </c>
      <c r="Q952" s="28">
        <v>1.4939350000000001E-4</v>
      </c>
      <c r="R952" s="28">
        <v>5.1231140000000002E-4</v>
      </c>
    </row>
    <row r="953" spans="1:18" ht="22.5" x14ac:dyDescent="0.2">
      <c r="A953" s="12" t="s">
        <v>898</v>
      </c>
      <c r="B953" s="10" t="str">
        <f>VLOOKUP(A953,[3]Feuil1!$A$4:$B$2591,2,FALSE)</f>
        <v>Autres affections digestives, âge supérieur à 17 ans, très courte durée</v>
      </c>
      <c r="C953" s="26">
        <v>11158</v>
      </c>
      <c r="D953" s="27">
        <v>7337433.4457</v>
      </c>
      <c r="E953" s="26">
        <v>11347</v>
      </c>
      <c r="F953" s="27">
        <v>7461503.5407999996</v>
      </c>
      <c r="G953" s="26">
        <v>11708</v>
      </c>
      <c r="H953" s="27">
        <v>7691781.3718999997</v>
      </c>
      <c r="I953" s="28">
        <v>1.6909195299999999E-2</v>
      </c>
      <c r="J953" s="28">
        <v>1.6938519400000001E-2</v>
      </c>
      <c r="K953" s="28">
        <v>-2.8836E-5</v>
      </c>
      <c r="L953" s="28">
        <v>3.08621218E-2</v>
      </c>
      <c r="M953" s="28">
        <v>3.1814576499999997E-2</v>
      </c>
      <c r="N953" s="28">
        <v>-9.2308699999999995E-4</v>
      </c>
      <c r="O953" s="28">
        <v>4.9623356999999998E-3</v>
      </c>
      <c r="P953" s="28">
        <v>4.4240399999999997E-4</v>
      </c>
      <c r="Q953" s="28">
        <v>1.0632823999999999E-3</v>
      </c>
      <c r="R953" s="28">
        <v>2.8385029999999998E-4</v>
      </c>
    </row>
    <row r="954" spans="1:18" ht="22.5" x14ac:dyDescent="0.2">
      <c r="A954" s="12" t="s">
        <v>899</v>
      </c>
      <c r="B954" s="10" t="str">
        <f>VLOOKUP(A954,[3]Feuil1!$A$4:$B$2591,2,FALSE)</f>
        <v>Ulcères gastroduodénaux compliqués, niveau 1</v>
      </c>
      <c r="C954" s="26">
        <v>241</v>
      </c>
      <c r="D954" s="27">
        <v>502781.7611</v>
      </c>
      <c r="E954" s="26">
        <v>252</v>
      </c>
      <c r="F954" s="27">
        <v>508165.60619999998</v>
      </c>
      <c r="G954" s="26">
        <v>263</v>
      </c>
      <c r="H954" s="27">
        <v>529366.40619999997</v>
      </c>
      <c r="I954" s="28">
        <v>1.0708115400000001E-2</v>
      </c>
      <c r="J954" s="28">
        <v>4.5643153499999999E-2</v>
      </c>
      <c r="K954" s="28">
        <v>-3.3410096E-2</v>
      </c>
      <c r="L954" s="28">
        <v>4.1720257599999998E-2</v>
      </c>
      <c r="M954" s="28">
        <v>4.3650793700000003E-2</v>
      </c>
      <c r="N954" s="28">
        <v>-1.8497909999999999E-3</v>
      </c>
      <c r="O954" s="28">
        <v>1.5120690000000001E-4</v>
      </c>
      <c r="P954" s="28">
        <v>4.0730399999999999E-5</v>
      </c>
      <c r="Q954" s="28">
        <v>2.3884799999999999E-5</v>
      </c>
      <c r="R954" s="28">
        <v>1.9535199999999999E-5</v>
      </c>
    </row>
    <row r="955" spans="1:18" ht="22.5" x14ac:dyDescent="0.2">
      <c r="A955" s="12" t="s">
        <v>900</v>
      </c>
      <c r="B955" s="10" t="str">
        <f>VLOOKUP(A955,[3]Feuil1!$A$4:$B$2591,2,FALSE)</f>
        <v>Ulcères gastroduodénaux compliqués, niveau 2</v>
      </c>
      <c r="C955" s="26">
        <v>161</v>
      </c>
      <c r="D955" s="27">
        <v>636379.40410000004</v>
      </c>
      <c r="E955" s="26">
        <v>171</v>
      </c>
      <c r="F955" s="27">
        <v>667789.78639999998</v>
      </c>
      <c r="G955" s="26">
        <v>166</v>
      </c>
      <c r="H955" s="27">
        <v>649664.52350000001</v>
      </c>
      <c r="I955" s="28">
        <v>4.9357949200000001E-2</v>
      </c>
      <c r="J955" s="28">
        <v>6.2111801199999997E-2</v>
      </c>
      <c r="K955" s="28">
        <v>-1.2008013E-2</v>
      </c>
      <c r="L955" s="28">
        <v>-2.7142168000000001E-2</v>
      </c>
      <c r="M955" s="28">
        <v>-2.9239766E-2</v>
      </c>
      <c r="N955" s="28">
        <v>2.1607782E-3</v>
      </c>
      <c r="O955" s="28">
        <v>-6.8730000000000001E-5</v>
      </c>
      <c r="P955" s="28">
        <v>-3.4822E-5</v>
      </c>
      <c r="Q955" s="28">
        <v>1.50756E-5</v>
      </c>
      <c r="R955" s="28">
        <v>2.3974599999999999E-5</v>
      </c>
    </row>
    <row r="956" spans="1:18" ht="22.5" x14ac:dyDescent="0.2">
      <c r="A956" s="12" t="s">
        <v>901</v>
      </c>
      <c r="B956" s="10" t="str">
        <f>VLOOKUP(A956,[3]Feuil1!$A$4:$B$2591,2,FALSE)</f>
        <v>Ulcères gastroduodénaux compliqués, niveau 3</v>
      </c>
      <c r="C956" s="26">
        <v>57</v>
      </c>
      <c r="D956" s="27">
        <v>379320.44420000003</v>
      </c>
      <c r="E956" s="26">
        <v>84</v>
      </c>
      <c r="F956" s="27">
        <v>540960.46719999996</v>
      </c>
      <c r="G956" s="26">
        <v>90</v>
      </c>
      <c r="H956" s="27">
        <v>573500.12430000002</v>
      </c>
      <c r="I956" s="28">
        <v>0.42613053280000002</v>
      </c>
      <c r="J956" s="28">
        <v>0.47368421049999998</v>
      </c>
      <c r="K956" s="28">
        <v>-3.2268566999999998E-2</v>
      </c>
      <c r="L956" s="28">
        <v>6.0151636000000001E-2</v>
      </c>
      <c r="M956" s="28">
        <v>7.1428571400000002E-2</v>
      </c>
      <c r="N956" s="28">
        <v>-1.0525140000000001E-2</v>
      </c>
      <c r="O956" s="28">
        <v>8.2476499999999995E-5</v>
      </c>
      <c r="P956" s="28">
        <v>6.2514400000000006E-5</v>
      </c>
      <c r="Q956" s="28">
        <v>8.1735065E-6</v>
      </c>
      <c r="R956" s="28">
        <v>2.1163899999999999E-5</v>
      </c>
    </row>
    <row r="957" spans="1:18" ht="22.5" x14ac:dyDescent="0.2">
      <c r="A957" s="12" t="s">
        <v>902</v>
      </c>
      <c r="B957" s="10" t="str">
        <f>VLOOKUP(A957,[3]Feuil1!$A$4:$B$2591,2,FALSE)</f>
        <v>Ulcères gastroduodénaux compliqués, niveau 4</v>
      </c>
      <c r="C957" s="26">
        <v>18</v>
      </c>
      <c r="D957" s="27">
        <v>190112.82339999999</v>
      </c>
      <c r="E957" s="26">
        <v>29</v>
      </c>
      <c r="F957" s="27">
        <v>305396.23340000003</v>
      </c>
      <c r="G957" s="26">
        <v>36</v>
      </c>
      <c r="H957" s="27">
        <v>380225.64679999999</v>
      </c>
      <c r="I957" s="28">
        <v>0.60639470780000004</v>
      </c>
      <c r="J957" s="28">
        <v>0.61111111110000005</v>
      </c>
      <c r="K957" s="28">
        <v>-2.9274230000000002E-3</v>
      </c>
      <c r="L957" s="28">
        <v>0.24502402200000001</v>
      </c>
      <c r="M957" s="28">
        <v>0.24137931030000001</v>
      </c>
      <c r="N957" s="28">
        <v>2.9360177000000002E-3</v>
      </c>
      <c r="O957" s="28">
        <v>9.6222600000000003E-5</v>
      </c>
      <c r="P957" s="28">
        <v>1.4376039999999999E-4</v>
      </c>
      <c r="Q957" s="28">
        <v>3.2694026000000001E-6</v>
      </c>
      <c r="R957" s="28">
        <v>1.4031499999999999E-5</v>
      </c>
    </row>
    <row r="958" spans="1:18" ht="22.5" x14ac:dyDescent="0.2">
      <c r="A958" s="12" t="s">
        <v>903</v>
      </c>
      <c r="B958" s="10" t="str">
        <f>VLOOKUP(A958,[3]Feuil1!$A$4:$B$2591,2,FALSE)</f>
        <v>Ulcères gastroduodénaux non compliqués, niveau 1</v>
      </c>
      <c r="C958" s="26">
        <v>1623</v>
      </c>
      <c r="D958" s="27">
        <v>2773252.0436</v>
      </c>
      <c r="E958" s="26">
        <v>1555</v>
      </c>
      <c r="F958" s="27">
        <v>2630304.91</v>
      </c>
      <c r="G958" s="26">
        <v>1429</v>
      </c>
      <c r="H958" s="27">
        <v>2428485.4161999999</v>
      </c>
      <c r="I958" s="28">
        <v>-5.1544948E-2</v>
      </c>
      <c r="J958" s="28">
        <v>-4.1897719999999999E-2</v>
      </c>
      <c r="K958" s="28">
        <v>-1.0069101E-2</v>
      </c>
      <c r="L958" s="28">
        <v>-7.6728555000000004E-2</v>
      </c>
      <c r="M958" s="28">
        <v>-8.1028938999999994E-2</v>
      </c>
      <c r="N958" s="28">
        <v>4.6795645000000004E-3</v>
      </c>
      <c r="O958" s="28">
        <v>-1.7320059999999999E-3</v>
      </c>
      <c r="P958" s="28">
        <v>-3.8773099999999999E-4</v>
      </c>
      <c r="Q958" s="28">
        <v>1.2977710000000001E-4</v>
      </c>
      <c r="R958" s="28">
        <v>8.9618500000000003E-5</v>
      </c>
    </row>
    <row r="959" spans="1:18" ht="22.5" x14ac:dyDescent="0.2">
      <c r="A959" s="12" t="s">
        <v>904</v>
      </c>
      <c r="B959" s="10" t="str">
        <f>VLOOKUP(A959,[3]Feuil1!$A$4:$B$2591,2,FALSE)</f>
        <v>Ulcères gastroduodénaux non compliqués, niveau 2</v>
      </c>
      <c r="C959" s="26">
        <v>1529</v>
      </c>
      <c r="D959" s="27">
        <v>4927059.4197000004</v>
      </c>
      <c r="E959" s="26">
        <v>1591</v>
      </c>
      <c r="F959" s="27">
        <v>5109083.9896</v>
      </c>
      <c r="G959" s="26">
        <v>1530</v>
      </c>
      <c r="H959" s="27">
        <v>4902345.2806000002</v>
      </c>
      <c r="I959" s="28">
        <v>3.69438552E-2</v>
      </c>
      <c r="J959" s="28">
        <v>4.0549378699999999E-2</v>
      </c>
      <c r="K959" s="28">
        <v>-3.4650190000000002E-3</v>
      </c>
      <c r="L959" s="28">
        <v>-4.0464926999999998E-2</v>
      </c>
      <c r="M959" s="28">
        <v>-3.8340666000000002E-2</v>
      </c>
      <c r="N959" s="28">
        <v>-2.208953E-3</v>
      </c>
      <c r="O959" s="28">
        <v>-8.3851100000000001E-4</v>
      </c>
      <c r="P959" s="28">
        <v>-3.9718099999999998E-4</v>
      </c>
      <c r="Q959" s="28">
        <v>1.3894959999999999E-4</v>
      </c>
      <c r="R959" s="28">
        <v>1.809115E-4</v>
      </c>
    </row>
    <row r="960" spans="1:18" ht="22.5" x14ac:dyDescent="0.2">
      <c r="A960" s="12" t="s">
        <v>905</v>
      </c>
      <c r="B960" s="10" t="str">
        <f>VLOOKUP(A960,[3]Feuil1!$A$4:$B$2591,2,FALSE)</f>
        <v>Ulcères gastroduodénaux non compliqués, niveau 3</v>
      </c>
      <c r="C960" s="26">
        <v>601</v>
      </c>
      <c r="D960" s="27">
        <v>2754612.1849000002</v>
      </c>
      <c r="E960" s="26">
        <v>714</v>
      </c>
      <c r="F960" s="27">
        <v>3221790.8722000001</v>
      </c>
      <c r="G960" s="26">
        <v>600</v>
      </c>
      <c r="H960" s="27">
        <v>2720633.31</v>
      </c>
      <c r="I960" s="28">
        <v>0.1695987152</v>
      </c>
      <c r="J960" s="28">
        <v>0.18801996670000001</v>
      </c>
      <c r="K960" s="28">
        <v>-1.5505843E-2</v>
      </c>
      <c r="L960" s="28">
        <v>-0.15555248099999999</v>
      </c>
      <c r="M960" s="28">
        <v>-0.15966386599999999</v>
      </c>
      <c r="N960" s="28">
        <v>4.8925480999999996E-3</v>
      </c>
      <c r="O960" s="28">
        <v>-1.5670529999999999E-3</v>
      </c>
      <c r="P960" s="28">
        <v>-9.6281100000000005E-4</v>
      </c>
      <c r="Q960" s="28">
        <v>5.4490000000000002E-5</v>
      </c>
      <c r="R960" s="28">
        <v>1.0039969999999999E-4</v>
      </c>
    </row>
    <row r="961" spans="1:18" ht="22.5" x14ac:dyDescent="0.2">
      <c r="A961" s="12" t="s">
        <v>906</v>
      </c>
      <c r="B961" s="10" t="str">
        <f>VLOOKUP(A961,[3]Feuil1!$A$4:$B$2591,2,FALSE)</f>
        <v>Ulcères gastroduodénaux non compliqués, niveau 4</v>
      </c>
      <c r="C961" s="26">
        <v>112</v>
      </c>
      <c r="D961" s="27">
        <v>754949.25470000005</v>
      </c>
      <c r="E961" s="26">
        <v>140</v>
      </c>
      <c r="F961" s="27">
        <v>990150.4632</v>
      </c>
      <c r="G961" s="26">
        <v>127</v>
      </c>
      <c r="H961" s="27">
        <v>848408.22129999998</v>
      </c>
      <c r="I961" s="28">
        <v>0.31154571920000002</v>
      </c>
      <c r="J961" s="28">
        <v>0.25</v>
      </c>
      <c r="K961" s="28">
        <v>4.9236575300000002E-2</v>
      </c>
      <c r="L961" s="28">
        <v>-0.14315222499999999</v>
      </c>
      <c r="M961" s="28">
        <v>-9.2857143000000003E-2</v>
      </c>
      <c r="N961" s="28">
        <v>-5.5443397999999998E-2</v>
      </c>
      <c r="O961" s="28">
        <v>-1.7869899999999999E-4</v>
      </c>
      <c r="P961" s="28">
        <v>-2.7231199999999998E-4</v>
      </c>
      <c r="Q961" s="28">
        <v>1.1533699999999999E-5</v>
      </c>
      <c r="R961" s="28">
        <v>3.1308900000000001E-5</v>
      </c>
    </row>
    <row r="962" spans="1:18" ht="22.5" x14ac:dyDescent="0.2">
      <c r="A962" s="12" t="s">
        <v>907</v>
      </c>
      <c r="B962" s="10" t="str">
        <f>VLOOKUP(A962,[3]Feuil1!$A$4:$B$2591,2,FALSE)</f>
        <v>Ulcères gastroduodénaux non compliqués, très courte durée</v>
      </c>
      <c r="C962" s="26">
        <v>1245</v>
      </c>
      <c r="D962" s="27">
        <v>907135.7524</v>
      </c>
      <c r="E962" s="26">
        <v>1273</v>
      </c>
      <c r="F962" s="27">
        <v>932531.62289999996</v>
      </c>
      <c r="G962" s="26">
        <v>1234</v>
      </c>
      <c r="H962" s="27">
        <v>899805.05319999997</v>
      </c>
      <c r="I962" s="28">
        <v>2.79956671E-2</v>
      </c>
      <c r="J962" s="28">
        <v>2.2489959800000001E-2</v>
      </c>
      <c r="K962" s="28">
        <v>5.3846075999999998E-3</v>
      </c>
      <c r="L962" s="28">
        <v>-3.5094327000000002E-2</v>
      </c>
      <c r="M962" s="28">
        <v>-3.0636291999999999E-2</v>
      </c>
      <c r="N962" s="28">
        <v>-4.5989289999999999E-3</v>
      </c>
      <c r="O962" s="28">
        <v>-5.3609700000000003E-4</v>
      </c>
      <c r="P962" s="28">
        <v>-6.2873000000000006E-5</v>
      </c>
      <c r="Q962" s="28">
        <v>1.120679E-4</v>
      </c>
      <c r="R962" s="28">
        <v>3.3205599999999999E-5</v>
      </c>
    </row>
    <row r="963" spans="1:18" x14ac:dyDescent="0.2">
      <c r="A963" s="12" t="s">
        <v>908</v>
      </c>
      <c r="B963" s="10" t="str">
        <f>VLOOKUP(A963,[3]Feuil1!$A$4:$B$2591,2,FALSE)</f>
        <v>Douleurs abdominales, niveau 1</v>
      </c>
      <c r="C963" s="26">
        <v>19444</v>
      </c>
      <c r="D963" s="27">
        <v>23644113.583000001</v>
      </c>
      <c r="E963" s="26">
        <v>18097</v>
      </c>
      <c r="F963" s="27">
        <v>21851118.013999999</v>
      </c>
      <c r="G963" s="26">
        <v>16843</v>
      </c>
      <c r="H963" s="27">
        <v>20305301.800999999</v>
      </c>
      <c r="I963" s="28">
        <v>-7.5832641000000006E-2</v>
      </c>
      <c r="J963" s="28">
        <v>-6.9275869000000004E-2</v>
      </c>
      <c r="K963" s="28">
        <v>-7.0448070000000002E-3</v>
      </c>
      <c r="L963" s="28">
        <v>-7.0743117999999994E-2</v>
      </c>
      <c r="M963" s="28">
        <v>-6.9293252999999999E-2</v>
      </c>
      <c r="N963" s="28">
        <v>-1.55781E-3</v>
      </c>
      <c r="O963" s="28">
        <v>-1.7237586999999999E-2</v>
      </c>
      <c r="P963" s="28">
        <v>-2.9697830000000001E-3</v>
      </c>
      <c r="Q963" s="28">
        <v>1.5296263E-3</v>
      </c>
      <c r="R963" s="28">
        <v>7.4932779999999999E-4</v>
      </c>
    </row>
    <row r="964" spans="1:18" x14ac:dyDescent="0.2">
      <c r="A964" s="12" t="s">
        <v>909</v>
      </c>
      <c r="B964" s="10" t="str">
        <f>VLOOKUP(A964,[3]Feuil1!$A$4:$B$2591,2,FALSE)</f>
        <v>Douleurs abdominales, niveau 2</v>
      </c>
      <c r="C964" s="26">
        <v>5935</v>
      </c>
      <c r="D964" s="27">
        <v>12802659.709000001</v>
      </c>
      <c r="E964" s="26">
        <v>5610</v>
      </c>
      <c r="F964" s="27">
        <v>12150390.203</v>
      </c>
      <c r="G964" s="26">
        <v>5309</v>
      </c>
      <c r="H964" s="27">
        <v>11483573.669</v>
      </c>
      <c r="I964" s="28">
        <v>-5.0947969000000003E-2</v>
      </c>
      <c r="J964" s="28">
        <v>-5.4759899000000001E-2</v>
      </c>
      <c r="K964" s="28">
        <v>4.0327640000000003E-3</v>
      </c>
      <c r="L964" s="28">
        <v>-5.4880257000000002E-2</v>
      </c>
      <c r="M964" s="28">
        <v>-5.3654188999999998E-2</v>
      </c>
      <c r="N964" s="28">
        <v>-1.2955810000000001E-3</v>
      </c>
      <c r="O964" s="28">
        <v>-4.1375709999999996E-3</v>
      </c>
      <c r="P964" s="28">
        <v>-1.2810709999999999E-3</v>
      </c>
      <c r="Q964" s="28">
        <v>4.8214610000000001E-4</v>
      </c>
      <c r="R964" s="28">
        <v>4.23779E-4</v>
      </c>
    </row>
    <row r="965" spans="1:18" x14ac:dyDescent="0.2">
      <c r="A965" s="12" t="s">
        <v>910</v>
      </c>
      <c r="B965" s="10" t="str">
        <f>VLOOKUP(A965,[3]Feuil1!$A$4:$B$2591,2,FALSE)</f>
        <v>Douleurs abdominales, niveau 3</v>
      </c>
      <c r="C965" s="26">
        <v>3805</v>
      </c>
      <c r="D965" s="27">
        <v>12607009.229</v>
      </c>
      <c r="E965" s="26">
        <v>3854</v>
      </c>
      <c r="F965" s="27">
        <v>12766766.392999999</v>
      </c>
      <c r="G965" s="26">
        <v>3845</v>
      </c>
      <c r="H965" s="27">
        <v>12765541.836999999</v>
      </c>
      <c r="I965" s="28">
        <v>1.2672090699999999E-2</v>
      </c>
      <c r="J965" s="28">
        <v>1.2877792399999999E-2</v>
      </c>
      <c r="K965" s="28">
        <v>-2.03086E-4</v>
      </c>
      <c r="L965" s="28">
        <v>-9.5916999999999997E-5</v>
      </c>
      <c r="M965" s="28">
        <v>-2.3352360000000001E-3</v>
      </c>
      <c r="N965" s="28">
        <v>2.2445602000000001E-3</v>
      </c>
      <c r="O965" s="28">
        <v>-1.2371499999999999E-4</v>
      </c>
      <c r="P965" s="28">
        <v>-2.3525860000000002E-6</v>
      </c>
      <c r="Q965" s="28">
        <v>3.4919040000000001E-4</v>
      </c>
      <c r="R965" s="28">
        <v>4.7108760000000001E-4</v>
      </c>
    </row>
    <row r="966" spans="1:18" x14ac:dyDescent="0.2">
      <c r="A966" s="12" t="s">
        <v>911</v>
      </c>
      <c r="B966" s="10" t="str">
        <f>VLOOKUP(A966,[3]Feuil1!$A$4:$B$2591,2,FALSE)</f>
        <v>Douleurs abdominales, niveau 4</v>
      </c>
      <c r="C966" s="26">
        <v>150</v>
      </c>
      <c r="D966" s="27">
        <v>761282.43400000001</v>
      </c>
      <c r="E966" s="26">
        <v>175</v>
      </c>
      <c r="F966" s="27">
        <v>902683.42110000004</v>
      </c>
      <c r="G966" s="26">
        <v>188</v>
      </c>
      <c r="H966" s="27">
        <v>964758.59759999998</v>
      </c>
      <c r="I966" s="28">
        <v>0.1857405094</v>
      </c>
      <c r="J966" s="28">
        <v>0.16666666669999999</v>
      </c>
      <c r="K966" s="28">
        <v>1.63490081E-2</v>
      </c>
      <c r="L966" s="28">
        <v>6.8767382899999993E-2</v>
      </c>
      <c r="M966" s="28">
        <v>7.42857143E-2</v>
      </c>
      <c r="N966" s="28">
        <v>-5.1367449999999999E-3</v>
      </c>
      <c r="O966" s="28">
        <v>1.786991E-4</v>
      </c>
      <c r="P966" s="28">
        <v>1.1925729999999999E-4</v>
      </c>
      <c r="Q966" s="28">
        <v>1.7073499999999998E-5</v>
      </c>
      <c r="R966" s="28">
        <v>3.5602499999999997E-5</v>
      </c>
    </row>
    <row r="967" spans="1:18" x14ac:dyDescent="0.2">
      <c r="A967" s="12" t="s">
        <v>912</v>
      </c>
      <c r="B967" s="10" t="str">
        <f>VLOOKUP(A967,[3]Feuil1!$A$4:$B$2591,2,FALSE)</f>
        <v>Douleurs abdominales, très courte durée</v>
      </c>
      <c r="C967" s="26">
        <v>54880</v>
      </c>
      <c r="D967" s="27">
        <v>31923758.528999999</v>
      </c>
      <c r="E967" s="26">
        <v>53620</v>
      </c>
      <c r="F967" s="27">
        <v>31208163.124000002</v>
      </c>
      <c r="G967" s="26">
        <v>51928</v>
      </c>
      <c r="H967" s="27">
        <v>30212909.294</v>
      </c>
      <c r="I967" s="28">
        <v>-2.2415762999999998E-2</v>
      </c>
      <c r="J967" s="28">
        <v>-2.2959184000000001E-2</v>
      </c>
      <c r="K967" s="28">
        <v>5.5619039999999995E-4</v>
      </c>
      <c r="L967" s="28">
        <v>-3.1890817000000002E-2</v>
      </c>
      <c r="M967" s="28">
        <v>-3.1555390000000003E-2</v>
      </c>
      <c r="N967" s="28">
        <v>-3.4635699999999999E-4</v>
      </c>
      <c r="O967" s="28">
        <v>-2.3258371E-2</v>
      </c>
      <c r="P967" s="28">
        <v>-1.912057E-3</v>
      </c>
      <c r="Q967" s="28">
        <v>4.7159315999999998E-3</v>
      </c>
      <c r="R967" s="28">
        <v>1.1149488E-3</v>
      </c>
    </row>
    <row r="968" spans="1:18" ht="22.5" x14ac:dyDescent="0.2">
      <c r="A968" s="12" t="s">
        <v>913</v>
      </c>
      <c r="B968" s="10" t="str">
        <f>VLOOKUP(A968,[3]Feuil1!$A$4:$B$2591,2,FALSE)</f>
        <v>Tumeurs malignes de l'oesophage et de l'estomac, niveau 1</v>
      </c>
      <c r="C968" s="26">
        <v>2173</v>
      </c>
      <c r="D968" s="27">
        <v>4963976.2163000004</v>
      </c>
      <c r="E968" s="26">
        <v>1904</v>
      </c>
      <c r="F968" s="27">
        <v>4331846.8794999998</v>
      </c>
      <c r="G968" s="26">
        <v>1744</v>
      </c>
      <c r="H968" s="27">
        <v>3950830.2744999998</v>
      </c>
      <c r="I968" s="28">
        <v>-0.127343345</v>
      </c>
      <c r="J968" s="28">
        <v>-0.123791993</v>
      </c>
      <c r="K968" s="28">
        <v>-4.0530929999999998E-3</v>
      </c>
      <c r="L968" s="28">
        <v>-8.7957081000000006E-2</v>
      </c>
      <c r="M968" s="28">
        <v>-8.4033612999999993E-2</v>
      </c>
      <c r="N968" s="28">
        <v>-4.2834179999999998E-3</v>
      </c>
      <c r="O968" s="28">
        <v>-2.1993730000000001E-3</v>
      </c>
      <c r="P968" s="28">
        <v>-7.3200000000000001E-4</v>
      </c>
      <c r="Q968" s="28">
        <v>1.5838439999999999E-4</v>
      </c>
      <c r="R968" s="28">
        <v>1.4579769999999999E-4</v>
      </c>
    </row>
    <row r="969" spans="1:18" ht="22.5" x14ac:dyDescent="0.2">
      <c r="A969" s="12" t="s">
        <v>914</v>
      </c>
      <c r="B969" s="10" t="str">
        <f>VLOOKUP(A969,[3]Feuil1!$A$4:$B$2591,2,FALSE)</f>
        <v>Tumeurs malignes de l'oesophage et de l'estomac, niveau 2</v>
      </c>
      <c r="C969" s="26">
        <v>2019</v>
      </c>
      <c r="D969" s="27">
        <v>10353658.048</v>
      </c>
      <c r="E969" s="26">
        <v>1809</v>
      </c>
      <c r="F969" s="27">
        <v>9306521.0997000001</v>
      </c>
      <c r="G969" s="26">
        <v>1715</v>
      </c>
      <c r="H969" s="27">
        <v>8764407.6713999994</v>
      </c>
      <c r="I969" s="28">
        <v>-0.101136907</v>
      </c>
      <c r="J969" s="28">
        <v>-0.104011887</v>
      </c>
      <c r="K969" s="28">
        <v>3.2087259999999999E-3</v>
      </c>
      <c r="L969" s="28">
        <v>-5.8250920999999997E-2</v>
      </c>
      <c r="M969" s="28">
        <v>-5.1962410000000001E-2</v>
      </c>
      <c r="N969" s="28">
        <v>-6.6331879999999999E-3</v>
      </c>
      <c r="O969" s="28">
        <v>-1.2921320000000001E-3</v>
      </c>
      <c r="P969" s="28">
        <v>-1.0414949999999999E-3</v>
      </c>
      <c r="Q969" s="28">
        <v>1.5575070000000001E-4</v>
      </c>
      <c r="R969" s="28">
        <v>3.2343349999999999E-4</v>
      </c>
    </row>
    <row r="970" spans="1:18" ht="22.5" x14ac:dyDescent="0.2">
      <c r="A970" s="12" t="s">
        <v>915</v>
      </c>
      <c r="B970" s="10" t="str">
        <f>VLOOKUP(A970,[3]Feuil1!$A$4:$B$2591,2,FALSE)</f>
        <v>Tumeurs malignes de l'oesophage et de l'estomac, niveau 3</v>
      </c>
      <c r="C970" s="26">
        <v>2542</v>
      </c>
      <c r="D970" s="27">
        <v>17148672.754000001</v>
      </c>
      <c r="E970" s="26">
        <v>2764</v>
      </c>
      <c r="F970" s="27">
        <v>18540723.725000001</v>
      </c>
      <c r="G970" s="26">
        <v>2914</v>
      </c>
      <c r="H970" s="27">
        <v>19528687.659000002</v>
      </c>
      <c r="I970" s="28">
        <v>8.1175435000000004E-2</v>
      </c>
      <c r="J970" s="28">
        <v>8.7332808799999995E-2</v>
      </c>
      <c r="K970" s="28">
        <v>-5.662823E-3</v>
      </c>
      <c r="L970" s="28">
        <v>5.3286158E-2</v>
      </c>
      <c r="M970" s="28">
        <v>5.4269175099999997E-2</v>
      </c>
      <c r="N970" s="28">
        <v>-9.3241600000000004E-4</v>
      </c>
      <c r="O970" s="28">
        <v>2.0619124000000001E-3</v>
      </c>
      <c r="P970" s="28">
        <v>1.8980514999999999E-3</v>
      </c>
      <c r="Q970" s="28">
        <v>2.6464000000000001E-4</v>
      </c>
      <c r="R970" s="28">
        <v>7.2066830000000004E-4</v>
      </c>
    </row>
    <row r="971" spans="1:18" ht="22.5" x14ac:dyDescent="0.2">
      <c r="A971" s="12" t="s">
        <v>916</v>
      </c>
      <c r="B971" s="10" t="str">
        <f>VLOOKUP(A971,[3]Feuil1!$A$4:$B$2591,2,FALSE)</f>
        <v>Tumeurs malignes de l'oesophage et de l'estomac, niveau 4</v>
      </c>
      <c r="C971" s="26">
        <v>756</v>
      </c>
      <c r="D971" s="27">
        <v>7596689.5039999997</v>
      </c>
      <c r="E971" s="26">
        <v>762</v>
      </c>
      <c r="F971" s="27">
        <v>7554203.4740000004</v>
      </c>
      <c r="G971" s="26">
        <v>792</v>
      </c>
      <c r="H971" s="27">
        <v>7848410.2494000001</v>
      </c>
      <c r="I971" s="28">
        <v>-5.5927030000000001E-3</v>
      </c>
      <c r="J971" s="28">
        <v>7.9365079000000005E-3</v>
      </c>
      <c r="K971" s="28">
        <v>-1.3422682E-2</v>
      </c>
      <c r="L971" s="28">
        <v>3.8946101499999997E-2</v>
      </c>
      <c r="M971" s="28">
        <v>3.9370078699999998E-2</v>
      </c>
      <c r="N971" s="28">
        <v>-4.0791699999999999E-4</v>
      </c>
      <c r="O971" s="28">
        <v>4.1238249999999999E-4</v>
      </c>
      <c r="P971" s="28">
        <v>5.6522270000000001E-4</v>
      </c>
      <c r="Q971" s="28">
        <v>7.1926899999999997E-5</v>
      </c>
      <c r="R971" s="28">
        <v>2.896304E-4</v>
      </c>
    </row>
    <row r="972" spans="1:18" ht="22.5" x14ac:dyDescent="0.2">
      <c r="A972" s="12" t="s">
        <v>917</v>
      </c>
      <c r="B972" s="10" t="str">
        <f>VLOOKUP(A972,[3]Feuil1!$A$4:$B$2591,2,FALSE)</f>
        <v>Tumeurs malignes de l'oesophage et de l'estomac, très courte durée</v>
      </c>
      <c r="C972" s="26">
        <v>2018</v>
      </c>
      <c r="D972" s="27">
        <v>1521537.91</v>
      </c>
      <c r="E972" s="26">
        <v>1541</v>
      </c>
      <c r="F972" s="27">
        <v>1165761.1780000001</v>
      </c>
      <c r="G972" s="26">
        <v>1335</v>
      </c>
      <c r="H972" s="27">
        <v>1009349.8084</v>
      </c>
      <c r="I972" s="28">
        <v>-0.233827057</v>
      </c>
      <c r="J972" s="28">
        <v>-0.23637264599999999</v>
      </c>
      <c r="K972" s="28">
        <v>3.3335486000000002E-3</v>
      </c>
      <c r="L972" s="28">
        <v>-0.134171023</v>
      </c>
      <c r="M972" s="28">
        <v>-0.13367942899999999</v>
      </c>
      <c r="N972" s="28">
        <v>-5.6745000000000005E-4</v>
      </c>
      <c r="O972" s="28">
        <v>-2.8316930000000001E-3</v>
      </c>
      <c r="P972" s="28">
        <v>-3.00494E-4</v>
      </c>
      <c r="Q972" s="28">
        <v>1.2124030000000001E-4</v>
      </c>
      <c r="R972" s="28">
        <v>3.72481E-5</v>
      </c>
    </row>
    <row r="973" spans="1:18" x14ac:dyDescent="0.2">
      <c r="A973" s="12" t="s">
        <v>918</v>
      </c>
      <c r="B973" s="10" t="str">
        <f>VLOOKUP(A973,[3]Feuil1!$A$4:$B$2591,2,FALSE)</f>
        <v>Invaginations intestinales aigües, niveau 1</v>
      </c>
      <c r="C973" s="26">
        <v>1896</v>
      </c>
      <c r="D973" s="27">
        <v>2114675.7093000002</v>
      </c>
      <c r="E973" s="26">
        <v>1959</v>
      </c>
      <c r="F973" s="27">
        <v>2174110.5850999998</v>
      </c>
      <c r="G973" s="26">
        <v>2005</v>
      </c>
      <c r="H973" s="27">
        <v>2219273.4097000002</v>
      </c>
      <c r="I973" s="28">
        <v>2.8105905600000002E-2</v>
      </c>
      <c r="J973" s="28">
        <v>3.3227848099999999E-2</v>
      </c>
      <c r="K973" s="28">
        <v>-4.957225E-3</v>
      </c>
      <c r="L973" s="28">
        <v>2.07730117E-2</v>
      </c>
      <c r="M973" s="28">
        <v>2.3481367999999999E-2</v>
      </c>
      <c r="N973" s="28">
        <v>-2.6462199999999999E-3</v>
      </c>
      <c r="O973" s="28">
        <v>6.3231979999999995E-4</v>
      </c>
      <c r="P973" s="28">
        <v>8.6765699999999995E-5</v>
      </c>
      <c r="Q973" s="28">
        <v>1.8208760000000001E-4</v>
      </c>
      <c r="R973" s="28">
        <v>8.1897999999999994E-5</v>
      </c>
    </row>
    <row r="974" spans="1:18" x14ac:dyDescent="0.2">
      <c r="A974" s="12" t="s">
        <v>919</v>
      </c>
      <c r="B974" s="10" t="str">
        <f>VLOOKUP(A974,[3]Feuil1!$A$4:$B$2591,2,FALSE)</f>
        <v>Invaginations intestinales aigües, niveau 2</v>
      </c>
      <c r="C974" s="26">
        <v>41</v>
      </c>
      <c r="D974" s="27">
        <v>101668.40059999999</v>
      </c>
      <c r="E974" s="26">
        <v>49</v>
      </c>
      <c r="F974" s="27">
        <v>123891.0934</v>
      </c>
      <c r="G974" s="26">
        <v>72</v>
      </c>
      <c r="H974" s="27">
        <v>174110.2046</v>
      </c>
      <c r="I974" s="28">
        <v>0.21858013570000001</v>
      </c>
      <c r="J974" s="28">
        <v>0.1951219512</v>
      </c>
      <c r="K974" s="28">
        <v>1.96282768E-2</v>
      </c>
      <c r="L974" s="28">
        <v>0.40534884160000001</v>
      </c>
      <c r="M974" s="28">
        <v>0.46938775510000003</v>
      </c>
      <c r="N974" s="28">
        <v>-4.3582037999999997E-2</v>
      </c>
      <c r="O974" s="28">
        <v>3.1615989999999997E-4</v>
      </c>
      <c r="P974" s="28">
        <v>9.6479700000000004E-5</v>
      </c>
      <c r="Q974" s="28">
        <v>6.5388052000000002E-6</v>
      </c>
      <c r="R974" s="28">
        <v>6.4251994000000003E-6</v>
      </c>
    </row>
    <row r="975" spans="1:18" x14ac:dyDescent="0.2">
      <c r="A975" s="12" t="s">
        <v>920</v>
      </c>
      <c r="B975" s="10" t="str">
        <f>VLOOKUP(A975,[3]Feuil1!$A$4:$B$2591,2,FALSE)</f>
        <v>Invaginations intestinales aigües, niveau 3</v>
      </c>
      <c r="C975" s="26">
        <v>9</v>
      </c>
      <c r="D975" s="27">
        <v>35268.735999999997</v>
      </c>
      <c r="E975" s="26">
        <v>15</v>
      </c>
      <c r="F975" s="27">
        <v>55649.440000000002</v>
      </c>
      <c r="G975" s="26">
        <v>13</v>
      </c>
      <c r="H975" s="27">
        <v>47735.656000000003</v>
      </c>
      <c r="I975" s="28">
        <v>0.57786885249999997</v>
      </c>
      <c r="J975" s="28">
        <v>0.66666666669999997</v>
      </c>
      <c r="K975" s="28">
        <v>-5.3278688999999997E-2</v>
      </c>
      <c r="L975" s="28">
        <v>-0.142207792</v>
      </c>
      <c r="M975" s="28">
        <v>-0.133333333</v>
      </c>
      <c r="N975" s="28">
        <v>-1.0239760000000001E-2</v>
      </c>
      <c r="O975" s="28">
        <v>-2.7492E-5</v>
      </c>
      <c r="P975" s="28">
        <v>-1.5204E-5</v>
      </c>
      <c r="Q975" s="28">
        <v>1.1806176000000001E-6</v>
      </c>
      <c r="R975" s="28">
        <v>1.7615917999999999E-6</v>
      </c>
    </row>
    <row r="976" spans="1:18" x14ac:dyDescent="0.2">
      <c r="A976" s="12" t="s">
        <v>921</v>
      </c>
      <c r="B976" s="10" t="str">
        <f>VLOOKUP(A976,[3]Feuil1!$A$4:$B$2591,2,FALSE)</f>
        <v>Invaginations intestinales aigües, niveau 4</v>
      </c>
      <c r="C976" s="26">
        <v>8</v>
      </c>
      <c r="D976" s="27">
        <v>44694.379399999998</v>
      </c>
      <c r="E976" s="26">
        <v>1</v>
      </c>
      <c r="F976" s="27">
        <v>5490.71</v>
      </c>
      <c r="G976" s="26">
        <v>8</v>
      </c>
      <c r="H976" s="27">
        <v>45737.614300000001</v>
      </c>
      <c r="I976" s="28">
        <v>-0.87714987700000002</v>
      </c>
      <c r="J976" s="28">
        <v>-0.875</v>
      </c>
      <c r="K976" s="28">
        <v>-1.7199017E-2</v>
      </c>
      <c r="L976" s="28">
        <v>7.33</v>
      </c>
      <c r="M976" s="28">
        <v>7</v>
      </c>
      <c r="N976" s="28">
        <v>4.1250000000000002E-2</v>
      </c>
      <c r="O976" s="28">
        <v>9.6222600000000003E-5</v>
      </c>
      <c r="P976" s="28">
        <v>7.7321299999999994E-5</v>
      </c>
      <c r="Q976" s="28">
        <v>7.2653391000000003E-7</v>
      </c>
      <c r="R976" s="28">
        <v>1.6878578999999999E-6</v>
      </c>
    </row>
    <row r="977" spans="1:18" x14ac:dyDescent="0.2">
      <c r="A977" s="12" t="s">
        <v>922</v>
      </c>
      <c r="B977" s="10" t="str">
        <f>VLOOKUP(A977,[3]Feuil1!$A$4:$B$2591,2,FALSE)</f>
        <v>Suivi de greffes de l'appareil digestif</v>
      </c>
      <c r="C977" s="26">
        <v>28</v>
      </c>
      <c r="D977" s="27">
        <v>58698.280899999998</v>
      </c>
      <c r="E977" s="26">
        <v>32</v>
      </c>
      <c r="F977" s="27">
        <v>65316.320599999999</v>
      </c>
      <c r="G977" s="26">
        <v>30</v>
      </c>
      <c r="H977" s="27">
        <v>60701.367100000003</v>
      </c>
      <c r="I977" s="28">
        <v>0.112746738</v>
      </c>
      <c r="J977" s="28">
        <v>0.14285714290000001</v>
      </c>
      <c r="K977" s="28">
        <v>-2.6346603999999999E-2</v>
      </c>
      <c r="L977" s="28">
        <v>-7.0655441999999999E-2</v>
      </c>
      <c r="M977" s="28">
        <v>-6.25E-2</v>
      </c>
      <c r="N977" s="28">
        <v>-8.6991380000000004E-3</v>
      </c>
      <c r="O977" s="28">
        <v>-2.7492E-5</v>
      </c>
      <c r="P977" s="28">
        <v>-8.866133E-6</v>
      </c>
      <c r="Q977" s="28">
        <v>2.7245021999999999E-6</v>
      </c>
      <c r="R977" s="28">
        <v>2.2400662000000002E-6</v>
      </c>
    </row>
    <row r="978" spans="1:18" ht="22.5" x14ac:dyDescent="0.2">
      <c r="A978" s="12" t="s">
        <v>923</v>
      </c>
      <c r="B978" s="10" t="str">
        <f>VLOOKUP(A978,[3]Feuil1!$A$4:$B$2591,2,FALSE)</f>
        <v>Explorations et surveillance pour affections de l'appareil digestif</v>
      </c>
      <c r="C978" s="26">
        <v>16006</v>
      </c>
      <c r="D978" s="27">
        <v>14183406.422</v>
      </c>
      <c r="E978" s="26">
        <v>15842</v>
      </c>
      <c r="F978" s="27">
        <v>14025677.155999999</v>
      </c>
      <c r="G978" s="26">
        <v>15803</v>
      </c>
      <c r="H978" s="27">
        <v>13984108.386</v>
      </c>
      <c r="I978" s="28">
        <v>-1.1120690000000001E-2</v>
      </c>
      <c r="J978" s="28">
        <v>-1.0246158E-2</v>
      </c>
      <c r="K978" s="28">
        <v>-8.8358600000000001E-4</v>
      </c>
      <c r="L978" s="28">
        <v>-2.963762E-3</v>
      </c>
      <c r="M978" s="28">
        <v>-2.46181E-3</v>
      </c>
      <c r="N978" s="28">
        <v>-5.0319000000000004E-4</v>
      </c>
      <c r="O978" s="28">
        <v>-5.3609700000000003E-4</v>
      </c>
      <c r="P978" s="28">
        <v>-7.9861E-5</v>
      </c>
      <c r="Q978" s="28">
        <v>1.4351768999999999E-3</v>
      </c>
      <c r="R978" s="28">
        <v>5.1605640000000001E-4</v>
      </c>
    </row>
    <row r="979" spans="1:18" ht="22.5" x14ac:dyDescent="0.2">
      <c r="A979" s="12" t="s">
        <v>924</v>
      </c>
      <c r="B979" s="10" t="str">
        <f>VLOOKUP(A979,[3]Feuil1!$A$4:$B$2591,2,FALSE)</f>
        <v>Soins de stomies digestives, très courte durée</v>
      </c>
      <c r="C979" s="26">
        <v>860</v>
      </c>
      <c r="D979" s="27">
        <v>362583.53460000001</v>
      </c>
      <c r="E979" s="26">
        <v>852</v>
      </c>
      <c r="F979" s="27">
        <v>359887.00140000001</v>
      </c>
      <c r="G979" s="26">
        <v>748</v>
      </c>
      <c r="H979" s="27">
        <v>316646.46360000002</v>
      </c>
      <c r="I979" s="28">
        <v>-7.4369980000000002E-3</v>
      </c>
      <c r="J979" s="28">
        <v>-9.3023259999999997E-3</v>
      </c>
      <c r="K979" s="28">
        <v>1.8828419E-3</v>
      </c>
      <c r="L979" s="28">
        <v>-0.12015031800000001</v>
      </c>
      <c r="M979" s="28">
        <v>-0.122065728</v>
      </c>
      <c r="N979" s="28">
        <v>2.1817229E-3</v>
      </c>
      <c r="O979" s="28">
        <v>-1.4295930000000001E-3</v>
      </c>
      <c r="P979" s="28">
        <v>-8.3072999999999996E-5</v>
      </c>
      <c r="Q979" s="28">
        <v>6.7930900000000004E-5</v>
      </c>
      <c r="R979" s="28">
        <v>1.16852E-5</v>
      </c>
    </row>
    <row r="980" spans="1:18" x14ac:dyDescent="0.2">
      <c r="A980" s="12" t="s">
        <v>925</v>
      </c>
      <c r="B980" s="10" t="str">
        <f>VLOOKUP(A980,[3]Feuil1!$A$4:$B$2591,2,FALSE)</f>
        <v>Soins de stomies digestives</v>
      </c>
      <c r="C980" s="26">
        <v>3824</v>
      </c>
      <c r="D980" s="27">
        <v>8636225.0409999993</v>
      </c>
      <c r="E980" s="26">
        <v>3988</v>
      </c>
      <c r="F980" s="27">
        <v>9219256.1677000001</v>
      </c>
      <c r="G980" s="26">
        <v>4394</v>
      </c>
      <c r="H980" s="27">
        <v>9664588.4129000008</v>
      </c>
      <c r="I980" s="28">
        <v>6.7509950700000002E-2</v>
      </c>
      <c r="J980" s="28">
        <v>4.2887029299999997E-2</v>
      </c>
      <c r="K980" s="28">
        <v>2.3610343900000001E-2</v>
      </c>
      <c r="L980" s="28">
        <v>4.8304574400000001E-2</v>
      </c>
      <c r="M980" s="28">
        <v>0.1018054162</v>
      </c>
      <c r="N980" s="28">
        <v>-4.8557431999999998E-2</v>
      </c>
      <c r="O980" s="28">
        <v>5.5809094000000004E-3</v>
      </c>
      <c r="P980" s="28">
        <v>8.5556110000000005E-4</v>
      </c>
      <c r="Q980" s="28">
        <v>3.9904870000000001E-4</v>
      </c>
      <c r="R980" s="28">
        <v>3.5665289999999998E-4</v>
      </c>
    </row>
    <row r="981" spans="1:18" ht="22.5" x14ac:dyDescent="0.2">
      <c r="A981" s="12" t="s">
        <v>926</v>
      </c>
      <c r="B981" s="10" t="str">
        <f>VLOOKUP(A981,[3]Feuil1!$A$4:$B$2591,2,FALSE)</f>
        <v>Symptômes et autres recours aux soins de la CMD 06, très courte durée</v>
      </c>
      <c r="C981" s="26">
        <v>27938</v>
      </c>
      <c r="D981" s="27">
        <v>16190092.596999999</v>
      </c>
      <c r="E981" s="26">
        <v>28096</v>
      </c>
      <c r="F981" s="27">
        <v>16287958.960999999</v>
      </c>
      <c r="G981" s="26">
        <v>27803</v>
      </c>
      <c r="H981" s="27">
        <v>16123420.98</v>
      </c>
      <c r="I981" s="28">
        <v>6.0448304000000003E-3</v>
      </c>
      <c r="J981" s="28">
        <v>5.6553797999999997E-3</v>
      </c>
      <c r="K981" s="28">
        <v>3.8726059999999999E-4</v>
      </c>
      <c r="L981" s="28">
        <v>-1.0101817000000001E-2</v>
      </c>
      <c r="M981" s="28">
        <v>-1.0428531E-2</v>
      </c>
      <c r="N981" s="28">
        <v>3.3015680000000002E-4</v>
      </c>
      <c r="O981" s="28">
        <v>-4.0276019999999999E-3</v>
      </c>
      <c r="P981" s="28">
        <v>-3.1610600000000003E-4</v>
      </c>
      <c r="Q981" s="28">
        <v>2.5249778000000001E-3</v>
      </c>
      <c r="R981" s="28">
        <v>5.9500359999999997E-4</v>
      </c>
    </row>
    <row r="982" spans="1:18" ht="22.5" x14ac:dyDescent="0.2">
      <c r="A982" s="12" t="s">
        <v>927</v>
      </c>
      <c r="B982" s="10" t="str">
        <f>VLOOKUP(A982,[3]Feuil1!$A$4:$B$2591,2,FALSE)</f>
        <v>Symptômes et autres recours aux soins de la CMD 06</v>
      </c>
      <c r="C982" s="26">
        <v>24420</v>
      </c>
      <c r="D982" s="27">
        <v>51512514.333999999</v>
      </c>
      <c r="E982" s="26">
        <v>24415</v>
      </c>
      <c r="F982" s="27">
        <v>51553941.020000003</v>
      </c>
      <c r="G982" s="26">
        <v>23405</v>
      </c>
      <c r="H982" s="27">
        <v>49786485.847000003</v>
      </c>
      <c r="I982" s="28">
        <v>8.0420619999999998E-4</v>
      </c>
      <c r="J982" s="28">
        <v>-2.0474999999999999E-4</v>
      </c>
      <c r="K982" s="28">
        <v>1.0091631E-3</v>
      </c>
      <c r="L982" s="28">
        <v>-3.4283609E-2</v>
      </c>
      <c r="M982" s="28">
        <v>-4.1368011000000003E-2</v>
      </c>
      <c r="N982" s="28">
        <v>7.3901165999999997E-3</v>
      </c>
      <c r="O982" s="28">
        <v>-1.3883543E-2</v>
      </c>
      <c r="P982" s="28">
        <v>-3.39559E-3</v>
      </c>
      <c r="Q982" s="28">
        <v>2.1255658000000001E-3</v>
      </c>
      <c r="R982" s="28">
        <v>1.8372737E-3</v>
      </c>
    </row>
    <row r="983" spans="1:18" ht="22.5" x14ac:dyDescent="0.2">
      <c r="A983" s="12" t="s">
        <v>928</v>
      </c>
      <c r="B983" s="10" t="str">
        <f>VLOOKUP(A983,[3]Feuil1!$A$4:$B$2591,2,FALSE)</f>
        <v>Affections sévères du tube digestif, niveau 1</v>
      </c>
      <c r="C983" s="26">
        <v>3729</v>
      </c>
      <c r="D983" s="27">
        <v>6927124.2982000001</v>
      </c>
      <c r="E983" s="26">
        <v>3796</v>
      </c>
      <c r="F983" s="27">
        <v>6996396.8113000002</v>
      </c>
      <c r="G983" s="26">
        <v>3739</v>
      </c>
      <c r="H983" s="27">
        <v>6873797.2484999998</v>
      </c>
      <c r="I983" s="28">
        <v>1.0000183399999999E-2</v>
      </c>
      <c r="J983" s="28">
        <v>1.79672835E-2</v>
      </c>
      <c r="K983" s="28">
        <v>-7.8264800000000002E-3</v>
      </c>
      <c r="L983" s="28">
        <v>-1.7523243000000001E-2</v>
      </c>
      <c r="M983" s="28">
        <v>-1.5015806E-2</v>
      </c>
      <c r="N983" s="28">
        <v>-2.5456620000000002E-3</v>
      </c>
      <c r="O983" s="28">
        <v>-7.8352700000000001E-4</v>
      </c>
      <c r="P983" s="28">
        <v>-2.3553499999999999E-4</v>
      </c>
      <c r="Q983" s="28">
        <v>3.3956379999999998E-4</v>
      </c>
      <c r="R983" s="28">
        <v>2.5366419999999998E-4</v>
      </c>
    </row>
    <row r="984" spans="1:18" ht="22.5" x14ac:dyDescent="0.2">
      <c r="A984" s="12" t="s">
        <v>929</v>
      </c>
      <c r="B984" s="10" t="str">
        <f>VLOOKUP(A984,[3]Feuil1!$A$4:$B$2591,2,FALSE)</f>
        <v>Affections sévères du tube digestif, niveau 2</v>
      </c>
      <c r="C984" s="26">
        <v>1821</v>
      </c>
      <c r="D984" s="27">
        <v>7166209.5697999997</v>
      </c>
      <c r="E984" s="26">
        <v>2107</v>
      </c>
      <c r="F984" s="27">
        <v>8260553.3519000001</v>
      </c>
      <c r="G984" s="26">
        <v>2359</v>
      </c>
      <c r="H984" s="27">
        <v>9259978.3347999994</v>
      </c>
      <c r="I984" s="28">
        <v>0.15270887229999999</v>
      </c>
      <c r="J984" s="28">
        <v>0.15705656230000001</v>
      </c>
      <c r="K984" s="28">
        <v>-3.7575429999999999E-3</v>
      </c>
      <c r="L984" s="28">
        <v>0.1209876555</v>
      </c>
      <c r="M984" s="28">
        <v>0.1196013289</v>
      </c>
      <c r="N984" s="28">
        <v>1.2382323E-3</v>
      </c>
      <c r="O984" s="28">
        <v>3.4640128000000001E-3</v>
      </c>
      <c r="P984" s="28">
        <v>1.9200701999999999E-3</v>
      </c>
      <c r="Q984" s="28">
        <v>2.1423669999999999E-4</v>
      </c>
      <c r="R984" s="28">
        <v>3.4172150000000002E-4</v>
      </c>
    </row>
    <row r="985" spans="1:18" ht="22.5" x14ac:dyDescent="0.2">
      <c r="A985" s="12" t="s">
        <v>930</v>
      </c>
      <c r="B985" s="10" t="str">
        <f>VLOOKUP(A985,[3]Feuil1!$A$4:$B$2591,2,FALSE)</f>
        <v>Affections sévères du tube digestif, niveau 3</v>
      </c>
      <c r="C985" s="26">
        <v>1417</v>
      </c>
      <c r="D985" s="27">
        <v>7865414.3930000002</v>
      </c>
      <c r="E985" s="26">
        <v>1782</v>
      </c>
      <c r="F985" s="27">
        <v>9794104.3570000008</v>
      </c>
      <c r="G985" s="26">
        <v>1899</v>
      </c>
      <c r="H985" s="27">
        <v>10553137.833000001</v>
      </c>
      <c r="I985" s="28">
        <v>0.2452114876</v>
      </c>
      <c r="J985" s="28">
        <v>0.25758645019999998</v>
      </c>
      <c r="K985" s="28">
        <v>-9.8402479999999994E-3</v>
      </c>
      <c r="L985" s="28">
        <v>7.7499018700000005E-2</v>
      </c>
      <c r="M985" s="28">
        <v>6.5656565700000002E-2</v>
      </c>
      <c r="N985" s="28">
        <v>1.11128232E-2</v>
      </c>
      <c r="O985" s="28">
        <v>1.6082916E-3</v>
      </c>
      <c r="P985" s="28">
        <v>1.4582359999999999E-3</v>
      </c>
      <c r="Q985" s="28">
        <v>1.72461E-4</v>
      </c>
      <c r="R985" s="28">
        <v>3.8944309999999998E-4</v>
      </c>
    </row>
    <row r="986" spans="1:18" ht="22.5" x14ac:dyDescent="0.2">
      <c r="A986" s="12" t="s">
        <v>931</v>
      </c>
      <c r="B986" s="10" t="str">
        <f>VLOOKUP(A986,[3]Feuil1!$A$4:$B$2591,2,FALSE)</f>
        <v>Affections sévères du tube digestif, niveau 4</v>
      </c>
      <c r="C986" s="26">
        <v>1344</v>
      </c>
      <c r="D986" s="27">
        <v>10874967.869000001</v>
      </c>
      <c r="E986" s="26">
        <v>1538</v>
      </c>
      <c r="F986" s="27">
        <v>12421480.051000001</v>
      </c>
      <c r="G986" s="26">
        <v>1785</v>
      </c>
      <c r="H986" s="27">
        <v>14381935.43</v>
      </c>
      <c r="I986" s="28">
        <v>0.14220843690000001</v>
      </c>
      <c r="J986" s="28">
        <v>0.1443452381</v>
      </c>
      <c r="K986" s="28">
        <v>-1.8672700000000001E-3</v>
      </c>
      <c r="L986" s="28">
        <v>0.1578278411</v>
      </c>
      <c r="M986" s="28">
        <v>0.16059817949999999</v>
      </c>
      <c r="N986" s="28">
        <v>-2.3869920000000001E-3</v>
      </c>
      <c r="O986" s="28">
        <v>3.3952823E-3</v>
      </c>
      <c r="P986" s="28">
        <v>3.7663776000000002E-3</v>
      </c>
      <c r="Q986" s="28">
        <v>1.6210789999999999E-4</v>
      </c>
      <c r="R986" s="28">
        <v>5.3073740000000001E-4</v>
      </c>
    </row>
    <row r="987" spans="1:18" ht="22.5" x14ac:dyDescent="0.2">
      <c r="A987" s="12" t="s">
        <v>932</v>
      </c>
      <c r="B987" s="10" t="str">
        <f>VLOOKUP(A987,[3]Feuil1!$A$4:$B$2591,2,FALSE)</f>
        <v>Tumeurs bénignes de l'appareil digestif, niveau 1</v>
      </c>
      <c r="C987" s="26">
        <v>5743</v>
      </c>
      <c r="D987" s="27">
        <v>7640486.9692000002</v>
      </c>
      <c r="E987" s="26">
        <v>5677</v>
      </c>
      <c r="F987" s="27">
        <v>7575230.6616000002</v>
      </c>
      <c r="G987" s="26">
        <v>5687</v>
      </c>
      <c r="H987" s="27">
        <v>7559404.5976</v>
      </c>
      <c r="I987" s="28">
        <v>-8.5408570000000007E-3</v>
      </c>
      <c r="J987" s="28">
        <v>-1.1492251E-2</v>
      </c>
      <c r="K987" s="28">
        <v>2.9857068000000001E-3</v>
      </c>
      <c r="L987" s="28">
        <v>-2.0891859999999998E-3</v>
      </c>
      <c r="M987" s="28">
        <v>1.7614937000000001E-3</v>
      </c>
      <c r="N987" s="28">
        <v>-3.843908E-3</v>
      </c>
      <c r="O987" s="28">
        <v>1.374608E-4</v>
      </c>
      <c r="P987" s="28">
        <v>-3.0405000000000001E-5</v>
      </c>
      <c r="Q987" s="28">
        <v>5.164748E-4</v>
      </c>
      <c r="R987" s="28">
        <v>2.7896520000000001E-4</v>
      </c>
    </row>
    <row r="988" spans="1:18" ht="22.5" x14ac:dyDescent="0.2">
      <c r="A988" s="12" t="s">
        <v>933</v>
      </c>
      <c r="B988" s="10" t="str">
        <f>VLOOKUP(A988,[3]Feuil1!$A$4:$B$2591,2,FALSE)</f>
        <v>Tumeurs bénignes de l'appareil digestif, niveau 2</v>
      </c>
      <c r="C988" s="26">
        <v>870</v>
      </c>
      <c r="D988" s="27">
        <v>2573958.3848000001</v>
      </c>
      <c r="E988" s="26">
        <v>864</v>
      </c>
      <c r="F988" s="27">
        <v>2548535.3133999999</v>
      </c>
      <c r="G988" s="26">
        <v>937</v>
      </c>
      <c r="H988" s="27">
        <v>2765320.0362</v>
      </c>
      <c r="I988" s="28">
        <v>-9.8770330000000003E-3</v>
      </c>
      <c r="J988" s="28">
        <v>-6.8965520000000002E-3</v>
      </c>
      <c r="K988" s="28">
        <v>-3.0011790000000001E-3</v>
      </c>
      <c r="L988" s="28">
        <v>8.5062475600000007E-2</v>
      </c>
      <c r="M988" s="28">
        <v>8.4490740699999997E-2</v>
      </c>
      <c r="N988" s="28">
        <v>5.27192E-4</v>
      </c>
      <c r="O988" s="28">
        <v>1.0034639999999999E-3</v>
      </c>
      <c r="P988" s="28">
        <v>4.1648139999999999E-4</v>
      </c>
      <c r="Q988" s="28">
        <v>8.5095300000000005E-5</v>
      </c>
      <c r="R988" s="28">
        <v>1.020488E-4</v>
      </c>
    </row>
    <row r="989" spans="1:18" ht="22.5" x14ac:dyDescent="0.2">
      <c r="A989" s="12" t="s">
        <v>934</v>
      </c>
      <c r="B989" s="10" t="str">
        <f>VLOOKUP(A989,[3]Feuil1!$A$4:$B$2591,2,FALSE)</f>
        <v>Tumeurs bénignes de l'appareil digestif, niveau 3</v>
      </c>
      <c r="C989" s="26">
        <v>391</v>
      </c>
      <c r="D989" s="27">
        <v>1730003.0014</v>
      </c>
      <c r="E989" s="26">
        <v>406</v>
      </c>
      <c r="F989" s="27">
        <v>1805381.8810000001</v>
      </c>
      <c r="G989" s="26">
        <v>460</v>
      </c>
      <c r="H989" s="27">
        <v>2017026.9236000001</v>
      </c>
      <c r="I989" s="28">
        <v>4.3571531099999998E-2</v>
      </c>
      <c r="J989" s="28">
        <v>3.83631714E-2</v>
      </c>
      <c r="K989" s="28">
        <v>5.0159326999999997E-3</v>
      </c>
      <c r="L989" s="28">
        <v>0.1172300691</v>
      </c>
      <c r="M989" s="28">
        <v>0.1330049261</v>
      </c>
      <c r="N989" s="28">
        <v>-1.3923026E-2</v>
      </c>
      <c r="O989" s="28">
        <v>7.4228840000000005E-4</v>
      </c>
      <c r="P989" s="28">
        <v>4.066071E-4</v>
      </c>
      <c r="Q989" s="28">
        <v>4.1775700000000001E-5</v>
      </c>
      <c r="R989" s="28">
        <v>7.4434499999999994E-5</v>
      </c>
    </row>
    <row r="990" spans="1:18" ht="22.5" x14ac:dyDescent="0.2">
      <c r="A990" s="12" t="s">
        <v>935</v>
      </c>
      <c r="B990" s="10" t="str">
        <f>VLOOKUP(A990,[3]Feuil1!$A$4:$B$2591,2,FALSE)</f>
        <v>Tumeurs bénignes de l'appareil digestif, niveau 4</v>
      </c>
      <c r="C990" s="26">
        <v>152</v>
      </c>
      <c r="D990" s="27">
        <v>1029213.428</v>
      </c>
      <c r="E990" s="26">
        <v>144</v>
      </c>
      <c r="F990" s="27">
        <v>962068.31400000001</v>
      </c>
      <c r="G990" s="26">
        <v>176</v>
      </c>
      <c r="H990" s="27">
        <v>1197432.138</v>
      </c>
      <c r="I990" s="28">
        <v>-6.5239251999999998E-2</v>
      </c>
      <c r="J990" s="28">
        <v>-5.2631578999999998E-2</v>
      </c>
      <c r="K990" s="28">
        <v>-1.3308099E-2</v>
      </c>
      <c r="L990" s="28">
        <v>0.24464356700000001</v>
      </c>
      <c r="M990" s="28">
        <v>0.22222222220000001</v>
      </c>
      <c r="N990" s="28">
        <v>1.8344736600000001E-2</v>
      </c>
      <c r="O990" s="28">
        <v>4.3987460000000003E-4</v>
      </c>
      <c r="P990" s="28">
        <v>4.5217510000000001E-4</v>
      </c>
      <c r="Q990" s="28">
        <v>1.5983700000000001E-5</v>
      </c>
      <c r="R990" s="28">
        <v>4.41889E-5</v>
      </c>
    </row>
    <row r="991" spans="1:18" ht="22.5" x14ac:dyDescent="0.2">
      <c r="A991" s="12" t="s">
        <v>936</v>
      </c>
      <c r="B991" s="10" t="str">
        <f>VLOOKUP(A991,[3]Feuil1!$A$4:$B$2591,2,FALSE)</f>
        <v>Tumeurs bénignes de l'appareil digestif, très courte durée</v>
      </c>
      <c r="C991" s="26">
        <v>1465</v>
      </c>
      <c r="D991" s="27">
        <v>1061426.3352000001</v>
      </c>
      <c r="E991" s="26">
        <v>1426</v>
      </c>
      <c r="F991" s="27">
        <v>1031686.7272</v>
      </c>
      <c r="G991" s="26">
        <v>1383</v>
      </c>
      <c r="H991" s="27">
        <v>999688.47679999995</v>
      </c>
      <c r="I991" s="28">
        <v>-2.8018531999999999E-2</v>
      </c>
      <c r="J991" s="28">
        <v>-2.6621160000000001E-2</v>
      </c>
      <c r="K991" s="28">
        <v>-1.4355889999999999E-3</v>
      </c>
      <c r="L991" s="28">
        <v>-3.1015471999999999E-2</v>
      </c>
      <c r="M991" s="28">
        <v>-3.0154278E-2</v>
      </c>
      <c r="N991" s="28">
        <v>-8.8796999999999997E-4</v>
      </c>
      <c r="O991" s="28">
        <v>-5.9108200000000004E-4</v>
      </c>
      <c r="P991" s="28">
        <v>-6.1474000000000001E-5</v>
      </c>
      <c r="Q991" s="28">
        <v>1.2559950000000001E-4</v>
      </c>
      <c r="R991" s="28">
        <v>3.6891599999999998E-5</v>
      </c>
    </row>
    <row r="992" spans="1:18" ht="22.5" x14ac:dyDescent="0.2">
      <c r="A992" s="12" t="s">
        <v>2335</v>
      </c>
      <c r="B992" s="10" t="str">
        <f>VLOOKUP(A992,[3]Feuil1!$A$4:$B$2591,2,FALSE)</f>
        <v>Autres affections digestives concernant majoritairement la petite enfance, niveau 1</v>
      </c>
      <c r="C992" s="26">
        <v>1097</v>
      </c>
      <c r="D992" s="27">
        <v>1342416.3156000001</v>
      </c>
      <c r="E992" s="26">
        <v>1171</v>
      </c>
      <c r="F992" s="27">
        <v>1423360.9308</v>
      </c>
      <c r="G992" s="26">
        <v>1145</v>
      </c>
      <c r="H992" s="27">
        <v>1388108.9251000001</v>
      </c>
      <c r="I992" s="28">
        <v>6.0297699199999999E-2</v>
      </c>
      <c r="J992" s="28">
        <v>6.7456700100000003E-2</v>
      </c>
      <c r="K992" s="28">
        <v>-6.7065960000000004E-3</v>
      </c>
      <c r="L992" s="28">
        <v>-2.4766737E-2</v>
      </c>
      <c r="M992" s="28">
        <v>-2.2203245E-2</v>
      </c>
      <c r="N992" s="28">
        <v>-2.6217020000000001E-3</v>
      </c>
      <c r="O992" s="28">
        <v>-3.5739799999999998E-4</v>
      </c>
      <c r="P992" s="28">
        <v>-6.7725000000000006E-5</v>
      </c>
      <c r="Q992" s="28">
        <v>1.039852E-4</v>
      </c>
      <c r="R992" s="28">
        <v>5.1225499999999999E-5</v>
      </c>
    </row>
    <row r="993" spans="1:18" ht="22.5" x14ac:dyDescent="0.2">
      <c r="A993" s="12" t="s">
        <v>2336</v>
      </c>
      <c r="B993" s="10" t="str">
        <f>VLOOKUP(A993,[3]Feuil1!$A$4:$B$2591,2,FALSE)</f>
        <v>Autres affections digestives concernant majoritairement la petite enfance, niveau 2</v>
      </c>
      <c r="C993" s="26">
        <v>94</v>
      </c>
      <c r="D993" s="27">
        <v>244667.9958</v>
      </c>
      <c r="E993" s="26">
        <v>111</v>
      </c>
      <c r="F993" s="27">
        <v>282091.59720000002</v>
      </c>
      <c r="G993" s="26">
        <v>127</v>
      </c>
      <c r="H993" s="27">
        <v>317597.78360000002</v>
      </c>
      <c r="I993" s="28">
        <v>0.15295666799999999</v>
      </c>
      <c r="J993" s="28">
        <v>0.18085106379999999</v>
      </c>
      <c r="K993" s="28">
        <v>-2.3622280999999998E-2</v>
      </c>
      <c r="L993" s="28">
        <v>0.12586757900000001</v>
      </c>
      <c r="M993" s="28">
        <v>0.14414414410000001</v>
      </c>
      <c r="N993" s="28">
        <v>-1.5974005999999999E-2</v>
      </c>
      <c r="O993" s="28">
        <v>2.1993730000000001E-4</v>
      </c>
      <c r="P993" s="28">
        <v>6.8213599999999993E-5</v>
      </c>
      <c r="Q993" s="28">
        <v>1.1533699999999999E-5</v>
      </c>
      <c r="R993" s="28">
        <v>1.17203E-5</v>
      </c>
    </row>
    <row r="994" spans="1:18" ht="22.5" x14ac:dyDescent="0.2">
      <c r="A994" s="12" t="s">
        <v>2337</v>
      </c>
      <c r="B994" s="10" t="str">
        <f>VLOOKUP(A994,[3]Feuil1!$A$4:$B$2591,2,FALSE)</f>
        <v>Autres affections digestives concernant majoritairement la petite enfance, niveau 3</v>
      </c>
      <c r="C994" s="26">
        <v>70</v>
      </c>
      <c r="D994" s="27">
        <v>220931.63680000001</v>
      </c>
      <c r="E994" s="26">
        <v>62</v>
      </c>
      <c r="F994" s="27">
        <v>195305.57449999999</v>
      </c>
      <c r="G994" s="26">
        <v>61</v>
      </c>
      <c r="H994" s="27">
        <v>193038.27590000001</v>
      </c>
      <c r="I994" s="28">
        <v>-0.115990913</v>
      </c>
      <c r="J994" s="28">
        <v>-0.114285714</v>
      </c>
      <c r="K994" s="28">
        <v>-1.925225E-3</v>
      </c>
      <c r="L994" s="28">
        <v>-1.160898E-2</v>
      </c>
      <c r="M994" s="28">
        <v>-1.6129032000000001E-2</v>
      </c>
      <c r="N994" s="28">
        <v>4.5941510000000003E-3</v>
      </c>
      <c r="O994" s="28">
        <v>-1.3746E-5</v>
      </c>
      <c r="P994" s="28">
        <v>-4.3558769999999997E-6</v>
      </c>
      <c r="Q994" s="28">
        <v>5.5398210999999998E-6</v>
      </c>
      <c r="R994" s="28">
        <v>7.1237031999999998E-6</v>
      </c>
    </row>
    <row r="995" spans="1:18" ht="22.5" x14ac:dyDescent="0.2">
      <c r="A995" s="12" t="s">
        <v>2338</v>
      </c>
      <c r="B995" s="10" t="str">
        <f>VLOOKUP(A995,[3]Feuil1!$A$4:$B$2591,2,FALSE)</f>
        <v>Autres affections digestives concernant majoritairement la petite enfance, niveau 4</v>
      </c>
      <c r="C995" s="26">
        <v>14</v>
      </c>
      <c r="D995" s="27">
        <v>66953.702600000004</v>
      </c>
      <c r="E995" s="26">
        <v>13</v>
      </c>
      <c r="F995" s="27">
        <v>70621.501199999999</v>
      </c>
      <c r="G995" s="26">
        <v>22</v>
      </c>
      <c r="H995" s="27">
        <v>127473.107</v>
      </c>
      <c r="I995" s="28">
        <v>5.4781116800000001E-2</v>
      </c>
      <c r="J995" s="28">
        <v>-7.1428570999999996E-2</v>
      </c>
      <c r="K995" s="28">
        <v>0.1359181257</v>
      </c>
      <c r="L995" s="28">
        <v>0.8050183702</v>
      </c>
      <c r="M995" s="28">
        <v>0.6923076923</v>
      </c>
      <c r="N995" s="28">
        <v>6.6601764199999997E-2</v>
      </c>
      <c r="O995" s="28">
        <v>1.237147E-4</v>
      </c>
      <c r="P995" s="28">
        <v>1.092219E-4</v>
      </c>
      <c r="Q995" s="28">
        <v>1.9979682E-6</v>
      </c>
      <c r="R995" s="28">
        <v>4.7041478000000002E-6</v>
      </c>
    </row>
    <row r="996" spans="1:18" ht="33.75" x14ac:dyDescent="0.2">
      <c r="A996" s="12" t="s">
        <v>937</v>
      </c>
      <c r="B996" s="10" t="str">
        <f>VLOOKUP(A996,[3]Feuil1!$A$4:$B$2591,2,FALSE)</f>
        <v>Interventions diagnostiques sur le système hépato-biliaire et pancréatique pour affections malignes, niveau 1</v>
      </c>
      <c r="C996" s="26">
        <v>235</v>
      </c>
      <c r="D996" s="27">
        <v>983637.9081</v>
      </c>
      <c r="E996" s="26">
        <v>221</v>
      </c>
      <c r="F996" s="27">
        <v>907106.91619999998</v>
      </c>
      <c r="G996" s="26">
        <v>196</v>
      </c>
      <c r="H996" s="27">
        <v>809224.83360000001</v>
      </c>
      <c r="I996" s="28">
        <v>-7.7804028999999997E-2</v>
      </c>
      <c r="J996" s="28">
        <v>-5.9574467999999998E-2</v>
      </c>
      <c r="K996" s="28">
        <v>-1.9384373999999999E-2</v>
      </c>
      <c r="L996" s="28">
        <v>-0.107905784</v>
      </c>
      <c r="M996" s="28">
        <v>-0.11312217199999999</v>
      </c>
      <c r="N996" s="28">
        <v>5.8817440000000004E-3</v>
      </c>
      <c r="O996" s="28">
        <v>-3.4365200000000001E-4</v>
      </c>
      <c r="P996" s="28">
        <v>-1.88049E-4</v>
      </c>
      <c r="Q996" s="28">
        <v>1.7800099999999999E-5</v>
      </c>
      <c r="R996" s="28">
        <v>2.9862900000000002E-5</v>
      </c>
    </row>
    <row r="997" spans="1:18" ht="33.75" x14ac:dyDescent="0.2">
      <c r="A997" s="12" t="s">
        <v>938</v>
      </c>
      <c r="B997" s="10" t="str">
        <f>VLOOKUP(A997,[3]Feuil1!$A$4:$B$2591,2,FALSE)</f>
        <v>Interventions diagnostiques sur le système hépato-biliaire et pancréatique pour affections malignes, niveau 2</v>
      </c>
      <c r="C997" s="26">
        <v>193</v>
      </c>
      <c r="D997" s="27">
        <v>1583557.4297</v>
      </c>
      <c r="E997" s="26">
        <v>195</v>
      </c>
      <c r="F997" s="27">
        <v>1588274.1923</v>
      </c>
      <c r="G997" s="26">
        <v>194</v>
      </c>
      <c r="H997" s="27">
        <v>1575672.0981999999</v>
      </c>
      <c r="I997" s="28">
        <v>2.9785863999999998E-3</v>
      </c>
      <c r="J997" s="28">
        <v>1.0362694299999999E-2</v>
      </c>
      <c r="K997" s="28">
        <v>-7.308373E-3</v>
      </c>
      <c r="L997" s="28">
        <v>-7.9344580000000001E-3</v>
      </c>
      <c r="M997" s="28">
        <v>-5.1282050000000003E-3</v>
      </c>
      <c r="N997" s="28">
        <v>-2.8207179999999998E-3</v>
      </c>
      <c r="O997" s="28">
        <v>-1.3746E-5</v>
      </c>
      <c r="P997" s="28">
        <v>-2.4210999999999999E-5</v>
      </c>
      <c r="Q997" s="28">
        <v>1.7618400000000001E-5</v>
      </c>
      <c r="R997" s="28">
        <v>5.8147099999999998E-5</v>
      </c>
    </row>
    <row r="998" spans="1:18" ht="33.75" x14ac:dyDescent="0.2">
      <c r="A998" s="12" t="s">
        <v>939</v>
      </c>
      <c r="B998" s="10" t="str">
        <f>VLOOKUP(A998,[3]Feuil1!$A$4:$B$2591,2,FALSE)</f>
        <v>Interventions diagnostiques sur le système hépato-biliaire et pancréatique pour affections malignes, niveau 3</v>
      </c>
      <c r="C998" s="26">
        <v>111</v>
      </c>
      <c r="D998" s="27">
        <v>1441695.5212000001</v>
      </c>
      <c r="E998" s="26">
        <v>140</v>
      </c>
      <c r="F998" s="27">
        <v>1814698.7242000001</v>
      </c>
      <c r="G998" s="26">
        <v>122</v>
      </c>
      <c r="H998" s="27">
        <v>1573374.6318000001</v>
      </c>
      <c r="I998" s="28">
        <v>0.25872536709999999</v>
      </c>
      <c r="J998" s="28">
        <v>0.26126126129999999</v>
      </c>
      <c r="K998" s="28">
        <v>-2.0106019999999998E-3</v>
      </c>
      <c r="L998" s="28">
        <v>-0.13298300699999999</v>
      </c>
      <c r="M998" s="28">
        <v>-0.12857142899999999</v>
      </c>
      <c r="N998" s="28">
        <v>-5.0624670000000002E-3</v>
      </c>
      <c r="O998" s="28">
        <v>-2.4742900000000002E-4</v>
      </c>
      <c r="P998" s="28">
        <v>-4.6362600000000002E-4</v>
      </c>
      <c r="Q998" s="28">
        <v>1.10796E-5</v>
      </c>
      <c r="R998" s="28">
        <v>5.8062300000000001E-5</v>
      </c>
    </row>
    <row r="999" spans="1:18" ht="33.75" x14ac:dyDescent="0.2">
      <c r="A999" s="12" t="s">
        <v>940</v>
      </c>
      <c r="B999" s="10" t="str">
        <f>VLOOKUP(A999,[3]Feuil1!$A$4:$B$2591,2,FALSE)</f>
        <v>Interventions diagnostiques sur le système hépato-biliaire et pancréatique pour affections malignes, niveau 4</v>
      </c>
      <c r="C999" s="26">
        <v>48</v>
      </c>
      <c r="D999" s="27">
        <v>1111378.817</v>
      </c>
      <c r="E999" s="26">
        <v>51</v>
      </c>
      <c r="F999" s="27">
        <v>1173335.6421999999</v>
      </c>
      <c r="G999" s="26">
        <v>49</v>
      </c>
      <c r="H999" s="27">
        <v>1131277.3594</v>
      </c>
      <c r="I999" s="28">
        <v>5.57477111E-2</v>
      </c>
      <c r="J999" s="28">
        <v>6.25E-2</v>
      </c>
      <c r="K999" s="28">
        <v>-6.3550949999999998E-3</v>
      </c>
      <c r="L999" s="28">
        <v>-3.5845057E-2</v>
      </c>
      <c r="M999" s="28">
        <v>-3.9215686E-2</v>
      </c>
      <c r="N999" s="28">
        <v>3.5082060999999999E-3</v>
      </c>
      <c r="O999" s="28">
        <v>-2.7492E-5</v>
      </c>
      <c r="P999" s="28">
        <v>-8.0801000000000001E-5</v>
      </c>
      <c r="Q999" s="28">
        <v>4.4500202000000002E-6</v>
      </c>
      <c r="R999" s="28">
        <v>4.17476E-5</v>
      </c>
    </row>
    <row r="1000" spans="1:18" ht="33.75" x14ac:dyDescent="0.2">
      <c r="A1000" s="12" t="s">
        <v>941</v>
      </c>
      <c r="B1000" s="10" t="str">
        <f>VLOOKUP(A1000,[3]Feuil1!$A$4:$B$2591,2,FALSE)</f>
        <v>Interventions diagnostiques sur le système hépato-biliaire et pancréatique pour affections non malignes, niveau 1</v>
      </c>
      <c r="C1000" s="26">
        <v>168</v>
      </c>
      <c r="D1000" s="27">
        <v>572071.4253</v>
      </c>
      <c r="E1000" s="26">
        <v>163</v>
      </c>
      <c r="F1000" s="27">
        <v>532272.90670000005</v>
      </c>
      <c r="G1000" s="26">
        <v>167</v>
      </c>
      <c r="H1000" s="27">
        <v>530006.41240000003</v>
      </c>
      <c r="I1000" s="28">
        <v>-6.9569143E-2</v>
      </c>
      <c r="J1000" s="28">
        <v>-2.9761905000000002E-2</v>
      </c>
      <c r="K1000" s="28">
        <v>-4.1028319000000001E-2</v>
      </c>
      <c r="L1000" s="28">
        <v>-4.2581429999999998E-3</v>
      </c>
      <c r="M1000" s="28">
        <v>2.4539877299999999E-2</v>
      </c>
      <c r="N1000" s="28">
        <v>-2.8108247999999999E-2</v>
      </c>
      <c r="O1000" s="28">
        <v>5.4984300000000001E-5</v>
      </c>
      <c r="P1000" s="28">
        <v>-4.354332E-6</v>
      </c>
      <c r="Q1000" s="28">
        <v>1.5166399999999999E-5</v>
      </c>
      <c r="R1000" s="28">
        <v>1.95589E-5</v>
      </c>
    </row>
    <row r="1001" spans="1:18" ht="33.75" x14ac:dyDescent="0.2">
      <c r="A1001" s="12" t="s">
        <v>942</v>
      </c>
      <c r="B1001" s="10" t="str">
        <f>VLOOKUP(A1001,[3]Feuil1!$A$4:$B$2591,2,FALSE)</f>
        <v>Interventions diagnostiques sur le système hépato-biliaire et pancréatique pour affections non malignes, niveau 2</v>
      </c>
      <c r="C1001" s="26">
        <v>83</v>
      </c>
      <c r="D1001" s="27">
        <v>536165.43519999995</v>
      </c>
      <c r="E1001" s="26">
        <v>82</v>
      </c>
      <c r="F1001" s="27">
        <v>514536.17119999998</v>
      </c>
      <c r="G1001" s="26">
        <v>96</v>
      </c>
      <c r="H1001" s="27">
        <v>610540.34219999996</v>
      </c>
      <c r="I1001" s="28">
        <v>-4.0340652999999997E-2</v>
      </c>
      <c r="J1001" s="28">
        <v>-1.2048193E-2</v>
      </c>
      <c r="K1001" s="28">
        <v>-2.8637491000000001E-2</v>
      </c>
      <c r="L1001" s="28">
        <v>0.18658391069999999</v>
      </c>
      <c r="M1001" s="28">
        <v>0.17073170730000001</v>
      </c>
      <c r="N1001" s="28">
        <v>1.35404237E-2</v>
      </c>
      <c r="O1001" s="28">
        <v>1.9244520000000001E-4</v>
      </c>
      <c r="P1001" s="28">
        <v>1.8444079999999999E-4</v>
      </c>
      <c r="Q1001" s="28">
        <v>8.7184069000000003E-6</v>
      </c>
      <c r="R1001" s="28">
        <v>2.2530800000000001E-5</v>
      </c>
    </row>
    <row r="1002" spans="1:18" ht="33.75" x14ac:dyDescent="0.2">
      <c r="A1002" s="12" t="s">
        <v>943</v>
      </c>
      <c r="B1002" s="10" t="str">
        <f>VLOOKUP(A1002,[3]Feuil1!$A$4:$B$2591,2,FALSE)</f>
        <v>Interventions diagnostiques sur le système hépato-biliaire et pancréatique pour affections non malignes, niveau 3</v>
      </c>
      <c r="C1002" s="26">
        <v>65</v>
      </c>
      <c r="D1002" s="27">
        <v>627161.88040000002</v>
      </c>
      <c r="E1002" s="26">
        <v>76</v>
      </c>
      <c r="F1002" s="27">
        <v>703276.50529999996</v>
      </c>
      <c r="G1002" s="26">
        <v>69</v>
      </c>
      <c r="H1002" s="27">
        <v>661619.66650000005</v>
      </c>
      <c r="I1002" s="28">
        <v>0.1213636021</v>
      </c>
      <c r="J1002" s="28">
        <v>0.16923076919999999</v>
      </c>
      <c r="K1002" s="28">
        <v>-4.0939024999999997E-2</v>
      </c>
      <c r="L1002" s="28">
        <v>-5.9232518999999997E-2</v>
      </c>
      <c r="M1002" s="28">
        <v>-9.2105263000000007E-2</v>
      </c>
      <c r="N1002" s="28">
        <v>3.6207660500000002E-2</v>
      </c>
      <c r="O1002" s="28">
        <v>-9.6223000000000004E-5</v>
      </c>
      <c r="P1002" s="28">
        <v>-8.0030000000000005E-5</v>
      </c>
      <c r="Q1002" s="28">
        <v>6.2663550000000001E-6</v>
      </c>
      <c r="R1002" s="28">
        <v>2.4415800000000001E-5</v>
      </c>
    </row>
    <row r="1003" spans="1:18" ht="33.75" x14ac:dyDescent="0.2">
      <c r="A1003" s="12" t="s">
        <v>944</v>
      </c>
      <c r="B1003" s="10" t="str">
        <f>VLOOKUP(A1003,[3]Feuil1!$A$4:$B$2591,2,FALSE)</f>
        <v>Interventions diagnostiques sur le système hépato-biliaire et pancréatique pour affections non malignes, niveau 4</v>
      </c>
      <c r="C1003" s="26">
        <v>59</v>
      </c>
      <c r="D1003" s="27">
        <v>998269.48529999994</v>
      </c>
      <c r="E1003" s="26">
        <v>59</v>
      </c>
      <c r="F1003" s="27">
        <v>1000597.6167</v>
      </c>
      <c r="G1003" s="26">
        <v>60</v>
      </c>
      <c r="H1003" s="27">
        <v>1014067.5198</v>
      </c>
      <c r="I1003" s="28">
        <v>2.3321672000000001E-3</v>
      </c>
      <c r="J1003" s="28">
        <v>0</v>
      </c>
      <c r="K1003" s="28">
        <v>2.3321672000000001E-3</v>
      </c>
      <c r="L1003" s="28">
        <v>1.34618581E-2</v>
      </c>
      <c r="M1003" s="28">
        <v>1.6949152499999998E-2</v>
      </c>
      <c r="N1003" s="28">
        <v>-3.4291730000000002E-3</v>
      </c>
      <c r="O1003" s="28">
        <v>1.37461E-5</v>
      </c>
      <c r="P1003" s="28">
        <v>2.5877999999999999E-5</v>
      </c>
      <c r="Q1003" s="28">
        <v>5.4490042999999998E-6</v>
      </c>
      <c r="R1003" s="28">
        <v>3.7422200000000002E-5</v>
      </c>
    </row>
    <row r="1004" spans="1:18" ht="22.5" x14ac:dyDescent="0.2">
      <c r="A1004" s="12" t="s">
        <v>945</v>
      </c>
      <c r="B1004" s="10" t="str">
        <f>VLOOKUP(A1004,[3]Feuil1!$A$4:$B$2591,2,FALSE)</f>
        <v>Autres interventions sur le système hépato-biliaire et pancréatique, niveau 1</v>
      </c>
      <c r="C1004" s="26">
        <v>65</v>
      </c>
      <c r="D1004" s="27">
        <v>144185.2818</v>
      </c>
      <c r="E1004" s="26">
        <v>80</v>
      </c>
      <c r="F1004" s="27">
        <v>188200.29250000001</v>
      </c>
      <c r="G1004" s="26">
        <v>60</v>
      </c>
      <c r="H1004" s="27">
        <v>125505.0904</v>
      </c>
      <c r="I1004" s="28">
        <v>0.30526701579999999</v>
      </c>
      <c r="J1004" s="28">
        <v>0.2307692308</v>
      </c>
      <c r="K1004" s="28">
        <v>6.0529450399999997E-2</v>
      </c>
      <c r="L1004" s="28">
        <v>-0.33313020500000001</v>
      </c>
      <c r="M1004" s="28">
        <v>-0.25</v>
      </c>
      <c r="N1004" s="28">
        <v>-0.110840274</v>
      </c>
      <c r="O1004" s="28">
        <v>-2.7492199999999998E-4</v>
      </c>
      <c r="P1004" s="28">
        <v>-1.20448E-4</v>
      </c>
      <c r="Q1004" s="28">
        <v>5.4490042999999998E-6</v>
      </c>
      <c r="R1004" s="28">
        <v>4.6315218999999999E-6</v>
      </c>
    </row>
    <row r="1005" spans="1:18" ht="22.5" x14ac:dyDescent="0.2">
      <c r="A1005" s="12" t="s">
        <v>946</v>
      </c>
      <c r="B1005" s="10" t="str">
        <f>VLOOKUP(A1005,[3]Feuil1!$A$4:$B$2591,2,FALSE)</f>
        <v>Autres interventions sur le système hépato-biliaire et pancréatique, niveau 2</v>
      </c>
      <c r="C1005" s="26">
        <v>61</v>
      </c>
      <c r="D1005" s="27">
        <v>415090.5808</v>
      </c>
      <c r="E1005" s="26">
        <v>56</v>
      </c>
      <c r="F1005" s="27">
        <v>380104.98509999999</v>
      </c>
      <c r="G1005" s="26">
        <v>65</v>
      </c>
      <c r="H1005" s="27">
        <v>424420.99239999999</v>
      </c>
      <c r="I1005" s="28">
        <v>-8.4284243999999994E-2</v>
      </c>
      <c r="J1005" s="28">
        <v>-8.1967212999999997E-2</v>
      </c>
      <c r="K1005" s="28">
        <v>-2.5239080000000001E-3</v>
      </c>
      <c r="L1005" s="28">
        <v>0.1165888611</v>
      </c>
      <c r="M1005" s="28">
        <v>0.16071428569999999</v>
      </c>
      <c r="N1005" s="28">
        <v>-3.8015750000000001E-2</v>
      </c>
      <c r="O1005" s="28">
        <v>1.237147E-4</v>
      </c>
      <c r="P1005" s="28">
        <v>8.5138799999999999E-5</v>
      </c>
      <c r="Q1005" s="28">
        <v>5.903088E-6</v>
      </c>
      <c r="R1005" s="28">
        <v>1.5662400000000001E-5</v>
      </c>
    </row>
    <row r="1006" spans="1:18" ht="22.5" x14ac:dyDescent="0.2">
      <c r="A1006" s="12" t="s">
        <v>947</v>
      </c>
      <c r="B1006" s="10" t="str">
        <f>VLOOKUP(A1006,[3]Feuil1!$A$4:$B$2591,2,FALSE)</f>
        <v>Autres interventions sur le système hépato-biliaire et pancréatique, niveau 3</v>
      </c>
      <c r="C1006" s="26">
        <v>116</v>
      </c>
      <c r="D1006" s="27">
        <v>1288775.7648</v>
      </c>
      <c r="E1006" s="26">
        <v>135</v>
      </c>
      <c r="F1006" s="27">
        <v>1396715.3149999999</v>
      </c>
      <c r="G1006" s="26">
        <v>122</v>
      </c>
      <c r="H1006" s="27">
        <v>1253466.8393999999</v>
      </c>
      <c r="I1006" s="28">
        <v>8.3753553699999997E-2</v>
      </c>
      <c r="J1006" s="28">
        <v>0.1637931034</v>
      </c>
      <c r="K1006" s="28">
        <v>-6.8774723999999995E-2</v>
      </c>
      <c r="L1006" s="28">
        <v>-0.102560969</v>
      </c>
      <c r="M1006" s="28">
        <v>-9.6296296000000003E-2</v>
      </c>
      <c r="N1006" s="28">
        <v>-6.9322189999999999E-3</v>
      </c>
      <c r="O1006" s="28">
        <v>-1.7869899999999999E-4</v>
      </c>
      <c r="P1006" s="28">
        <v>-2.7520499999999999E-4</v>
      </c>
      <c r="Q1006" s="28">
        <v>1.10796E-5</v>
      </c>
      <c r="R1006" s="28">
        <v>4.6256800000000001E-5</v>
      </c>
    </row>
    <row r="1007" spans="1:18" ht="22.5" x14ac:dyDescent="0.2">
      <c r="A1007" s="12" t="s">
        <v>948</v>
      </c>
      <c r="B1007" s="10" t="str">
        <f>VLOOKUP(A1007,[3]Feuil1!$A$4:$B$2591,2,FALSE)</f>
        <v>Autres interventions sur le système hépato-biliaire et pancréatique, niveau 4</v>
      </c>
      <c r="C1007" s="26">
        <v>98</v>
      </c>
      <c r="D1007" s="27">
        <v>2009584.1924999999</v>
      </c>
      <c r="E1007" s="26">
        <v>107</v>
      </c>
      <c r="F1007" s="27">
        <v>2134693.5699999998</v>
      </c>
      <c r="G1007" s="26">
        <v>106</v>
      </c>
      <c r="H1007" s="27">
        <v>2114871.1258999999</v>
      </c>
      <c r="I1007" s="28">
        <v>6.2256350299999999E-2</v>
      </c>
      <c r="J1007" s="28">
        <v>9.1836734700000006E-2</v>
      </c>
      <c r="K1007" s="28">
        <v>-2.7092314999999999E-2</v>
      </c>
      <c r="L1007" s="28">
        <v>-9.28585E-3</v>
      </c>
      <c r="M1007" s="28">
        <v>-9.3457939999999993E-3</v>
      </c>
      <c r="N1007" s="28">
        <v>6.0510000000000002E-5</v>
      </c>
      <c r="O1007" s="28">
        <v>-1.3746E-5</v>
      </c>
      <c r="P1007" s="28">
        <v>-3.8081999999999999E-5</v>
      </c>
      <c r="Q1007" s="28">
        <v>9.6265743000000007E-6</v>
      </c>
      <c r="R1007" s="28">
        <v>7.8045200000000003E-5</v>
      </c>
    </row>
    <row r="1008" spans="1:18" ht="33.75" x14ac:dyDescent="0.2">
      <c r="A1008" s="12" t="s">
        <v>949</v>
      </c>
      <c r="B1008" s="10" t="str">
        <f>VLOOKUP(A1008,[3]Feuil1!$A$4:$B$2591,2,FALSE)</f>
        <v>Interventions sur le foie, le pancréas et les veines porte ou cave pour tumeurs malignes, niveau 1</v>
      </c>
      <c r="C1008" s="26">
        <v>1831</v>
      </c>
      <c r="D1008" s="27">
        <v>18057183.388999999</v>
      </c>
      <c r="E1008" s="26">
        <v>1764</v>
      </c>
      <c r="F1008" s="27">
        <v>17385544.123</v>
      </c>
      <c r="G1008" s="26">
        <v>1592</v>
      </c>
      <c r="H1008" s="27">
        <v>15596411.833000001</v>
      </c>
      <c r="I1008" s="28">
        <v>-3.7195129E-2</v>
      </c>
      <c r="J1008" s="28">
        <v>-3.6592026E-2</v>
      </c>
      <c r="K1008" s="28">
        <v>-6.2600999999999998E-4</v>
      </c>
      <c r="L1008" s="28">
        <v>-0.102909192</v>
      </c>
      <c r="M1008" s="28">
        <v>-9.7505669000000003E-2</v>
      </c>
      <c r="N1008" s="28">
        <v>-5.98732E-3</v>
      </c>
      <c r="O1008" s="28">
        <v>-2.3643259999999999E-3</v>
      </c>
      <c r="P1008" s="28">
        <v>-3.4372360000000002E-3</v>
      </c>
      <c r="Q1008" s="28">
        <v>1.4458019999999999E-4</v>
      </c>
      <c r="R1008" s="28">
        <v>5.7555530000000005E-4</v>
      </c>
    </row>
    <row r="1009" spans="1:18" ht="33.75" x14ac:dyDescent="0.2">
      <c r="A1009" s="12" t="s">
        <v>950</v>
      </c>
      <c r="B1009" s="10" t="str">
        <f>VLOOKUP(A1009,[3]Feuil1!$A$4:$B$2591,2,FALSE)</f>
        <v>Interventions sur le foie, le pancréas et les veines porte ou cave pour tumeurs malignes, niveau 2</v>
      </c>
      <c r="C1009" s="26">
        <v>1807</v>
      </c>
      <c r="D1009" s="27">
        <v>23551674.401000001</v>
      </c>
      <c r="E1009" s="26">
        <v>2024</v>
      </c>
      <c r="F1009" s="27">
        <v>26420803.807</v>
      </c>
      <c r="G1009" s="26">
        <v>2106</v>
      </c>
      <c r="H1009" s="27">
        <v>27454409.074999999</v>
      </c>
      <c r="I1009" s="28">
        <v>0.1218227357</v>
      </c>
      <c r="J1009" s="28">
        <v>0.12008854450000001</v>
      </c>
      <c r="K1009" s="28">
        <v>1.5482626000000001E-3</v>
      </c>
      <c r="L1009" s="28">
        <v>3.91208865E-2</v>
      </c>
      <c r="M1009" s="28">
        <v>4.0513833999999999E-2</v>
      </c>
      <c r="N1009" s="28">
        <v>-1.338711E-3</v>
      </c>
      <c r="O1009" s="28">
        <v>1.1271788E-3</v>
      </c>
      <c r="P1009" s="28">
        <v>1.9857364999999998E-3</v>
      </c>
      <c r="Q1009" s="28">
        <v>1.9126009999999999E-4</v>
      </c>
      <c r="R1009" s="28">
        <v>1.0131516999999999E-3</v>
      </c>
    </row>
    <row r="1010" spans="1:18" ht="33.75" x14ac:dyDescent="0.2">
      <c r="A1010" s="12" t="s">
        <v>951</v>
      </c>
      <c r="B1010" s="10" t="str">
        <f>VLOOKUP(A1010,[3]Feuil1!$A$4:$B$2591,2,FALSE)</f>
        <v>Interventions sur le foie, le pancréas et les veines porte ou cave pour tumeurs malignes, niveau 3</v>
      </c>
      <c r="C1010" s="26">
        <v>1500</v>
      </c>
      <c r="D1010" s="27">
        <v>24761881.028000001</v>
      </c>
      <c r="E1010" s="26">
        <v>1668</v>
      </c>
      <c r="F1010" s="27">
        <v>27572025.192000002</v>
      </c>
      <c r="G1010" s="26">
        <v>1894</v>
      </c>
      <c r="H1010" s="27">
        <v>31203324.522999998</v>
      </c>
      <c r="I1010" s="28">
        <v>0.1134867</v>
      </c>
      <c r="J1010" s="28">
        <v>0.112</v>
      </c>
      <c r="K1010" s="28">
        <v>1.3369604E-3</v>
      </c>
      <c r="L1010" s="28">
        <v>0.13170230720000001</v>
      </c>
      <c r="M1010" s="28">
        <v>0.13549160669999999</v>
      </c>
      <c r="N1010" s="28">
        <v>-3.3371439999999998E-3</v>
      </c>
      <c r="O1010" s="28">
        <v>3.1066145999999999E-3</v>
      </c>
      <c r="P1010" s="28">
        <v>6.9763610000000004E-3</v>
      </c>
      <c r="Q1010" s="28">
        <v>1.720069E-4</v>
      </c>
      <c r="R1010" s="28">
        <v>1.1514982E-3</v>
      </c>
    </row>
    <row r="1011" spans="1:18" ht="33.75" x14ac:dyDescent="0.2">
      <c r="A1011" s="12" t="s">
        <v>952</v>
      </c>
      <c r="B1011" s="10" t="str">
        <f>VLOOKUP(A1011,[3]Feuil1!$A$4:$B$2591,2,FALSE)</f>
        <v>Interventions sur le foie, le pancréas et les veines porte ou cave pour tumeurs malignes, niveau 4</v>
      </c>
      <c r="C1011" s="26">
        <v>1082</v>
      </c>
      <c r="D1011" s="27">
        <v>25640730.912999999</v>
      </c>
      <c r="E1011" s="26">
        <v>1117</v>
      </c>
      <c r="F1011" s="27">
        <v>26460473.168000001</v>
      </c>
      <c r="G1011" s="26">
        <v>1206</v>
      </c>
      <c r="H1011" s="27">
        <v>28405399.225000001</v>
      </c>
      <c r="I1011" s="28">
        <v>3.1970315399999998E-2</v>
      </c>
      <c r="J1011" s="28">
        <v>3.23475046E-2</v>
      </c>
      <c r="K1011" s="28">
        <v>-3.6537000000000001E-4</v>
      </c>
      <c r="L1011" s="28">
        <v>7.3503071700000006E-2</v>
      </c>
      <c r="M1011" s="28">
        <v>7.9677708099999994E-2</v>
      </c>
      <c r="N1011" s="28">
        <v>-5.7189629999999997E-3</v>
      </c>
      <c r="O1011" s="28">
        <v>1.2234012999999999E-3</v>
      </c>
      <c r="P1011" s="28">
        <v>3.7365430000000002E-3</v>
      </c>
      <c r="Q1011" s="28">
        <v>1.0952500000000001E-4</v>
      </c>
      <c r="R1011" s="28">
        <v>1.0482461999999999E-3</v>
      </c>
    </row>
    <row r="1012" spans="1:18" ht="33.75" x14ac:dyDescent="0.2">
      <c r="A1012" s="12" t="s">
        <v>953</v>
      </c>
      <c r="B1012" s="10" t="str">
        <f>VLOOKUP(A1012,[3]Feuil1!$A$4:$B$2591,2,FALSE)</f>
        <v>Interventions sur le foie, le pancréas et les veines porte ou cave pour affections non malignes, niveau 1</v>
      </c>
      <c r="C1012" s="26">
        <v>918</v>
      </c>
      <c r="D1012" s="27">
        <v>6330486.9353999998</v>
      </c>
      <c r="E1012" s="26">
        <v>872</v>
      </c>
      <c r="F1012" s="27">
        <v>5968377.9824000001</v>
      </c>
      <c r="G1012" s="26">
        <v>861</v>
      </c>
      <c r="H1012" s="27">
        <v>5850415.1153999995</v>
      </c>
      <c r="I1012" s="28">
        <v>-5.7200806E-2</v>
      </c>
      <c r="J1012" s="28">
        <v>-5.0108932000000002E-2</v>
      </c>
      <c r="K1012" s="28">
        <v>-7.465986E-3</v>
      </c>
      <c r="L1012" s="28">
        <v>-1.9764644000000001E-2</v>
      </c>
      <c r="M1012" s="28">
        <v>-1.2614679E-2</v>
      </c>
      <c r="N1012" s="28">
        <v>-7.2413119999999997E-3</v>
      </c>
      <c r="O1012" s="28">
        <v>-1.5120699999999999E-4</v>
      </c>
      <c r="P1012" s="28">
        <v>-2.26627E-4</v>
      </c>
      <c r="Q1012" s="28">
        <v>7.8193200000000002E-5</v>
      </c>
      <c r="R1012" s="28">
        <v>2.158982E-4</v>
      </c>
    </row>
    <row r="1013" spans="1:18" ht="33.75" x14ac:dyDescent="0.2">
      <c r="A1013" s="12" t="s">
        <v>954</v>
      </c>
      <c r="B1013" s="10" t="str">
        <f>VLOOKUP(A1013,[3]Feuil1!$A$4:$B$2591,2,FALSE)</f>
        <v>Interventions sur le foie, le pancréas et les veines porte ou cave pour affections non malignes, niveau 2</v>
      </c>
      <c r="C1013" s="26">
        <v>589</v>
      </c>
      <c r="D1013" s="27">
        <v>6069244.2755000005</v>
      </c>
      <c r="E1013" s="26">
        <v>603</v>
      </c>
      <c r="F1013" s="27">
        <v>6254738.9146999996</v>
      </c>
      <c r="G1013" s="26">
        <v>616</v>
      </c>
      <c r="H1013" s="27">
        <v>6406235.6083000004</v>
      </c>
      <c r="I1013" s="28">
        <v>3.05630538E-2</v>
      </c>
      <c r="J1013" s="28">
        <v>2.3769100200000001E-2</v>
      </c>
      <c r="K1013" s="28">
        <v>6.6362167000000001E-3</v>
      </c>
      <c r="L1013" s="28">
        <v>2.4221105900000001E-2</v>
      </c>
      <c r="M1013" s="28">
        <v>2.15588723E-2</v>
      </c>
      <c r="N1013" s="28">
        <v>2.6060501E-3</v>
      </c>
      <c r="O1013" s="28">
        <v>1.786991E-4</v>
      </c>
      <c r="P1013" s="28">
        <v>2.910516E-4</v>
      </c>
      <c r="Q1013" s="28">
        <v>5.5943100000000003E-5</v>
      </c>
      <c r="R1013" s="28">
        <v>2.364097E-4</v>
      </c>
    </row>
    <row r="1014" spans="1:18" ht="33.75" x14ac:dyDescent="0.2">
      <c r="A1014" s="12" t="s">
        <v>955</v>
      </c>
      <c r="B1014" s="10" t="str">
        <f>VLOOKUP(A1014,[3]Feuil1!$A$4:$B$2591,2,FALSE)</f>
        <v>Interventions sur le foie, le pancréas et les veines porte ou cave pour affections non malignes, niveau 3</v>
      </c>
      <c r="C1014" s="26">
        <v>478</v>
      </c>
      <c r="D1014" s="27">
        <v>6811687.5745000001</v>
      </c>
      <c r="E1014" s="26">
        <v>466</v>
      </c>
      <c r="F1014" s="27">
        <v>6564236.5310000004</v>
      </c>
      <c r="G1014" s="26">
        <v>479</v>
      </c>
      <c r="H1014" s="27">
        <v>6737979.8154999996</v>
      </c>
      <c r="I1014" s="28">
        <v>-3.6327420999999999E-2</v>
      </c>
      <c r="J1014" s="28">
        <v>-2.5104603E-2</v>
      </c>
      <c r="K1014" s="28">
        <v>-1.1511818E-2</v>
      </c>
      <c r="L1014" s="28">
        <v>2.64681633E-2</v>
      </c>
      <c r="M1014" s="28">
        <v>2.78969957E-2</v>
      </c>
      <c r="N1014" s="28">
        <v>-1.3900539999999999E-3</v>
      </c>
      <c r="O1014" s="28">
        <v>1.786991E-4</v>
      </c>
      <c r="P1014" s="28">
        <v>3.3379120000000002E-4</v>
      </c>
      <c r="Q1014" s="28">
        <v>4.3501200000000003E-5</v>
      </c>
      <c r="R1014" s="28">
        <v>2.4865210000000001E-4</v>
      </c>
    </row>
    <row r="1015" spans="1:18" ht="33.75" x14ac:dyDescent="0.2">
      <c r="A1015" s="12" t="s">
        <v>956</v>
      </c>
      <c r="B1015" s="10" t="str">
        <f>VLOOKUP(A1015,[3]Feuil1!$A$4:$B$2591,2,FALSE)</f>
        <v>Interventions sur le foie, le pancréas et les veines porte ou cave pour affections non malignes, niveau 4</v>
      </c>
      <c r="C1015" s="26">
        <v>418</v>
      </c>
      <c r="D1015" s="27">
        <v>11608377.028000001</v>
      </c>
      <c r="E1015" s="26">
        <v>395</v>
      </c>
      <c r="F1015" s="27">
        <v>10760809.085000001</v>
      </c>
      <c r="G1015" s="26">
        <v>369</v>
      </c>
      <c r="H1015" s="27">
        <v>10083732.200999999</v>
      </c>
      <c r="I1015" s="28">
        <v>-7.3013474999999994E-2</v>
      </c>
      <c r="J1015" s="28">
        <v>-5.5023923000000002E-2</v>
      </c>
      <c r="K1015" s="28">
        <v>-1.9037043999999999E-2</v>
      </c>
      <c r="L1015" s="28">
        <v>-6.2920630000000005E-2</v>
      </c>
      <c r="M1015" s="28">
        <v>-6.5822784999999995E-2</v>
      </c>
      <c r="N1015" s="28">
        <v>3.1066430000000001E-3</v>
      </c>
      <c r="O1015" s="28">
        <v>-3.5739799999999998E-4</v>
      </c>
      <c r="P1015" s="28">
        <v>-1.300783E-3</v>
      </c>
      <c r="Q1015" s="28">
        <v>3.3511399999999999E-5</v>
      </c>
      <c r="R1015" s="28">
        <v>3.7212060000000002E-4</v>
      </c>
    </row>
    <row r="1016" spans="1:18" x14ac:dyDescent="0.2">
      <c r="A1016" s="12" t="s">
        <v>957</v>
      </c>
      <c r="B1016" s="10" t="str">
        <f>VLOOKUP(A1016,[3]Feuil1!$A$4:$B$2591,2,FALSE)</f>
        <v>Dérivations biliaires, niveau 1</v>
      </c>
      <c r="C1016" s="26">
        <v>246</v>
      </c>
      <c r="D1016" s="27">
        <v>2023050.3585000001</v>
      </c>
      <c r="E1016" s="26">
        <v>239</v>
      </c>
      <c r="F1016" s="27">
        <v>1961937.1880000001</v>
      </c>
      <c r="G1016" s="26">
        <v>176</v>
      </c>
      <c r="H1016" s="27">
        <v>1412876.9842000001</v>
      </c>
      <c r="I1016" s="28">
        <v>-3.0208427999999999E-2</v>
      </c>
      <c r="J1016" s="28">
        <v>-2.8455285E-2</v>
      </c>
      <c r="K1016" s="28">
        <v>-1.80449E-3</v>
      </c>
      <c r="L1016" s="28">
        <v>-0.27985615800000002</v>
      </c>
      <c r="M1016" s="28">
        <v>-0.26359832599999999</v>
      </c>
      <c r="N1016" s="28">
        <v>-2.2077395999999999E-2</v>
      </c>
      <c r="O1016" s="28">
        <v>-8.6600299999999996E-4</v>
      </c>
      <c r="P1016" s="28">
        <v>-1.0548409999999999E-3</v>
      </c>
      <c r="Q1016" s="28">
        <v>1.5983700000000001E-5</v>
      </c>
      <c r="R1016" s="28">
        <v>5.2139499999999998E-5</v>
      </c>
    </row>
    <row r="1017" spans="1:18" x14ac:dyDescent="0.2">
      <c r="A1017" s="12" t="s">
        <v>958</v>
      </c>
      <c r="B1017" s="10" t="str">
        <f>VLOOKUP(A1017,[3]Feuil1!$A$4:$B$2591,2,FALSE)</f>
        <v>Dérivations biliaires, niveau 2</v>
      </c>
      <c r="C1017" s="26">
        <v>374</v>
      </c>
      <c r="D1017" s="27">
        <v>3901383.6623999998</v>
      </c>
      <c r="E1017" s="26">
        <v>326</v>
      </c>
      <c r="F1017" s="27">
        <v>3407471.3777999999</v>
      </c>
      <c r="G1017" s="26">
        <v>345</v>
      </c>
      <c r="H1017" s="27">
        <v>3598592.3872000002</v>
      </c>
      <c r="I1017" s="28">
        <v>-0.12659925999999999</v>
      </c>
      <c r="J1017" s="28">
        <v>-0.12834224599999999</v>
      </c>
      <c r="K1017" s="28">
        <v>1.9996219999999999E-3</v>
      </c>
      <c r="L1017" s="28">
        <v>5.6088808400000002E-2</v>
      </c>
      <c r="M1017" s="28">
        <v>5.8282208600000003E-2</v>
      </c>
      <c r="N1017" s="28">
        <v>-2.072604E-3</v>
      </c>
      <c r="O1017" s="28">
        <v>2.6117559999999998E-4</v>
      </c>
      <c r="P1017" s="28">
        <v>3.6717690000000002E-4</v>
      </c>
      <c r="Q1017" s="28">
        <v>3.1331799999999997E-5</v>
      </c>
      <c r="R1017" s="28">
        <v>1.3279909999999999E-4</v>
      </c>
    </row>
    <row r="1018" spans="1:18" x14ac:dyDescent="0.2">
      <c r="A1018" s="12" t="s">
        <v>959</v>
      </c>
      <c r="B1018" s="10" t="str">
        <f>VLOOKUP(A1018,[3]Feuil1!$A$4:$B$2591,2,FALSE)</f>
        <v>Dérivations biliaires, niveau 3</v>
      </c>
      <c r="C1018" s="26">
        <v>400</v>
      </c>
      <c r="D1018" s="27">
        <v>5702477.5700000003</v>
      </c>
      <c r="E1018" s="26">
        <v>380</v>
      </c>
      <c r="F1018" s="27">
        <v>5436021.9829000002</v>
      </c>
      <c r="G1018" s="26">
        <v>405</v>
      </c>
      <c r="H1018" s="27">
        <v>5782553.0387000004</v>
      </c>
      <c r="I1018" s="28">
        <v>-4.6726284E-2</v>
      </c>
      <c r="J1018" s="28">
        <v>-0.05</v>
      </c>
      <c r="K1018" s="28">
        <v>3.4460166999999999E-3</v>
      </c>
      <c r="L1018" s="28">
        <v>6.3747177099999996E-2</v>
      </c>
      <c r="M1018" s="28">
        <v>6.5789473700000003E-2</v>
      </c>
      <c r="N1018" s="28">
        <v>-1.916229E-3</v>
      </c>
      <c r="O1018" s="28">
        <v>3.4365209999999999E-4</v>
      </c>
      <c r="P1018" s="28">
        <v>6.6574679999999999E-4</v>
      </c>
      <c r="Q1018" s="28">
        <v>3.6780799999999999E-5</v>
      </c>
      <c r="R1018" s="28">
        <v>2.1339389999999999E-4</v>
      </c>
    </row>
    <row r="1019" spans="1:18" x14ac:dyDescent="0.2">
      <c r="A1019" s="12" t="s">
        <v>960</v>
      </c>
      <c r="B1019" s="10" t="str">
        <f>VLOOKUP(A1019,[3]Feuil1!$A$4:$B$2591,2,FALSE)</f>
        <v>Dérivations biliaires, niveau 4</v>
      </c>
      <c r="C1019" s="26">
        <v>207</v>
      </c>
      <c r="D1019" s="27">
        <v>4770439.2708000001</v>
      </c>
      <c r="E1019" s="26">
        <v>211</v>
      </c>
      <c r="F1019" s="27">
        <v>4900611.9528000001</v>
      </c>
      <c r="G1019" s="26">
        <v>180</v>
      </c>
      <c r="H1019" s="27">
        <v>4192020.9701</v>
      </c>
      <c r="I1019" s="28">
        <v>2.7287357500000001E-2</v>
      </c>
      <c r="J1019" s="28">
        <v>1.93236715E-2</v>
      </c>
      <c r="K1019" s="28">
        <v>7.8127157000000003E-3</v>
      </c>
      <c r="L1019" s="28">
        <v>-0.14459234700000001</v>
      </c>
      <c r="M1019" s="28">
        <v>-0.14691943099999999</v>
      </c>
      <c r="N1019" s="28">
        <v>2.7278602E-3</v>
      </c>
      <c r="O1019" s="28">
        <v>-4.2612900000000003E-4</v>
      </c>
      <c r="P1019" s="28">
        <v>-1.3613270000000001E-3</v>
      </c>
      <c r="Q1019" s="28">
        <v>1.6347000000000001E-5</v>
      </c>
      <c r="R1019" s="28">
        <v>1.5469839999999999E-4</v>
      </c>
    </row>
    <row r="1020" spans="1:18" ht="22.5" x14ac:dyDescent="0.2">
      <c r="A1020" s="12" t="s">
        <v>961</v>
      </c>
      <c r="B1020" s="10" t="str">
        <f>VLOOKUP(A1020,[3]Feuil1!$A$4:$B$2591,2,FALSE)</f>
        <v>Autres interventions sur les voies biliaires sauf cholécystectomies isolées, niveau 1</v>
      </c>
      <c r="C1020" s="26">
        <v>1136</v>
      </c>
      <c r="D1020" s="27">
        <v>5974465.2956999997</v>
      </c>
      <c r="E1020" s="26">
        <v>1054</v>
      </c>
      <c r="F1020" s="27">
        <v>5508018.3926999997</v>
      </c>
      <c r="G1020" s="26">
        <v>1005</v>
      </c>
      <c r="H1020" s="27">
        <v>5147650.5094999997</v>
      </c>
      <c r="I1020" s="28">
        <v>-7.8073413999999994E-2</v>
      </c>
      <c r="J1020" s="28">
        <v>-7.2183099000000001E-2</v>
      </c>
      <c r="K1020" s="28">
        <v>-6.3485750000000004E-3</v>
      </c>
      <c r="L1020" s="28">
        <v>-6.5426049E-2</v>
      </c>
      <c r="M1020" s="28">
        <v>-4.6489563999999997E-2</v>
      </c>
      <c r="N1020" s="28">
        <v>-1.9859756999999999E-2</v>
      </c>
      <c r="O1020" s="28">
        <v>-6.7355799999999999E-4</v>
      </c>
      <c r="P1020" s="28">
        <v>-6.9233000000000001E-4</v>
      </c>
      <c r="Q1020" s="28">
        <v>9.12708E-5</v>
      </c>
      <c r="R1020" s="28">
        <v>1.8996409999999999E-4</v>
      </c>
    </row>
    <row r="1021" spans="1:18" ht="22.5" x14ac:dyDescent="0.2">
      <c r="A1021" s="12" t="s">
        <v>962</v>
      </c>
      <c r="B1021" s="10" t="str">
        <f>VLOOKUP(A1021,[3]Feuil1!$A$4:$B$2591,2,FALSE)</f>
        <v>Autres interventions sur les voies biliaires sauf cholécystectomies isolées, niveau 2</v>
      </c>
      <c r="C1021" s="26">
        <v>687</v>
      </c>
      <c r="D1021" s="27">
        <v>5158137.0306000002</v>
      </c>
      <c r="E1021" s="26">
        <v>579</v>
      </c>
      <c r="F1021" s="27">
        <v>4341500.8380000005</v>
      </c>
      <c r="G1021" s="26">
        <v>567</v>
      </c>
      <c r="H1021" s="27">
        <v>4251301.5772000002</v>
      </c>
      <c r="I1021" s="28">
        <v>-0.15831998799999999</v>
      </c>
      <c r="J1021" s="28">
        <v>-0.15720524</v>
      </c>
      <c r="K1021" s="28">
        <v>-1.3226799999999999E-3</v>
      </c>
      <c r="L1021" s="28">
        <v>-2.0776055000000002E-2</v>
      </c>
      <c r="M1021" s="28">
        <v>-2.0725389E-2</v>
      </c>
      <c r="N1021" s="28">
        <v>-5.1739E-5</v>
      </c>
      <c r="O1021" s="28">
        <v>-1.6495299999999999E-4</v>
      </c>
      <c r="P1021" s="28">
        <v>-1.73289E-4</v>
      </c>
      <c r="Q1021" s="28">
        <v>5.1493099999999997E-5</v>
      </c>
      <c r="R1021" s="28">
        <v>1.5688599999999999E-4</v>
      </c>
    </row>
    <row r="1022" spans="1:18" ht="22.5" x14ac:dyDescent="0.2">
      <c r="A1022" s="12" t="s">
        <v>963</v>
      </c>
      <c r="B1022" s="10" t="str">
        <f>VLOOKUP(A1022,[3]Feuil1!$A$4:$B$2591,2,FALSE)</f>
        <v>Autres interventions sur les voies biliaires sauf cholécystectomies isolées, niveau 3</v>
      </c>
      <c r="C1022" s="26">
        <v>508</v>
      </c>
      <c r="D1022" s="27">
        <v>4892538.1628999999</v>
      </c>
      <c r="E1022" s="26">
        <v>548</v>
      </c>
      <c r="F1022" s="27">
        <v>5308376.0684000002</v>
      </c>
      <c r="G1022" s="26">
        <v>504</v>
      </c>
      <c r="H1022" s="27">
        <v>4843344.9961999999</v>
      </c>
      <c r="I1022" s="28">
        <v>8.4994310000000003E-2</v>
      </c>
      <c r="J1022" s="28">
        <v>7.8740157500000005E-2</v>
      </c>
      <c r="K1022" s="28">
        <v>5.7976451000000002E-3</v>
      </c>
      <c r="L1022" s="28">
        <v>-8.7603264E-2</v>
      </c>
      <c r="M1022" s="28">
        <v>-8.0291971000000004E-2</v>
      </c>
      <c r="N1022" s="28">
        <v>-7.9495810000000007E-3</v>
      </c>
      <c r="O1022" s="28">
        <v>-6.0482799999999996E-4</v>
      </c>
      <c r="P1022" s="28">
        <v>-8.9340600000000002E-4</v>
      </c>
      <c r="Q1022" s="28">
        <v>4.5771600000000001E-5</v>
      </c>
      <c r="R1022" s="28">
        <v>1.7873429999999999E-4</v>
      </c>
    </row>
    <row r="1023" spans="1:18" ht="22.5" x14ac:dyDescent="0.2">
      <c r="A1023" s="12" t="s">
        <v>964</v>
      </c>
      <c r="B1023" s="10" t="str">
        <f>VLOOKUP(A1023,[3]Feuil1!$A$4:$B$2591,2,FALSE)</f>
        <v>Autres interventions sur les voies biliaires sauf cholécystectomies isolées, niveau 4</v>
      </c>
      <c r="C1023" s="26">
        <v>174</v>
      </c>
      <c r="D1023" s="27">
        <v>3005954.3210999998</v>
      </c>
      <c r="E1023" s="26">
        <v>189</v>
      </c>
      <c r="F1023" s="27">
        <v>3320601.7689</v>
      </c>
      <c r="G1023" s="26">
        <v>161</v>
      </c>
      <c r="H1023" s="27">
        <v>2789253.2497999999</v>
      </c>
      <c r="I1023" s="28">
        <v>0.104674727</v>
      </c>
      <c r="J1023" s="28">
        <v>8.6206896599999999E-2</v>
      </c>
      <c r="K1023" s="28">
        <v>1.7002129599999999E-2</v>
      </c>
      <c r="L1023" s="28">
        <v>-0.16001573099999999</v>
      </c>
      <c r="M1023" s="28">
        <v>-0.14814814800000001</v>
      </c>
      <c r="N1023" s="28">
        <v>-1.3931509999999999E-2</v>
      </c>
      <c r="O1023" s="28">
        <v>-3.8488999999999998E-4</v>
      </c>
      <c r="P1023" s="28">
        <v>-1.020813E-3</v>
      </c>
      <c r="Q1023" s="28">
        <v>1.4621500000000001E-5</v>
      </c>
      <c r="R1023" s="28">
        <v>1.02932E-4</v>
      </c>
    </row>
    <row r="1024" spans="1:18" ht="33.75" x14ac:dyDescent="0.2">
      <c r="A1024" s="12" t="s">
        <v>965</v>
      </c>
      <c r="B1024" s="10" t="str">
        <f>VLOOKUP(A1024,[3]Feuil1!$A$4:$B$2591,2,FALSE)</f>
        <v>Cholécystectomies sans exploration de la voie biliaire principale pour affections aigües, niveau 1</v>
      </c>
      <c r="C1024" s="26">
        <v>14537</v>
      </c>
      <c r="D1024" s="27">
        <v>45677393.284000002</v>
      </c>
      <c r="E1024" s="26">
        <v>14266</v>
      </c>
      <c r="F1024" s="27">
        <v>44401449.265000001</v>
      </c>
      <c r="G1024" s="26">
        <v>13024</v>
      </c>
      <c r="H1024" s="27">
        <v>40396986.141000003</v>
      </c>
      <c r="I1024" s="28">
        <v>-2.7933818999999999E-2</v>
      </c>
      <c r="J1024" s="28">
        <v>-1.8642085999999999E-2</v>
      </c>
      <c r="K1024" s="28">
        <v>-9.4682410000000005E-3</v>
      </c>
      <c r="L1024" s="28">
        <v>-9.0187666999999999E-2</v>
      </c>
      <c r="M1024" s="28">
        <v>-8.7060143000000006E-2</v>
      </c>
      <c r="N1024" s="28">
        <v>-3.4257720000000001E-3</v>
      </c>
      <c r="O1024" s="28">
        <v>-1.7072634E-2</v>
      </c>
      <c r="P1024" s="28">
        <v>-7.6932739999999999E-3</v>
      </c>
      <c r="Q1024" s="28">
        <v>1.1827972E-3</v>
      </c>
      <c r="R1024" s="28">
        <v>1.4907723999999999E-3</v>
      </c>
    </row>
    <row r="1025" spans="1:18" ht="33.75" x14ac:dyDescent="0.2">
      <c r="A1025" s="12" t="s">
        <v>966</v>
      </c>
      <c r="B1025" s="10" t="str">
        <f>VLOOKUP(A1025,[3]Feuil1!$A$4:$B$2591,2,FALSE)</f>
        <v>Cholécystectomies sans exploration de la voie biliaire principale pour affections aigües, niveau 2</v>
      </c>
      <c r="C1025" s="26">
        <v>4745</v>
      </c>
      <c r="D1025" s="27">
        <v>21383943.524999999</v>
      </c>
      <c r="E1025" s="26">
        <v>4645</v>
      </c>
      <c r="F1025" s="27">
        <v>20888630.16</v>
      </c>
      <c r="G1025" s="26">
        <v>4818</v>
      </c>
      <c r="H1025" s="27">
        <v>21696423.134</v>
      </c>
      <c r="I1025" s="28">
        <v>-2.3162863999999998E-2</v>
      </c>
      <c r="J1025" s="28">
        <v>-2.1074816E-2</v>
      </c>
      <c r="K1025" s="28">
        <v>-2.1330009999999998E-3</v>
      </c>
      <c r="L1025" s="28">
        <v>3.8671419200000001E-2</v>
      </c>
      <c r="M1025" s="28">
        <v>3.72443488E-2</v>
      </c>
      <c r="N1025" s="28">
        <v>1.3758285999999999E-3</v>
      </c>
      <c r="O1025" s="28">
        <v>2.3780721999999998E-3</v>
      </c>
      <c r="P1025" s="28">
        <v>1.5519116E-3</v>
      </c>
      <c r="Q1025" s="28">
        <v>4.3755500000000001E-4</v>
      </c>
      <c r="R1025" s="28">
        <v>8.006644E-4</v>
      </c>
    </row>
    <row r="1026" spans="1:18" ht="33.75" x14ac:dyDescent="0.2">
      <c r="A1026" s="12" t="s">
        <v>967</v>
      </c>
      <c r="B1026" s="10" t="str">
        <f>VLOOKUP(A1026,[3]Feuil1!$A$4:$B$2591,2,FALSE)</f>
        <v>Cholécystectomies sans exploration de la voie biliaire principale pour affections aigües, niveau 3</v>
      </c>
      <c r="C1026" s="26">
        <v>2866</v>
      </c>
      <c r="D1026" s="27">
        <v>18945391.486000001</v>
      </c>
      <c r="E1026" s="26">
        <v>3061</v>
      </c>
      <c r="F1026" s="27">
        <v>20288797.925999999</v>
      </c>
      <c r="G1026" s="26">
        <v>3169</v>
      </c>
      <c r="H1026" s="27">
        <v>20761650.962000001</v>
      </c>
      <c r="I1026" s="28">
        <v>7.0909405100000003E-2</v>
      </c>
      <c r="J1026" s="28">
        <v>6.8039078899999994E-2</v>
      </c>
      <c r="K1026" s="28">
        <v>2.6874731000000002E-3</v>
      </c>
      <c r="L1026" s="28">
        <v>2.3306113900000001E-2</v>
      </c>
      <c r="M1026" s="28">
        <v>3.5282587400000003E-2</v>
      </c>
      <c r="N1026" s="28">
        <v>-1.1568313E-2</v>
      </c>
      <c r="O1026" s="28">
        <v>1.4845768999999999E-3</v>
      </c>
      <c r="P1026" s="28">
        <v>9.0843339999999997E-4</v>
      </c>
      <c r="Q1026" s="28">
        <v>2.8779819999999998E-4</v>
      </c>
      <c r="R1026" s="28">
        <v>7.6616849999999997E-4</v>
      </c>
    </row>
    <row r="1027" spans="1:18" ht="33.75" x14ac:dyDescent="0.2">
      <c r="A1027" s="12" t="s">
        <v>968</v>
      </c>
      <c r="B1027" s="10" t="str">
        <f>VLOOKUP(A1027,[3]Feuil1!$A$4:$B$2591,2,FALSE)</f>
        <v>Cholécystectomies sans exploration de la voie biliaire principale pour affections aigües, niveau 4</v>
      </c>
      <c r="C1027" s="26">
        <v>851</v>
      </c>
      <c r="D1027" s="27">
        <v>11694176.361</v>
      </c>
      <c r="E1027" s="26">
        <v>924</v>
      </c>
      <c r="F1027" s="27">
        <v>12130306.763</v>
      </c>
      <c r="G1027" s="26">
        <v>820</v>
      </c>
      <c r="H1027" s="27">
        <v>11005827.896</v>
      </c>
      <c r="I1027" s="28">
        <v>3.7294665999999997E-2</v>
      </c>
      <c r="J1027" s="28">
        <v>8.5781433599999998E-2</v>
      </c>
      <c r="K1027" s="28">
        <v>-4.4656103000000003E-2</v>
      </c>
      <c r="L1027" s="28">
        <v>-9.2699953000000002E-2</v>
      </c>
      <c r="M1027" s="28">
        <v>-0.112554113</v>
      </c>
      <c r="N1027" s="28">
        <v>2.2372248000000001E-2</v>
      </c>
      <c r="O1027" s="28">
        <v>-1.4295930000000001E-3</v>
      </c>
      <c r="P1027" s="28">
        <v>-2.1603210000000002E-3</v>
      </c>
      <c r="Q1027" s="28">
        <v>7.4469700000000003E-5</v>
      </c>
      <c r="R1027" s="28">
        <v>4.0614870000000002E-4</v>
      </c>
    </row>
    <row r="1028" spans="1:18" ht="33.75" x14ac:dyDescent="0.2">
      <c r="A1028" s="12" t="s">
        <v>969</v>
      </c>
      <c r="B1028" s="10" t="str">
        <f>VLOOKUP(A1028,[3]Feuil1!$A$4:$B$2591,2,FALSE)</f>
        <v>Cholécystectomies sans exploration de la voie biliaire principale à l'exception des affections aigües, niveau 1</v>
      </c>
      <c r="C1028" s="26">
        <v>27040</v>
      </c>
      <c r="D1028" s="27">
        <v>69821225.131999999</v>
      </c>
      <c r="E1028" s="26">
        <v>27207</v>
      </c>
      <c r="F1028" s="27">
        <v>70214833.237000003</v>
      </c>
      <c r="G1028" s="26">
        <v>26454</v>
      </c>
      <c r="H1028" s="27">
        <v>68135170.584999993</v>
      </c>
      <c r="I1028" s="28">
        <v>5.6373704000000002E-3</v>
      </c>
      <c r="J1028" s="28">
        <v>6.1760354999999996E-3</v>
      </c>
      <c r="K1028" s="28">
        <v>-5.3535900000000001E-4</v>
      </c>
      <c r="L1028" s="28">
        <v>-2.9618565999999999E-2</v>
      </c>
      <c r="M1028" s="28">
        <v>-2.7676701000000001E-2</v>
      </c>
      <c r="N1028" s="28">
        <v>-1.9971390000000002E-3</v>
      </c>
      <c r="O1028" s="28">
        <v>-1.03508E-2</v>
      </c>
      <c r="P1028" s="28">
        <v>-3.995396E-3</v>
      </c>
      <c r="Q1028" s="28">
        <v>2.4024659999999998E-3</v>
      </c>
      <c r="R1028" s="28">
        <v>2.5143963E-3</v>
      </c>
    </row>
    <row r="1029" spans="1:18" ht="33.75" x14ac:dyDescent="0.2">
      <c r="A1029" s="12" t="s">
        <v>970</v>
      </c>
      <c r="B1029" s="10" t="str">
        <f>VLOOKUP(A1029,[3]Feuil1!$A$4:$B$2591,2,FALSE)</f>
        <v>Cholécystectomies sans exploration de la voie biliaire principale à l'exception des affections aigües, niveau 2</v>
      </c>
      <c r="C1029" s="26">
        <v>4147</v>
      </c>
      <c r="D1029" s="27">
        <v>17148743.544</v>
      </c>
      <c r="E1029" s="26">
        <v>4201</v>
      </c>
      <c r="F1029" s="27">
        <v>17409818.256000001</v>
      </c>
      <c r="G1029" s="26">
        <v>4065</v>
      </c>
      <c r="H1029" s="27">
        <v>16802181.037999999</v>
      </c>
      <c r="I1029" s="28">
        <v>1.52241307E-2</v>
      </c>
      <c r="J1029" s="28">
        <v>1.30214613E-2</v>
      </c>
      <c r="K1029" s="28">
        <v>2.1743561000000002E-3</v>
      </c>
      <c r="L1029" s="28">
        <v>-3.4901985000000003E-2</v>
      </c>
      <c r="M1029" s="28">
        <v>-3.2373244000000002E-2</v>
      </c>
      <c r="N1029" s="28">
        <v>-2.6133430000000002E-3</v>
      </c>
      <c r="O1029" s="28">
        <v>-1.8694670000000001E-3</v>
      </c>
      <c r="P1029" s="28">
        <v>-1.167377E-3</v>
      </c>
      <c r="Q1029" s="28">
        <v>3.6916999999999999E-4</v>
      </c>
      <c r="R1029" s="28">
        <v>6.2005190000000003E-4</v>
      </c>
    </row>
    <row r="1030" spans="1:18" ht="33.75" x14ac:dyDescent="0.2">
      <c r="A1030" s="12" t="s">
        <v>971</v>
      </c>
      <c r="B1030" s="10" t="str">
        <f>VLOOKUP(A1030,[3]Feuil1!$A$4:$B$2591,2,FALSE)</f>
        <v>Cholécystectomies sans exploration de la voie biliaire principale à l'exception des affections aigües, niveau 3</v>
      </c>
      <c r="C1030" s="26">
        <v>1063</v>
      </c>
      <c r="D1030" s="27">
        <v>6947914.4856000002</v>
      </c>
      <c r="E1030" s="26">
        <v>1061</v>
      </c>
      <c r="F1030" s="27">
        <v>6968777.4636000004</v>
      </c>
      <c r="G1030" s="26">
        <v>1149</v>
      </c>
      <c r="H1030" s="27">
        <v>7486634.2309999997</v>
      </c>
      <c r="I1030" s="28">
        <v>3.0027684E-3</v>
      </c>
      <c r="J1030" s="28">
        <v>-1.8814680000000001E-3</v>
      </c>
      <c r="K1030" s="28">
        <v>4.8934427999999999E-3</v>
      </c>
      <c r="L1030" s="28">
        <v>7.4310992199999995E-2</v>
      </c>
      <c r="M1030" s="28">
        <v>8.29406221E-2</v>
      </c>
      <c r="N1030" s="28">
        <v>-7.9687009999999999E-3</v>
      </c>
      <c r="O1030" s="28">
        <v>1.2096552000000001E-3</v>
      </c>
      <c r="P1030" s="28">
        <v>9.9489340000000009E-4</v>
      </c>
      <c r="Q1030" s="28">
        <v>1.043484E-4</v>
      </c>
      <c r="R1030" s="28">
        <v>2.7627970000000001E-4</v>
      </c>
    </row>
    <row r="1031" spans="1:18" ht="33.75" x14ac:dyDescent="0.2">
      <c r="A1031" s="12" t="s">
        <v>972</v>
      </c>
      <c r="B1031" s="10" t="str">
        <f>VLOOKUP(A1031,[3]Feuil1!$A$4:$B$2591,2,FALSE)</f>
        <v>Cholécystectomies sans exploration de la voie biliaire principale à l'exception des affections aigües, niveau 4</v>
      </c>
      <c r="C1031" s="26">
        <v>360</v>
      </c>
      <c r="D1031" s="27">
        <v>3984228.6875999998</v>
      </c>
      <c r="E1031" s="26">
        <v>358</v>
      </c>
      <c r="F1031" s="27">
        <v>3979074.2196</v>
      </c>
      <c r="G1031" s="26">
        <v>356</v>
      </c>
      <c r="H1031" s="27">
        <v>3788090.253</v>
      </c>
      <c r="I1031" s="28">
        <v>-1.2937179999999999E-3</v>
      </c>
      <c r="J1031" s="28">
        <v>-5.5555559999999997E-3</v>
      </c>
      <c r="K1031" s="28">
        <v>4.2856468E-3</v>
      </c>
      <c r="L1031" s="28">
        <v>-4.7997086000000001E-2</v>
      </c>
      <c r="M1031" s="28">
        <v>-5.5865919999999996E-3</v>
      </c>
      <c r="N1031" s="28">
        <v>-4.2648754999999997E-2</v>
      </c>
      <c r="O1031" s="28">
        <v>-2.7492E-5</v>
      </c>
      <c r="P1031" s="28">
        <v>-3.6691399999999998E-4</v>
      </c>
      <c r="Q1031" s="28">
        <v>3.2330799999999999E-5</v>
      </c>
      <c r="R1031" s="28">
        <v>1.397921E-4</v>
      </c>
    </row>
    <row r="1032" spans="1:18" ht="33.75" x14ac:dyDescent="0.2">
      <c r="A1032" s="12" t="s">
        <v>2339</v>
      </c>
      <c r="B1032" s="10" t="str">
        <f>VLOOKUP(A1032,[3]Feuil1!$A$4:$B$2591,2,FALSE)</f>
        <v>Cholécystectomies sans exploration de la voie biliaire principale à l'exception des affections aigües, en ambulatoire</v>
      </c>
      <c r="C1032" s="26">
        <v>2029</v>
      </c>
      <c r="D1032" s="27">
        <v>5268870.9359999998</v>
      </c>
      <c r="E1032" s="26">
        <v>3417</v>
      </c>
      <c r="F1032" s="27">
        <v>8852676.6779999994</v>
      </c>
      <c r="G1032" s="26">
        <v>6149</v>
      </c>
      <c r="H1032" s="27">
        <v>15902268.327</v>
      </c>
      <c r="I1032" s="28">
        <v>0.68018476549999995</v>
      </c>
      <c r="J1032" s="28">
        <v>0.68408082800000003</v>
      </c>
      <c r="K1032" s="28">
        <v>-2.3134649999999998E-3</v>
      </c>
      <c r="L1032" s="28">
        <v>0.79632318059999996</v>
      </c>
      <c r="M1032" s="28">
        <v>0.79953175300000001</v>
      </c>
      <c r="N1032" s="28">
        <v>-1.7830039999999999E-3</v>
      </c>
      <c r="O1032" s="28">
        <v>3.7554297E-2</v>
      </c>
      <c r="P1032" s="28">
        <v>1.35434983E-2</v>
      </c>
      <c r="Q1032" s="28">
        <v>5.5843210000000002E-4</v>
      </c>
      <c r="R1032" s="28">
        <v>5.8684239999999999E-4</v>
      </c>
    </row>
    <row r="1033" spans="1:18" ht="22.5" x14ac:dyDescent="0.2">
      <c r="A1033" s="12" t="s">
        <v>973</v>
      </c>
      <c r="B1033" s="10" t="str">
        <f>VLOOKUP(A1033,[3]Feuil1!$A$4:$B$2591,2,FALSE)</f>
        <v>Endoscopies biliaires thérapeutiques et anesthésie : séjours de moins de 2 jours</v>
      </c>
      <c r="C1033" s="26">
        <v>1793</v>
      </c>
      <c r="D1033" s="27">
        <v>2947162.9807000002</v>
      </c>
      <c r="E1033" s="26">
        <v>1860</v>
      </c>
      <c r="F1033" s="27">
        <v>3056444.8986</v>
      </c>
      <c r="G1033" s="26">
        <v>1929</v>
      </c>
      <c r="H1033" s="27">
        <v>3161407.7552999998</v>
      </c>
      <c r="I1033" s="28">
        <v>3.70803782E-2</v>
      </c>
      <c r="J1033" s="28">
        <v>3.7367540400000003E-2</v>
      </c>
      <c r="K1033" s="28">
        <v>-2.7681800000000002E-4</v>
      </c>
      <c r="L1033" s="28">
        <v>3.4341484999999998E-2</v>
      </c>
      <c r="M1033" s="28">
        <v>3.7096774200000002E-2</v>
      </c>
      <c r="N1033" s="28">
        <v>-2.6567330000000001E-3</v>
      </c>
      <c r="O1033" s="28">
        <v>9.4847970000000003E-4</v>
      </c>
      <c r="P1033" s="28">
        <v>2.01652E-4</v>
      </c>
      <c r="Q1033" s="28">
        <v>1.7518549999999999E-4</v>
      </c>
      <c r="R1033" s="28">
        <v>1.166656E-4</v>
      </c>
    </row>
    <row r="1034" spans="1:18" ht="22.5" x14ac:dyDescent="0.2">
      <c r="A1034" s="12" t="s">
        <v>974</v>
      </c>
      <c r="B1034" s="10" t="str">
        <f>VLOOKUP(A1034,[3]Feuil1!$A$4:$B$2591,2,FALSE)</f>
        <v>Endoscopie biliaire diagnostique et anesthésie, en ambulatoire</v>
      </c>
      <c r="C1034" s="26">
        <v>5338</v>
      </c>
      <c r="D1034" s="27">
        <v>5924863.0833999999</v>
      </c>
      <c r="E1034" s="26">
        <v>5681</v>
      </c>
      <c r="F1034" s="27">
        <v>6302670.7192000002</v>
      </c>
      <c r="G1034" s="26">
        <v>6052</v>
      </c>
      <c r="H1034" s="27">
        <v>6714155.1972000003</v>
      </c>
      <c r="I1034" s="28">
        <v>6.3766475399999994E-2</v>
      </c>
      <c r="J1034" s="28">
        <v>6.4256275799999998E-2</v>
      </c>
      <c r="K1034" s="28">
        <v>-4.6022800000000003E-4</v>
      </c>
      <c r="L1034" s="28">
        <v>6.5287319699999999E-2</v>
      </c>
      <c r="M1034" s="28">
        <v>6.5305403999999997E-2</v>
      </c>
      <c r="N1034" s="28">
        <v>-1.6976000000000001E-5</v>
      </c>
      <c r="O1034" s="28">
        <v>5.0997966000000004E-3</v>
      </c>
      <c r="P1034" s="28">
        <v>7.9053360000000004E-4</v>
      </c>
      <c r="Q1034" s="28">
        <v>5.4962290000000003E-4</v>
      </c>
      <c r="R1034" s="28">
        <v>2.4777289999999998E-4</v>
      </c>
    </row>
    <row r="1035" spans="1:18" ht="33.75" x14ac:dyDescent="0.2">
      <c r="A1035" s="12" t="s">
        <v>975</v>
      </c>
      <c r="B1035" s="10" t="str">
        <f>VLOOKUP(A1035,[3]Feuil1!$A$4:$B$2591,2,FALSE)</f>
        <v>Séjours comprenant une endoscopie biliaire thérapeutique ou diagnostique sans anesthésie, en ambulatoire</v>
      </c>
      <c r="C1035" s="26">
        <v>68</v>
      </c>
      <c r="D1035" s="27">
        <v>60427.169800000003</v>
      </c>
      <c r="E1035" s="26">
        <v>62</v>
      </c>
      <c r="F1035" s="27">
        <v>54864.506300000001</v>
      </c>
      <c r="G1035" s="26">
        <v>75</v>
      </c>
      <c r="H1035" s="27">
        <v>66480.3989</v>
      </c>
      <c r="I1035" s="28">
        <v>-9.2055667999999993E-2</v>
      </c>
      <c r="J1035" s="28">
        <v>-8.8235294000000006E-2</v>
      </c>
      <c r="K1035" s="28">
        <v>-4.1900879999999998E-3</v>
      </c>
      <c r="L1035" s="28">
        <v>0.21171962320000001</v>
      </c>
      <c r="M1035" s="28">
        <v>0.20967741940000001</v>
      </c>
      <c r="N1035" s="28">
        <v>1.6882218E-3</v>
      </c>
      <c r="O1035" s="28">
        <v>1.786991E-4</v>
      </c>
      <c r="P1035" s="28">
        <v>2.2316200000000002E-5</v>
      </c>
      <c r="Q1035" s="28">
        <v>6.8112554000000003E-6</v>
      </c>
      <c r="R1035" s="28">
        <v>2.4533302000000002E-6</v>
      </c>
    </row>
    <row r="1036" spans="1:18" x14ac:dyDescent="0.2">
      <c r="A1036" s="12" t="s">
        <v>976</v>
      </c>
      <c r="B1036" s="10" t="str">
        <f>VLOOKUP(A1036,[3]Feuil1!$A$4:$B$2591,2,FALSE)</f>
        <v>Affections des voies biliaires, niveau 1</v>
      </c>
      <c r="C1036" s="26">
        <v>18313</v>
      </c>
      <c r="D1036" s="27">
        <v>35883523.847999997</v>
      </c>
      <c r="E1036" s="26">
        <v>18293</v>
      </c>
      <c r="F1036" s="27">
        <v>35712264.009000003</v>
      </c>
      <c r="G1036" s="26">
        <v>18180</v>
      </c>
      <c r="H1036" s="27">
        <v>35339922.023000002</v>
      </c>
      <c r="I1036" s="28">
        <v>-4.7726590000000003E-3</v>
      </c>
      <c r="J1036" s="28">
        <v>-1.09212E-3</v>
      </c>
      <c r="K1036" s="28">
        <v>-3.6845630000000001E-3</v>
      </c>
      <c r="L1036" s="28">
        <v>-1.0426166000000001E-2</v>
      </c>
      <c r="M1036" s="28">
        <v>-6.1772260000000001E-3</v>
      </c>
      <c r="N1036" s="28">
        <v>-4.2753490000000003E-3</v>
      </c>
      <c r="O1036" s="28">
        <v>-1.5533070000000001E-3</v>
      </c>
      <c r="P1036" s="28">
        <v>-7.1533399999999998E-4</v>
      </c>
      <c r="Q1036" s="28">
        <v>1.6510482999999999E-3</v>
      </c>
      <c r="R1036" s="28">
        <v>1.3041513E-3</v>
      </c>
    </row>
    <row r="1037" spans="1:18" x14ac:dyDescent="0.2">
      <c r="A1037" s="12" t="s">
        <v>977</v>
      </c>
      <c r="B1037" s="10" t="str">
        <f>VLOOKUP(A1037,[3]Feuil1!$A$4:$B$2591,2,FALSE)</f>
        <v>Affections des voies biliaires, niveau 2</v>
      </c>
      <c r="C1037" s="26">
        <v>11364</v>
      </c>
      <c r="D1037" s="27">
        <v>39610929.869999997</v>
      </c>
      <c r="E1037" s="26">
        <v>12240</v>
      </c>
      <c r="F1037" s="27">
        <v>42682770.460000001</v>
      </c>
      <c r="G1037" s="26">
        <v>13148</v>
      </c>
      <c r="H1037" s="27">
        <v>45691975.939999998</v>
      </c>
      <c r="I1037" s="28">
        <v>7.7550327700000005E-2</v>
      </c>
      <c r="J1037" s="28">
        <v>7.7085533299999995E-2</v>
      </c>
      <c r="K1037" s="28">
        <v>4.3152970000000002E-4</v>
      </c>
      <c r="L1037" s="28">
        <v>7.05016438E-2</v>
      </c>
      <c r="M1037" s="28">
        <v>7.4183006499999996E-2</v>
      </c>
      <c r="N1037" s="28">
        <v>-3.4271280000000002E-3</v>
      </c>
      <c r="O1037" s="28">
        <v>1.2481442800000001E-2</v>
      </c>
      <c r="P1037" s="28">
        <v>5.7812098999999997E-3</v>
      </c>
      <c r="Q1037" s="28">
        <v>1.1940585E-3</v>
      </c>
      <c r="R1037" s="28">
        <v>1.6861738000000001E-3</v>
      </c>
    </row>
    <row r="1038" spans="1:18" x14ac:dyDescent="0.2">
      <c r="A1038" s="12" t="s">
        <v>978</v>
      </c>
      <c r="B1038" s="10" t="str">
        <f>VLOOKUP(A1038,[3]Feuil1!$A$4:$B$2591,2,FALSE)</f>
        <v>Affections des voies biliaires, niveau 3</v>
      </c>
      <c r="C1038" s="26">
        <v>4413</v>
      </c>
      <c r="D1038" s="27">
        <v>21428943.191</v>
      </c>
      <c r="E1038" s="26">
        <v>5187</v>
      </c>
      <c r="F1038" s="27">
        <v>25183060.366999999</v>
      </c>
      <c r="G1038" s="26">
        <v>5677</v>
      </c>
      <c r="H1038" s="27">
        <v>27392826.623</v>
      </c>
      <c r="I1038" s="28">
        <v>0.1751890955</v>
      </c>
      <c r="J1038" s="28">
        <v>0.17539089059999999</v>
      </c>
      <c r="K1038" s="28">
        <v>-1.71683E-4</v>
      </c>
      <c r="L1038" s="28">
        <v>8.7748122100000006E-2</v>
      </c>
      <c r="M1038" s="28">
        <v>9.4466936599999995E-2</v>
      </c>
      <c r="N1038" s="28">
        <v>-6.138892E-3</v>
      </c>
      <c r="O1038" s="28">
        <v>6.7355803999999998E-3</v>
      </c>
      <c r="P1038" s="28">
        <v>4.2453474000000001E-3</v>
      </c>
      <c r="Q1038" s="28">
        <v>5.1556659999999995E-4</v>
      </c>
      <c r="R1038" s="28">
        <v>1.0108790999999999E-3</v>
      </c>
    </row>
    <row r="1039" spans="1:18" x14ac:dyDescent="0.2">
      <c r="A1039" s="12" t="s">
        <v>979</v>
      </c>
      <c r="B1039" s="10" t="str">
        <f>VLOOKUP(A1039,[3]Feuil1!$A$4:$B$2591,2,FALSE)</f>
        <v>Affections des voies biliaires, niveau 4</v>
      </c>
      <c r="C1039" s="26">
        <v>1759</v>
      </c>
      <c r="D1039" s="27">
        <v>12083700.305</v>
      </c>
      <c r="E1039" s="26">
        <v>2003</v>
      </c>
      <c r="F1039" s="27">
        <v>13645217.726</v>
      </c>
      <c r="G1039" s="26">
        <v>2202</v>
      </c>
      <c r="H1039" s="27">
        <v>15069552.868000001</v>
      </c>
      <c r="I1039" s="28">
        <v>0.12922510340000001</v>
      </c>
      <c r="J1039" s="28">
        <v>0.1387151791</v>
      </c>
      <c r="K1039" s="28">
        <v>-8.3340210000000005E-3</v>
      </c>
      <c r="L1039" s="28">
        <v>0.1043834676</v>
      </c>
      <c r="M1039" s="28">
        <v>9.9350973499999995E-2</v>
      </c>
      <c r="N1039" s="28">
        <v>4.5776955000000003E-3</v>
      </c>
      <c r="O1039" s="28">
        <v>2.7354704E-3</v>
      </c>
      <c r="P1039" s="28">
        <v>2.7363969000000002E-3</v>
      </c>
      <c r="Q1039" s="28">
        <v>1.999785E-4</v>
      </c>
      <c r="R1039" s="28">
        <v>5.5611259999999998E-4</v>
      </c>
    </row>
    <row r="1040" spans="1:18" ht="22.5" x14ac:dyDescent="0.2">
      <c r="A1040" s="12" t="s">
        <v>980</v>
      </c>
      <c r="B1040" s="10" t="str">
        <f>VLOOKUP(A1040,[3]Feuil1!$A$4:$B$2591,2,FALSE)</f>
        <v>Affections des voies biliaires, très courte durée</v>
      </c>
      <c r="C1040" s="26">
        <v>9189</v>
      </c>
      <c r="D1040" s="27">
        <v>6102585.0723999999</v>
      </c>
      <c r="E1040" s="26">
        <v>9342</v>
      </c>
      <c r="F1040" s="27">
        <v>6204937.8492000001</v>
      </c>
      <c r="G1040" s="26">
        <v>9750</v>
      </c>
      <c r="H1040" s="27">
        <v>6471925.2111999998</v>
      </c>
      <c r="I1040" s="28">
        <v>1.6772036000000001E-2</v>
      </c>
      <c r="J1040" s="28">
        <v>1.6650342799999999E-2</v>
      </c>
      <c r="K1040" s="28">
        <v>1.197002E-4</v>
      </c>
      <c r="L1040" s="28">
        <v>4.3028208900000003E-2</v>
      </c>
      <c r="M1040" s="28">
        <v>4.36737315E-2</v>
      </c>
      <c r="N1040" s="28">
        <v>-6.1850999999999996E-4</v>
      </c>
      <c r="O1040" s="28">
        <v>5.6084016E-3</v>
      </c>
      <c r="P1040" s="28">
        <v>5.129294E-4</v>
      </c>
      <c r="Q1040" s="28">
        <v>8.8546320000000003E-4</v>
      </c>
      <c r="R1040" s="28">
        <v>2.3883380000000001E-4</v>
      </c>
    </row>
    <row r="1041" spans="1:18" x14ac:dyDescent="0.2">
      <c r="A1041" s="12" t="s">
        <v>981</v>
      </c>
      <c r="B1041" s="10" t="str">
        <f>VLOOKUP(A1041,[3]Feuil1!$A$4:$B$2591,2,FALSE)</f>
        <v>Autres affections hépatiques, niveau 1</v>
      </c>
      <c r="C1041" s="26">
        <v>6613</v>
      </c>
      <c r="D1041" s="27">
        <v>10812645.552999999</v>
      </c>
      <c r="E1041" s="26">
        <v>6401</v>
      </c>
      <c r="F1041" s="27">
        <v>10406450.343</v>
      </c>
      <c r="G1041" s="26">
        <v>6327</v>
      </c>
      <c r="H1041" s="27">
        <v>10277622.984999999</v>
      </c>
      <c r="I1041" s="28">
        <v>-3.7566680999999998E-2</v>
      </c>
      <c r="J1041" s="28">
        <v>-3.2058067000000003E-2</v>
      </c>
      <c r="K1041" s="28">
        <v>-5.6910579999999997E-3</v>
      </c>
      <c r="L1041" s="28">
        <v>-1.2379568000000001E-2</v>
      </c>
      <c r="M1041" s="28">
        <v>-1.1560694E-2</v>
      </c>
      <c r="N1041" s="28">
        <v>-8.2845200000000003E-4</v>
      </c>
      <c r="O1041" s="28">
        <v>-1.0172099999999999E-3</v>
      </c>
      <c r="P1041" s="28">
        <v>-2.475E-4</v>
      </c>
      <c r="Q1041" s="28">
        <v>5.745975E-4</v>
      </c>
      <c r="R1041" s="28">
        <v>3.7927570000000001E-4</v>
      </c>
    </row>
    <row r="1042" spans="1:18" x14ac:dyDescent="0.2">
      <c r="A1042" s="12" t="s">
        <v>982</v>
      </c>
      <c r="B1042" s="10" t="str">
        <f>VLOOKUP(A1042,[3]Feuil1!$A$4:$B$2591,2,FALSE)</f>
        <v>Autres affections hépatiques, niveau 2</v>
      </c>
      <c r="C1042" s="26">
        <v>4924</v>
      </c>
      <c r="D1042" s="27">
        <v>21513810.614</v>
      </c>
      <c r="E1042" s="26">
        <v>5045</v>
      </c>
      <c r="F1042" s="27">
        <v>22004108.427000001</v>
      </c>
      <c r="G1042" s="26">
        <v>5222</v>
      </c>
      <c r="H1042" s="27">
        <v>22779010.960000001</v>
      </c>
      <c r="I1042" s="28">
        <v>2.2789910300000001E-2</v>
      </c>
      <c r="J1042" s="28">
        <v>2.4573517499999999E-2</v>
      </c>
      <c r="K1042" s="28">
        <v>-1.7408289999999999E-3</v>
      </c>
      <c r="L1042" s="28">
        <v>3.5216265900000002E-2</v>
      </c>
      <c r="M1042" s="28">
        <v>3.5084241799999999E-2</v>
      </c>
      <c r="N1042" s="28">
        <v>1.275491E-4</v>
      </c>
      <c r="O1042" s="28">
        <v>2.4330566000000001E-3</v>
      </c>
      <c r="P1042" s="28">
        <v>1.4887233000000001E-3</v>
      </c>
      <c r="Q1042" s="28">
        <v>4.7424499999999998E-4</v>
      </c>
      <c r="R1042" s="28">
        <v>8.4061520000000003E-4</v>
      </c>
    </row>
    <row r="1043" spans="1:18" x14ac:dyDescent="0.2">
      <c r="A1043" s="12" t="s">
        <v>983</v>
      </c>
      <c r="B1043" s="10" t="str">
        <f>VLOOKUP(A1043,[3]Feuil1!$A$4:$B$2591,2,FALSE)</f>
        <v>Autres affections hépatiques, niveau 3</v>
      </c>
      <c r="C1043" s="26">
        <v>2833</v>
      </c>
      <c r="D1043" s="27">
        <v>17738719.493999999</v>
      </c>
      <c r="E1043" s="26">
        <v>3070</v>
      </c>
      <c r="F1043" s="27">
        <v>19233248.434999999</v>
      </c>
      <c r="G1043" s="26">
        <v>3290</v>
      </c>
      <c r="H1043" s="27">
        <v>20547039.298999999</v>
      </c>
      <c r="I1043" s="28">
        <v>8.4252357799999997E-2</v>
      </c>
      <c r="J1043" s="28">
        <v>8.3656900800000003E-2</v>
      </c>
      <c r="K1043" s="28">
        <v>5.4948849999999995E-4</v>
      </c>
      <c r="L1043" s="28">
        <v>6.8308318699999995E-2</v>
      </c>
      <c r="M1043" s="28">
        <v>7.1661237799999999E-2</v>
      </c>
      <c r="N1043" s="28">
        <v>-3.1287120000000001E-3</v>
      </c>
      <c r="O1043" s="28">
        <v>3.0241381E-3</v>
      </c>
      <c r="P1043" s="28">
        <v>2.5240219999999999E-3</v>
      </c>
      <c r="Q1043" s="28">
        <v>2.9878709999999999E-4</v>
      </c>
      <c r="R1043" s="28">
        <v>7.5824859999999998E-4</v>
      </c>
    </row>
    <row r="1044" spans="1:18" x14ac:dyDescent="0.2">
      <c r="A1044" s="12" t="s">
        <v>984</v>
      </c>
      <c r="B1044" s="10" t="str">
        <f>VLOOKUP(A1044,[3]Feuil1!$A$4:$B$2591,2,FALSE)</f>
        <v>Autres affections hépatiques, niveau 4</v>
      </c>
      <c r="C1044" s="26">
        <v>831</v>
      </c>
      <c r="D1044" s="27">
        <v>7126267.6514999997</v>
      </c>
      <c r="E1044" s="26">
        <v>891</v>
      </c>
      <c r="F1044" s="27">
        <v>7601722.8420000002</v>
      </c>
      <c r="G1044" s="26">
        <v>1000</v>
      </c>
      <c r="H1044" s="27">
        <v>8598577.5159000009</v>
      </c>
      <c r="I1044" s="28">
        <v>6.6718682700000004E-2</v>
      </c>
      <c r="J1044" s="28">
        <v>7.2202166100000006E-2</v>
      </c>
      <c r="K1044" s="28">
        <v>-5.114225E-3</v>
      </c>
      <c r="L1044" s="28">
        <v>0.1311353616</v>
      </c>
      <c r="M1044" s="28">
        <v>0.1223344557</v>
      </c>
      <c r="N1044" s="28">
        <v>7.8416071999999996E-3</v>
      </c>
      <c r="O1044" s="28">
        <v>1.498323E-3</v>
      </c>
      <c r="P1044" s="28">
        <v>1.9151321E-3</v>
      </c>
      <c r="Q1044" s="28">
        <v>9.0816700000000001E-5</v>
      </c>
      <c r="R1044" s="28">
        <v>3.173138E-4</v>
      </c>
    </row>
    <row r="1045" spans="1:18" ht="22.5" x14ac:dyDescent="0.2">
      <c r="A1045" s="12" t="s">
        <v>985</v>
      </c>
      <c r="B1045" s="10" t="str">
        <f>VLOOKUP(A1045,[3]Feuil1!$A$4:$B$2591,2,FALSE)</f>
        <v>Autres affections hépatiques, très courte durée</v>
      </c>
      <c r="C1045" s="26">
        <v>2826</v>
      </c>
      <c r="D1045" s="27">
        <v>1927253.6555999999</v>
      </c>
      <c r="E1045" s="26">
        <v>2524</v>
      </c>
      <c r="F1045" s="27">
        <v>1721868.5991</v>
      </c>
      <c r="G1045" s="26">
        <v>2674</v>
      </c>
      <c r="H1045" s="27">
        <v>1821771.7830000001</v>
      </c>
      <c r="I1045" s="28">
        <v>-0.10656877300000001</v>
      </c>
      <c r="J1045" s="28">
        <v>-0.106864827</v>
      </c>
      <c r="K1045" s="28">
        <v>3.3147729999999999E-4</v>
      </c>
      <c r="L1045" s="28">
        <v>5.8020213600000002E-2</v>
      </c>
      <c r="M1045" s="28">
        <v>5.9429477000000001E-2</v>
      </c>
      <c r="N1045" s="28">
        <v>-1.3302100000000001E-3</v>
      </c>
      <c r="O1045" s="28">
        <v>2.0619124000000001E-3</v>
      </c>
      <c r="P1045" s="28">
        <v>1.9193150000000001E-4</v>
      </c>
      <c r="Q1045" s="28">
        <v>2.4284400000000001E-4</v>
      </c>
      <c r="R1045" s="28">
        <v>6.7229000000000003E-5</v>
      </c>
    </row>
    <row r="1046" spans="1:18" ht="22.5" x14ac:dyDescent="0.2">
      <c r="A1046" s="12" t="s">
        <v>986</v>
      </c>
      <c r="B1046" s="10" t="str">
        <f>VLOOKUP(A1046,[3]Feuil1!$A$4:$B$2591,2,FALSE)</f>
        <v>Affections malignes du système hépato-biliaire ou du pancréas, niveau 1</v>
      </c>
      <c r="C1046" s="26">
        <v>9264</v>
      </c>
      <c r="D1046" s="27">
        <v>23763507.807</v>
      </c>
      <c r="E1046" s="26">
        <v>9698</v>
      </c>
      <c r="F1046" s="27">
        <v>24691860.124000002</v>
      </c>
      <c r="G1046" s="26">
        <v>9748</v>
      </c>
      <c r="H1046" s="27">
        <v>24751879.625999998</v>
      </c>
      <c r="I1046" s="28">
        <v>3.9066299700000001E-2</v>
      </c>
      <c r="J1046" s="28">
        <v>4.6848013799999998E-2</v>
      </c>
      <c r="K1046" s="28">
        <v>-7.4334709999999997E-3</v>
      </c>
      <c r="L1046" s="28">
        <v>2.4307403999999999E-3</v>
      </c>
      <c r="M1046" s="28">
        <v>5.1557021999999999E-3</v>
      </c>
      <c r="N1046" s="28">
        <v>-2.710985E-3</v>
      </c>
      <c r="O1046" s="28">
        <v>6.8730410000000005E-4</v>
      </c>
      <c r="P1046" s="28">
        <v>1.15308E-4</v>
      </c>
      <c r="Q1046" s="28">
        <v>8.8528160000000001E-4</v>
      </c>
      <c r="R1046" s="28">
        <v>9.134201E-4</v>
      </c>
    </row>
    <row r="1047" spans="1:18" ht="22.5" x14ac:dyDescent="0.2">
      <c r="A1047" s="12" t="s">
        <v>987</v>
      </c>
      <c r="B1047" s="10" t="str">
        <f>VLOOKUP(A1047,[3]Feuil1!$A$4:$B$2591,2,FALSE)</f>
        <v>Affections malignes du système hépato-biliaire ou du pancréas, niveau 2</v>
      </c>
      <c r="C1047" s="26">
        <v>7015</v>
      </c>
      <c r="D1047" s="27">
        <v>34739026.119999997</v>
      </c>
      <c r="E1047" s="26">
        <v>7040</v>
      </c>
      <c r="F1047" s="27">
        <v>34886435.465999998</v>
      </c>
      <c r="G1047" s="26">
        <v>7458</v>
      </c>
      <c r="H1047" s="27">
        <v>36921831.464000002</v>
      </c>
      <c r="I1047" s="28">
        <v>4.2433356000000002E-3</v>
      </c>
      <c r="J1047" s="28">
        <v>3.5637919000000001E-3</v>
      </c>
      <c r="K1047" s="28">
        <v>6.7713059999999995E-4</v>
      </c>
      <c r="L1047" s="28">
        <v>5.8343478499999997E-2</v>
      </c>
      <c r="M1047" s="28">
        <v>5.9374999999999997E-2</v>
      </c>
      <c r="N1047" s="28">
        <v>-9.73708E-4</v>
      </c>
      <c r="O1047" s="28">
        <v>5.7458624000000002E-3</v>
      </c>
      <c r="P1047" s="28">
        <v>3.9103515999999996E-3</v>
      </c>
      <c r="Q1047" s="28">
        <v>6.7731119999999995E-4</v>
      </c>
      <c r="R1047" s="28">
        <v>1.3625286E-3</v>
      </c>
    </row>
    <row r="1048" spans="1:18" ht="22.5" x14ac:dyDescent="0.2">
      <c r="A1048" s="12" t="s">
        <v>988</v>
      </c>
      <c r="B1048" s="10" t="str">
        <f>VLOOKUP(A1048,[3]Feuil1!$A$4:$B$2591,2,FALSE)</f>
        <v>Affections malignes du système hépato-biliaire ou du pancréas, niveau 3</v>
      </c>
      <c r="C1048" s="26">
        <v>7723</v>
      </c>
      <c r="D1048" s="27">
        <v>50868976.372000001</v>
      </c>
      <c r="E1048" s="26">
        <v>8161</v>
      </c>
      <c r="F1048" s="27">
        <v>53813695.103</v>
      </c>
      <c r="G1048" s="26">
        <v>8764</v>
      </c>
      <c r="H1048" s="27">
        <v>57840854.537</v>
      </c>
      <c r="I1048" s="28">
        <v>5.7888303299999999E-2</v>
      </c>
      <c r="J1048" s="28">
        <v>5.6713712300000003E-2</v>
      </c>
      <c r="K1048" s="28">
        <v>1.1115508000000001E-3</v>
      </c>
      <c r="L1048" s="28">
        <v>7.4835214799999994E-2</v>
      </c>
      <c r="M1048" s="28">
        <v>7.3888003899999999E-2</v>
      </c>
      <c r="N1048" s="28">
        <v>8.8203879999999998E-4</v>
      </c>
      <c r="O1048" s="28">
        <v>8.2888877000000007E-3</v>
      </c>
      <c r="P1048" s="28">
        <v>7.7368775000000002E-3</v>
      </c>
      <c r="Q1048" s="28">
        <v>7.9591790000000003E-4</v>
      </c>
      <c r="R1048" s="28">
        <v>2.1345045999999999E-3</v>
      </c>
    </row>
    <row r="1049" spans="1:18" ht="22.5" x14ac:dyDescent="0.2">
      <c r="A1049" s="12" t="s">
        <v>989</v>
      </c>
      <c r="B1049" s="10" t="str">
        <f>VLOOKUP(A1049,[3]Feuil1!$A$4:$B$2591,2,FALSE)</f>
        <v>Affections malignes du système hépato-biliaire ou du pancréas, niveau 4</v>
      </c>
      <c r="C1049" s="26">
        <v>1382</v>
      </c>
      <c r="D1049" s="27">
        <v>13631932.763</v>
      </c>
      <c r="E1049" s="26">
        <v>1478</v>
      </c>
      <c r="F1049" s="27">
        <v>14671089.314999999</v>
      </c>
      <c r="G1049" s="26">
        <v>1648</v>
      </c>
      <c r="H1049" s="27">
        <v>16359402.957</v>
      </c>
      <c r="I1049" s="28">
        <v>7.6229583200000006E-2</v>
      </c>
      <c r="J1049" s="28">
        <v>6.9464544099999997E-2</v>
      </c>
      <c r="K1049" s="28">
        <v>6.3256318999999998E-3</v>
      </c>
      <c r="L1049" s="28">
        <v>0.1150775928</v>
      </c>
      <c r="M1049" s="28">
        <v>0.1150202977</v>
      </c>
      <c r="N1049" s="28">
        <v>5.1384800000000003E-5</v>
      </c>
      <c r="O1049" s="28">
        <v>2.3368339999999999E-3</v>
      </c>
      <c r="P1049" s="28">
        <v>3.2435456999999998E-3</v>
      </c>
      <c r="Q1049" s="28">
        <v>1.4966600000000001E-4</v>
      </c>
      <c r="R1049" s="28">
        <v>6.0371199999999996E-4</v>
      </c>
    </row>
    <row r="1050" spans="1:18" ht="22.5" x14ac:dyDescent="0.2">
      <c r="A1050" s="12" t="s">
        <v>990</v>
      </c>
      <c r="B1050" s="10" t="str">
        <f>VLOOKUP(A1050,[3]Feuil1!$A$4:$B$2591,2,FALSE)</f>
        <v>Affections malignes du système hépato-biliaire ou du pancréas, très courte durée</v>
      </c>
      <c r="C1050" s="26">
        <v>9083</v>
      </c>
      <c r="D1050" s="27">
        <v>6757969.7357999999</v>
      </c>
      <c r="E1050" s="26">
        <v>7941</v>
      </c>
      <c r="F1050" s="27">
        <v>5909216.4144000001</v>
      </c>
      <c r="G1050" s="26">
        <v>8075</v>
      </c>
      <c r="H1050" s="27">
        <v>6016401.4329000004</v>
      </c>
      <c r="I1050" s="28">
        <v>-0.12559294500000001</v>
      </c>
      <c r="J1050" s="28">
        <v>-0.125729385</v>
      </c>
      <c r="K1050" s="28">
        <v>1.5606100000000001E-4</v>
      </c>
      <c r="L1050" s="28">
        <v>1.8138617900000001E-2</v>
      </c>
      <c r="M1050" s="28">
        <v>1.6874449100000001E-2</v>
      </c>
      <c r="N1050" s="28">
        <v>1.2431906999999999E-3</v>
      </c>
      <c r="O1050" s="28">
        <v>1.841975E-3</v>
      </c>
      <c r="P1050" s="28">
        <v>2.0592120000000001E-4</v>
      </c>
      <c r="Q1050" s="28">
        <v>7.3334520000000001E-4</v>
      </c>
      <c r="R1050" s="28">
        <v>2.220236E-4</v>
      </c>
    </row>
    <row r="1051" spans="1:18" x14ac:dyDescent="0.2">
      <c r="A1051" s="12" t="s">
        <v>991</v>
      </c>
      <c r="B1051" s="10" t="str">
        <f>VLOOKUP(A1051,[3]Feuil1!$A$4:$B$2591,2,FALSE)</f>
        <v>Cirrhoses alcooliques, niveau 1</v>
      </c>
      <c r="C1051" s="26">
        <v>3310</v>
      </c>
      <c r="D1051" s="27">
        <v>8668144.3747000005</v>
      </c>
      <c r="E1051" s="26">
        <v>2878</v>
      </c>
      <c r="F1051" s="27">
        <v>7540453.4003999997</v>
      </c>
      <c r="G1051" s="26">
        <v>2676</v>
      </c>
      <c r="H1051" s="27">
        <v>6980659.7882000003</v>
      </c>
      <c r="I1051" s="28">
        <v>-0.13009600700000001</v>
      </c>
      <c r="J1051" s="28">
        <v>-0.13051359500000001</v>
      </c>
      <c r="K1051" s="28">
        <v>4.8026950000000003E-4</v>
      </c>
      <c r="L1051" s="28">
        <v>-7.4238719999999994E-2</v>
      </c>
      <c r="M1051" s="28">
        <v>-7.0187630000000001E-2</v>
      </c>
      <c r="N1051" s="28">
        <v>-4.3568900000000004E-3</v>
      </c>
      <c r="O1051" s="28">
        <v>-2.776709E-3</v>
      </c>
      <c r="P1051" s="28">
        <v>-1.075461E-3</v>
      </c>
      <c r="Q1051" s="28">
        <v>2.430256E-4</v>
      </c>
      <c r="R1051" s="28">
        <v>2.576077E-4</v>
      </c>
    </row>
    <row r="1052" spans="1:18" x14ac:dyDescent="0.2">
      <c r="A1052" s="12" t="s">
        <v>992</v>
      </c>
      <c r="B1052" s="10" t="str">
        <f>VLOOKUP(A1052,[3]Feuil1!$A$4:$B$2591,2,FALSE)</f>
        <v>Cirrhoses alcooliques, niveau 2</v>
      </c>
      <c r="C1052" s="26">
        <v>7488</v>
      </c>
      <c r="D1052" s="27">
        <v>31954814.778999999</v>
      </c>
      <c r="E1052" s="26">
        <v>7113</v>
      </c>
      <c r="F1052" s="27">
        <v>30462076.782000002</v>
      </c>
      <c r="G1052" s="26">
        <v>6728</v>
      </c>
      <c r="H1052" s="27">
        <v>28667109.440000001</v>
      </c>
      <c r="I1052" s="28">
        <v>-4.6714024E-2</v>
      </c>
      <c r="J1052" s="28">
        <v>-5.0080128000000002E-2</v>
      </c>
      <c r="K1052" s="28">
        <v>3.5435660000000002E-3</v>
      </c>
      <c r="L1052" s="28">
        <v>-5.8924654E-2</v>
      </c>
      <c r="M1052" s="28">
        <v>-5.4126248000000002E-2</v>
      </c>
      <c r="N1052" s="28">
        <v>-5.0729879999999996E-3</v>
      </c>
      <c r="O1052" s="28">
        <v>-5.292242E-3</v>
      </c>
      <c r="P1052" s="28">
        <v>-3.448446E-3</v>
      </c>
      <c r="Q1052" s="28">
        <v>6.1101500000000002E-4</v>
      </c>
      <c r="R1052" s="28">
        <v>1.0579041E-3</v>
      </c>
    </row>
    <row r="1053" spans="1:18" x14ac:dyDescent="0.2">
      <c r="A1053" s="12" t="s">
        <v>993</v>
      </c>
      <c r="B1053" s="10" t="str">
        <f>VLOOKUP(A1053,[3]Feuil1!$A$4:$B$2591,2,FALSE)</f>
        <v>Cirrhoses alcooliques, niveau 3</v>
      </c>
      <c r="C1053" s="26">
        <v>5373</v>
      </c>
      <c r="D1053" s="27">
        <v>34929654.174000002</v>
      </c>
      <c r="E1053" s="26">
        <v>5673</v>
      </c>
      <c r="F1053" s="27">
        <v>36823933.038999997</v>
      </c>
      <c r="G1053" s="26">
        <v>5585</v>
      </c>
      <c r="H1053" s="27">
        <v>36227182.261</v>
      </c>
      <c r="I1053" s="28">
        <v>5.4231251600000002E-2</v>
      </c>
      <c r="J1053" s="28">
        <v>5.5834729200000002E-2</v>
      </c>
      <c r="K1053" s="28">
        <v>-1.5186819999999999E-3</v>
      </c>
      <c r="L1053" s="28">
        <v>-1.6205514000000001E-2</v>
      </c>
      <c r="M1053" s="28">
        <v>-1.5512075E-2</v>
      </c>
      <c r="N1053" s="28">
        <v>-7.04366E-4</v>
      </c>
      <c r="O1053" s="28">
        <v>-1.209655E-3</v>
      </c>
      <c r="P1053" s="28">
        <v>-1.1464629999999999E-3</v>
      </c>
      <c r="Q1053" s="28">
        <v>5.0721149999999999E-4</v>
      </c>
      <c r="R1053" s="28">
        <v>1.3368938999999999E-3</v>
      </c>
    </row>
    <row r="1054" spans="1:18" x14ac:dyDescent="0.2">
      <c r="A1054" s="12" t="s">
        <v>994</v>
      </c>
      <c r="B1054" s="10" t="str">
        <f>VLOOKUP(A1054,[3]Feuil1!$A$4:$B$2591,2,FALSE)</f>
        <v>Cirrhoses alcooliques, niveau 4</v>
      </c>
      <c r="C1054" s="26">
        <v>1139</v>
      </c>
      <c r="D1054" s="27">
        <v>10320698.603</v>
      </c>
      <c r="E1054" s="26">
        <v>1187</v>
      </c>
      <c r="F1054" s="27">
        <v>10687653.465</v>
      </c>
      <c r="G1054" s="26">
        <v>1174</v>
      </c>
      <c r="H1054" s="27">
        <v>10555781.148</v>
      </c>
      <c r="I1054" s="28">
        <v>3.5555234800000002E-2</v>
      </c>
      <c r="J1054" s="28">
        <v>4.2142230000000003E-2</v>
      </c>
      <c r="K1054" s="28">
        <v>-6.3206299999999998E-3</v>
      </c>
      <c r="L1054" s="28">
        <v>-1.2338752999999999E-2</v>
      </c>
      <c r="M1054" s="28">
        <v>-1.095198E-2</v>
      </c>
      <c r="N1054" s="28">
        <v>-1.402129E-3</v>
      </c>
      <c r="O1054" s="28">
        <v>-1.7869899999999999E-4</v>
      </c>
      <c r="P1054" s="28">
        <v>-2.5335000000000001E-4</v>
      </c>
      <c r="Q1054" s="28">
        <v>1.066189E-4</v>
      </c>
      <c r="R1054" s="28">
        <v>3.895406E-4</v>
      </c>
    </row>
    <row r="1055" spans="1:18" x14ac:dyDescent="0.2">
      <c r="A1055" s="12" t="s">
        <v>995</v>
      </c>
      <c r="B1055" s="10" t="str">
        <f>VLOOKUP(A1055,[3]Feuil1!$A$4:$B$2591,2,FALSE)</f>
        <v>Cirrhoses alcooliques, très courte durée</v>
      </c>
      <c r="C1055" s="26">
        <v>4719</v>
      </c>
      <c r="D1055" s="27">
        <v>2647238.9981999998</v>
      </c>
      <c r="E1055" s="26">
        <v>4003</v>
      </c>
      <c r="F1055" s="27">
        <v>2241666.2379999999</v>
      </c>
      <c r="G1055" s="26">
        <v>4107</v>
      </c>
      <c r="H1055" s="27">
        <v>2309882.5266999998</v>
      </c>
      <c r="I1055" s="28">
        <v>-0.15320594800000001</v>
      </c>
      <c r="J1055" s="28">
        <v>-0.151727061</v>
      </c>
      <c r="K1055" s="28">
        <v>-1.7434099999999999E-3</v>
      </c>
      <c r="L1055" s="28">
        <v>3.0431064000000001E-2</v>
      </c>
      <c r="M1055" s="28">
        <v>2.5980514600000001E-2</v>
      </c>
      <c r="N1055" s="28">
        <v>4.3378497999999998E-3</v>
      </c>
      <c r="O1055" s="28">
        <v>1.4295925999999999E-3</v>
      </c>
      <c r="P1055" s="28">
        <v>1.3105540000000001E-4</v>
      </c>
      <c r="Q1055" s="28">
        <v>3.7298430000000003E-4</v>
      </c>
      <c r="R1055" s="28">
        <v>8.5241700000000001E-5</v>
      </c>
    </row>
    <row r="1056" spans="1:18" ht="22.5" x14ac:dyDescent="0.2">
      <c r="A1056" s="12" t="s">
        <v>996</v>
      </c>
      <c r="B1056" s="10" t="str">
        <f>VLOOKUP(A1056,[3]Feuil1!$A$4:$B$2591,2,FALSE)</f>
        <v>Autres cirrhoses et fibrose hépatique, niveau 1</v>
      </c>
      <c r="C1056" s="26">
        <v>2101</v>
      </c>
      <c r="D1056" s="27">
        <v>2968086.3387000002</v>
      </c>
      <c r="E1056" s="26">
        <v>2012</v>
      </c>
      <c r="F1056" s="27">
        <v>2803430.1384000001</v>
      </c>
      <c r="G1056" s="26">
        <v>2025</v>
      </c>
      <c r="H1056" s="27">
        <v>2824728.4116000002</v>
      </c>
      <c r="I1056" s="28">
        <v>-5.5475543000000002E-2</v>
      </c>
      <c r="J1056" s="28">
        <v>-4.2360781E-2</v>
      </c>
      <c r="K1056" s="28">
        <v>-1.3694888000000001E-2</v>
      </c>
      <c r="L1056" s="28">
        <v>7.5972191999999997E-3</v>
      </c>
      <c r="M1056" s="28">
        <v>6.4612326000000001E-3</v>
      </c>
      <c r="N1056" s="28">
        <v>1.1286937999999999E-3</v>
      </c>
      <c r="O1056" s="28">
        <v>1.786991E-4</v>
      </c>
      <c r="P1056" s="28">
        <v>4.0917700000000003E-5</v>
      </c>
      <c r="Q1056" s="28">
        <v>1.839039E-4</v>
      </c>
      <c r="R1056" s="28">
        <v>1.042411E-4</v>
      </c>
    </row>
    <row r="1057" spans="1:18" ht="22.5" x14ac:dyDescent="0.2">
      <c r="A1057" s="12" t="s">
        <v>997</v>
      </c>
      <c r="B1057" s="10" t="str">
        <f>VLOOKUP(A1057,[3]Feuil1!$A$4:$B$2591,2,FALSE)</f>
        <v>Autres cirrhoses et fibrose hépatique, niveau 2</v>
      </c>
      <c r="C1057" s="26">
        <v>1158</v>
      </c>
      <c r="D1057" s="27">
        <v>4848272.1941999998</v>
      </c>
      <c r="E1057" s="26">
        <v>1214</v>
      </c>
      <c r="F1057" s="27">
        <v>5076814.1059999997</v>
      </c>
      <c r="G1057" s="26">
        <v>1142</v>
      </c>
      <c r="H1057" s="27">
        <v>4775971.7959000003</v>
      </c>
      <c r="I1057" s="28">
        <v>4.71388368E-2</v>
      </c>
      <c r="J1057" s="28">
        <v>4.8359240099999999E-2</v>
      </c>
      <c r="K1057" s="28">
        <v>-1.1641080000000001E-3</v>
      </c>
      <c r="L1057" s="28">
        <v>-5.9258090999999999E-2</v>
      </c>
      <c r="M1057" s="28">
        <v>-5.9308072000000003E-2</v>
      </c>
      <c r="N1057" s="28">
        <v>5.3133100000000001E-5</v>
      </c>
      <c r="O1057" s="28">
        <v>-9.8971800000000011E-4</v>
      </c>
      <c r="P1057" s="28">
        <v>-5.7797100000000004E-4</v>
      </c>
      <c r="Q1057" s="28">
        <v>1.0371269999999999E-4</v>
      </c>
      <c r="R1057" s="28">
        <v>1.76248E-4</v>
      </c>
    </row>
    <row r="1058" spans="1:18" ht="22.5" x14ac:dyDescent="0.2">
      <c r="A1058" s="12" t="s">
        <v>998</v>
      </c>
      <c r="B1058" s="10" t="str">
        <f>VLOOKUP(A1058,[3]Feuil1!$A$4:$B$2591,2,FALSE)</f>
        <v>Autres cirrhoses et fibrose hépatique, niveau 3</v>
      </c>
      <c r="C1058" s="26">
        <v>991</v>
      </c>
      <c r="D1058" s="27">
        <v>6348870.2652000003</v>
      </c>
      <c r="E1058" s="26">
        <v>1064</v>
      </c>
      <c r="F1058" s="27">
        <v>6793535.4400000004</v>
      </c>
      <c r="G1058" s="26">
        <v>971</v>
      </c>
      <c r="H1058" s="27">
        <v>6189821.6222000001</v>
      </c>
      <c r="I1058" s="28">
        <v>7.0038472399999996E-2</v>
      </c>
      <c r="J1058" s="28">
        <v>7.3662966699999999E-2</v>
      </c>
      <c r="K1058" s="28">
        <v>-3.3758210000000002E-3</v>
      </c>
      <c r="L1058" s="28">
        <v>-8.8865925999999998E-2</v>
      </c>
      <c r="M1058" s="28">
        <v>-8.7406015000000004E-2</v>
      </c>
      <c r="N1058" s="28">
        <v>-1.5997380000000001E-3</v>
      </c>
      <c r="O1058" s="28">
        <v>-1.2783860000000001E-3</v>
      </c>
      <c r="P1058" s="28">
        <v>-1.1598400000000001E-3</v>
      </c>
      <c r="Q1058" s="28">
        <v>8.8183099999999999E-5</v>
      </c>
      <c r="R1058" s="28">
        <v>2.2842340000000001E-4</v>
      </c>
    </row>
    <row r="1059" spans="1:18" ht="22.5" x14ac:dyDescent="0.2">
      <c r="A1059" s="12" t="s">
        <v>999</v>
      </c>
      <c r="B1059" s="10" t="str">
        <f>VLOOKUP(A1059,[3]Feuil1!$A$4:$B$2591,2,FALSE)</f>
        <v>Autres cirrhoses et fibrose hépatique, niveau 4</v>
      </c>
      <c r="C1059" s="26">
        <v>151</v>
      </c>
      <c r="D1059" s="27">
        <v>1356068.1103999999</v>
      </c>
      <c r="E1059" s="26">
        <v>192</v>
      </c>
      <c r="F1059" s="27">
        <v>1719748.7286</v>
      </c>
      <c r="G1059" s="26">
        <v>154</v>
      </c>
      <c r="H1059" s="27">
        <v>1388859.2760000001</v>
      </c>
      <c r="I1059" s="28">
        <v>0.26818757510000002</v>
      </c>
      <c r="J1059" s="28">
        <v>0.27152317879999999</v>
      </c>
      <c r="K1059" s="28">
        <v>-2.6233129999999999E-3</v>
      </c>
      <c r="L1059" s="28">
        <v>-0.19240569699999999</v>
      </c>
      <c r="M1059" s="28">
        <v>-0.19791666699999999</v>
      </c>
      <c r="N1059" s="28">
        <v>6.8708195E-3</v>
      </c>
      <c r="O1059" s="28">
        <v>-5.22351E-4</v>
      </c>
      <c r="P1059" s="28">
        <v>-6.3569600000000005E-4</v>
      </c>
      <c r="Q1059" s="28">
        <v>1.3985800000000001E-5</v>
      </c>
      <c r="R1059" s="28">
        <v>5.1253199999999999E-5</v>
      </c>
    </row>
    <row r="1060" spans="1:18" ht="22.5" x14ac:dyDescent="0.2">
      <c r="A1060" s="12" t="s">
        <v>1000</v>
      </c>
      <c r="B1060" s="10" t="str">
        <f>VLOOKUP(A1060,[3]Feuil1!$A$4:$B$2591,2,FALSE)</f>
        <v>Autres cirrhoses et fibrose hépatique, très courte durée</v>
      </c>
      <c r="C1060" s="26">
        <v>2817</v>
      </c>
      <c r="D1060" s="27">
        <v>1853659.9857000001</v>
      </c>
      <c r="E1060" s="26">
        <v>2349</v>
      </c>
      <c r="F1060" s="27">
        <v>1534673.8112999999</v>
      </c>
      <c r="G1060" s="26">
        <v>2354</v>
      </c>
      <c r="H1060" s="27">
        <v>1551192.9206999999</v>
      </c>
      <c r="I1060" s="28">
        <v>-0.172084512</v>
      </c>
      <c r="J1060" s="28">
        <v>-0.16613418499999999</v>
      </c>
      <c r="K1060" s="28">
        <v>-7.1358330000000003E-3</v>
      </c>
      <c r="L1060" s="28">
        <v>1.07639221E-2</v>
      </c>
      <c r="M1060" s="28">
        <v>2.1285652999999999E-3</v>
      </c>
      <c r="N1060" s="28">
        <v>8.6170149000000008E-3</v>
      </c>
      <c r="O1060" s="28">
        <v>6.8730400000000002E-5</v>
      </c>
      <c r="P1060" s="28">
        <v>3.1736100000000003E-5</v>
      </c>
      <c r="Q1060" s="28">
        <v>2.137826E-4</v>
      </c>
      <c r="R1060" s="28">
        <v>5.7243800000000002E-5</v>
      </c>
    </row>
    <row r="1061" spans="1:18" x14ac:dyDescent="0.2">
      <c r="A1061" s="12" t="s">
        <v>1001</v>
      </c>
      <c r="B1061" s="10" t="str">
        <f>VLOOKUP(A1061,[3]Feuil1!$A$4:$B$2591,2,FALSE)</f>
        <v>Hépatites chroniques, niveau 1</v>
      </c>
      <c r="C1061" s="26">
        <v>1715</v>
      </c>
      <c r="D1061" s="27">
        <v>1687970.3973999999</v>
      </c>
      <c r="E1061" s="26">
        <v>1337</v>
      </c>
      <c r="F1061" s="27">
        <v>1324771.7738000001</v>
      </c>
      <c r="G1061" s="26">
        <v>1115</v>
      </c>
      <c r="H1061" s="27">
        <v>1109011.6484999999</v>
      </c>
      <c r="I1061" s="28">
        <v>-0.215168835</v>
      </c>
      <c r="J1061" s="28">
        <v>-0.22040816299999999</v>
      </c>
      <c r="K1061" s="28">
        <v>6.7206046E-3</v>
      </c>
      <c r="L1061" s="28">
        <v>-0.16286588299999999</v>
      </c>
      <c r="M1061" s="28">
        <v>-0.16604338099999999</v>
      </c>
      <c r="N1061" s="28">
        <v>3.8101468999999998E-3</v>
      </c>
      <c r="O1061" s="28">
        <v>-3.0516300000000001E-3</v>
      </c>
      <c r="P1061" s="28">
        <v>-4.1451299999999998E-4</v>
      </c>
      <c r="Q1061" s="28">
        <v>1.012607E-4</v>
      </c>
      <c r="R1061" s="28">
        <v>4.0925900000000001E-5</v>
      </c>
    </row>
    <row r="1062" spans="1:18" x14ac:dyDescent="0.2">
      <c r="A1062" s="12" t="s">
        <v>1002</v>
      </c>
      <c r="B1062" s="10" t="str">
        <f>VLOOKUP(A1062,[3]Feuil1!$A$4:$B$2591,2,FALSE)</f>
        <v>Hépatites chroniques, niveau 2</v>
      </c>
      <c r="C1062" s="26">
        <v>313</v>
      </c>
      <c r="D1062" s="27">
        <v>1183379.3875</v>
      </c>
      <c r="E1062" s="26">
        <v>337</v>
      </c>
      <c r="F1062" s="27">
        <v>1255351.2549999999</v>
      </c>
      <c r="G1062" s="26">
        <v>270</v>
      </c>
      <c r="H1062" s="27">
        <v>1045434.4856</v>
      </c>
      <c r="I1062" s="28">
        <v>6.08189295E-2</v>
      </c>
      <c r="J1062" s="28">
        <v>7.6677316300000006E-2</v>
      </c>
      <c r="K1062" s="28">
        <v>-1.4729005999999999E-2</v>
      </c>
      <c r="L1062" s="28">
        <v>-0.16721755599999999</v>
      </c>
      <c r="M1062" s="28">
        <v>-0.19881305599999999</v>
      </c>
      <c r="N1062" s="28">
        <v>3.9435864700000003E-2</v>
      </c>
      <c r="O1062" s="28">
        <v>-9.2098799999999997E-4</v>
      </c>
      <c r="P1062" s="28">
        <v>-4.03287E-4</v>
      </c>
      <c r="Q1062" s="28">
        <v>2.45205E-5</v>
      </c>
      <c r="R1062" s="28">
        <v>3.8579699999999999E-5</v>
      </c>
    </row>
    <row r="1063" spans="1:18" x14ac:dyDescent="0.2">
      <c r="A1063" s="12" t="s">
        <v>1003</v>
      </c>
      <c r="B1063" s="10" t="str">
        <f>VLOOKUP(A1063,[3]Feuil1!$A$4:$B$2591,2,FALSE)</f>
        <v>Hépatites chroniques, niveau 3</v>
      </c>
      <c r="C1063" s="26">
        <v>114</v>
      </c>
      <c r="D1063" s="27">
        <v>670079.63630000001</v>
      </c>
      <c r="E1063" s="26">
        <v>94</v>
      </c>
      <c r="F1063" s="27">
        <v>554982.61609999998</v>
      </c>
      <c r="G1063" s="26">
        <v>94</v>
      </c>
      <c r="H1063" s="27">
        <v>555523.86699999997</v>
      </c>
      <c r="I1063" s="28">
        <v>-0.17176618099999999</v>
      </c>
      <c r="J1063" s="28">
        <v>-0.175438596</v>
      </c>
      <c r="K1063" s="28">
        <v>4.4537802999999997E-3</v>
      </c>
      <c r="L1063" s="28">
        <v>9.7525740000000002E-4</v>
      </c>
      <c r="M1063" s="28">
        <v>0</v>
      </c>
      <c r="N1063" s="28">
        <v>9.7525740000000002E-4</v>
      </c>
      <c r="O1063" s="28">
        <v>0</v>
      </c>
      <c r="P1063" s="28">
        <v>1.0398376E-6</v>
      </c>
      <c r="Q1063" s="28">
        <v>8.5367734000000002E-6</v>
      </c>
      <c r="R1063" s="28">
        <v>2.0500500000000001E-5</v>
      </c>
    </row>
    <row r="1064" spans="1:18" x14ac:dyDescent="0.2">
      <c r="A1064" s="12" t="s">
        <v>1004</v>
      </c>
      <c r="B1064" s="10" t="str">
        <f>VLOOKUP(A1064,[3]Feuil1!$A$4:$B$2591,2,FALSE)</f>
        <v>Hépatites chroniques, niveau 4</v>
      </c>
      <c r="C1064" s="26">
        <v>30</v>
      </c>
      <c r="D1064" s="27">
        <v>216169.52439999999</v>
      </c>
      <c r="E1064" s="26">
        <v>46</v>
      </c>
      <c r="F1064" s="27">
        <v>329822.07860000001</v>
      </c>
      <c r="G1064" s="26">
        <v>47</v>
      </c>
      <c r="H1064" s="27">
        <v>343184.7794</v>
      </c>
      <c r="I1064" s="28">
        <v>0.52575660010000003</v>
      </c>
      <c r="J1064" s="28">
        <v>0.53333333329999999</v>
      </c>
      <c r="K1064" s="28">
        <v>-4.9413479999999999E-3</v>
      </c>
      <c r="L1064" s="28">
        <v>4.0514876599999999E-2</v>
      </c>
      <c r="M1064" s="28">
        <v>2.1739130400000001E-2</v>
      </c>
      <c r="N1064" s="28">
        <v>1.83762622E-2</v>
      </c>
      <c r="O1064" s="28">
        <v>1.37461E-5</v>
      </c>
      <c r="P1064" s="28">
        <v>2.5672100000000001E-5</v>
      </c>
      <c r="Q1064" s="28">
        <v>4.2683867000000001E-6</v>
      </c>
      <c r="R1064" s="28">
        <v>1.2664600000000001E-5</v>
      </c>
    </row>
    <row r="1065" spans="1:18" x14ac:dyDescent="0.2">
      <c r="A1065" s="12" t="s">
        <v>1005</v>
      </c>
      <c r="B1065" s="10" t="str">
        <f>VLOOKUP(A1065,[3]Feuil1!$A$4:$B$2591,2,FALSE)</f>
        <v>Hépatites chroniques, très courte durée</v>
      </c>
      <c r="C1065" s="26">
        <v>2821</v>
      </c>
      <c r="D1065" s="27">
        <v>1770016.4117999999</v>
      </c>
      <c r="E1065" s="26">
        <v>2518</v>
      </c>
      <c r="F1065" s="27">
        <v>1583986.2948</v>
      </c>
      <c r="G1065" s="26">
        <v>1837</v>
      </c>
      <c r="H1065" s="27">
        <v>1155435.2082</v>
      </c>
      <c r="I1065" s="28">
        <v>-0.105100787</v>
      </c>
      <c r="J1065" s="28">
        <v>-0.10740872</v>
      </c>
      <c r="K1065" s="28">
        <v>2.5856557999999999E-3</v>
      </c>
      <c r="L1065" s="28">
        <v>-0.27055226900000001</v>
      </c>
      <c r="M1065" s="28">
        <v>-0.27045274000000002</v>
      </c>
      <c r="N1065" s="28">
        <v>-1.3642600000000001E-4</v>
      </c>
      <c r="O1065" s="28">
        <v>-9.3610819999999997E-3</v>
      </c>
      <c r="P1065" s="28">
        <v>-8.2332200000000003E-4</v>
      </c>
      <c r="Q1065" s="28">
        <v>1.6683029999999999E-4</v>
      </c>
      <c r="R1065" s="28">
        <v>4.2639100000000003E-5</v>
      </c>
    </row>
    <row r="1066" spans="1:18" x14ac:dyDescent="0.2">
      <c r="A1066" s="12" t="s">
        <v>1006</v>
      </c>
      <c r="B1066" s="10" t="str">
        <f>VLOOKUP(A1066,[3]Feuil1!$A$4:$B$2591,2,FALSE)</f>
        <v>Pancréatites aigües, niveau 1</v>
      </c>
      <c r="C1066" s="26">
        <v>8944</v>
      </c>
      <c r="D1066" s="27">
        <v>23402787.52</v>
      </c>
      <c r="E1066" s="26">
        <v>9021</v>
      </c>
      <c r="F1066" s="27">
        <v>23541986.151999999</v>
      </c>
      <c r="G1066" s="26">
        <v>8692</v>
      </c>
      <c r="H1066" s="27">
        <v>22630565.655000001</v>
      </c>
      <c r="I1066" s="28">
        <v>5.9479509999999999E-3</v>
      </c>
      <c r="J1066" s="28">
        <v>8.6091233999999999E-3</v>
      </c>
      <c r="K1066" s="28">
        <v>-2.6384580000000002E-3</v>
      </c>
      <c r="L1066" s="28">
        <v>-3.8714682E-2</v>
      </c>
      <c r="M1066" s="28">
        <v>-3.6470457999999997E-2</v>
      </c>
      <c r="N1066" s="28">
        <v>-2.3291700000000002E-3</v>
      </c>
      <c r="O1066" s="28">
        <v>-4.5224610000000002E-3</v>
      </c>
      <c r="P1066" s="28">
        <v>-1.7509979999999999E-3</v>
      </c>
      <c r="Q1066" s="28">
        <v>7.8937910000000003E-4</v>
      </c>
      <c r="R1066" s="28">
        <v>8.3513710000000004E-4</v>
      </c>
    </row>
    <row r="1067" spans="1:18" x14ac:dyDescent="0.2">
      <c r="A1067" s="12" t="s">
        <v>1007</v>
      </c>
      <c r="B1067" s="10" t="str">
        <f>VLOOKUP(A1067,[3]Feuil1!$A$4:$B$2591,2,FALSE)</f>
        <v>Pancréatites aigües, niveau 2</v>
      </c>
      <c r="C1067" s="26">
        <v>7834</v>
      </c>
      <c r="D1067" s="27">
        <v>26660712.282000002</v>
      </c>
      <c r="E1067" s="26">
        <v>8010</v>
      </c>
      <c r="F1067" s="27">
        <v>27141112.223000001</v>
      </c>
      <c r="G1067" s="26">
        <v>8497</v>
      </c>
      <c r="H1067" s="27">
        <v>28817313.326000001</v>
      </c>
      <c r="I1067" s="28">
        <v>1.8019021199999999E-2</v>
      </c>
      <c r="J1067" s="28">
        <v>2.24661731E-2</v>
      </c>
      <c r="K1067" s="28">
        <v>-4.3494370000000003E-3</v>
      </c>
      <c r="L1067" s="28">
        <v>6.1758747699999998E-2</v>
      </c>
      <c r="M1067" s="28">
        <v>6.0799001200000001E-2</v>
      </c>
      <c r="N1067" s="28">
        <v>9.0473919999999996E-4</v>
      </c>
      <c r="O1067" s="28">
        <v>6.6943421000000003E-3</v>
      </c>
      <c r="P1067" s="28">
        <v>3.2202754E-3</v>
      </c>
      <c r="Q1067" s="28">
        <v>7.7166979999999995E-4</v>
      </c>
      <c r="R1067" s="28">
        <v>1.0634471E-3</v>
      </c>
    </row>
    <row r="1068" spans="1:18" x14ac:dyDescent="0.2">
      <c r="A1068" s="12" t="s">
        <v>1008</v>
      </c>
      <c r="B1068" s="10" t="str">
        <f>VLOOKUP(A1068,[3]Feuil1!$A$4:$B$2591,2,FALSE)</f>
        <v>Pancréatites aigües, niveau 3</v>
      </c>
      <c r="C1068" s="26">
        <v>2971</v>
      </c>
      <c r="D1068" s="27">
        <v>18061963.278999999</v>
      </c>
      <c r="E1068" s="26">
        <v>3453</v>
      </c>
      <c r="F1068" s="27">
        <v>21078563.228999998</v>
      </c>
      <c r="G1068" s="26">
        <v>3807</v>
      </c>
      <c r="H1068" s="27">
        <v>23110393.344000001</v>
      </c>
      <c r="I1068" s="28">
        <v>0.1670139565</v>
      </c>
      <c r="J1068" s="28">
        <v>0.1622349377</v>
      </c>
      <c r="K1068" s="28">
        <v>4.1119214000000003E-3</v>
      </c>
      <c r="L1068" s="28">
        <v>9.6393197799999997E-2</v>
      </c>
      <c r="M1068" s="28">
        <v>0.1025195482</v>
      </c>
      <c r="N1068" s="28">
        <v>-5.5566820000000003E-3</v>
      </c>
      <c r="O1068" s="28">
        <v>4.8661132000000001E-3</v>
      </c>
      <c r="P1068" s="28">
        <v>3.9035009000000002E-3</v>
      </c>
      <c r="Q1068" s="28">
        <v>3.4573930000000001E-4</v>
      </c>
      <c r="R1068" s="28">
        <v>8.5284420000000002E-4</v>
      </c>
    </row>
    <row r="1069" spans="1:18" x14ac:dyDescent="0.2">
      <c r="A1069" s="12" t="s">
        <v>1009</v>
      </c>
      <c r="B1069" s="10" t="str">
        <f>VLOOKUP(A1069,[3]Feuil1!$A$4:$B$2591,2,FALSE)</f>
        <v>Pancréatites aigües, niveau 4</v>
      </c>
      <c r="C1069" s="26">
        <v>1031</v>
      </c>
      <c r="D1069" s="27">
        <v>10570201.834000001</v>
      </c>
      <c r="E1069" s="26">
        <v>1089</v>
      </c>
      <c r="F1069" s="27">
        <v>10822422.228</v>
      </c>
      <c r="G1069" s="26">
        <v>1093</v>
      </c>
      <c r="H1069" s="27">
        <v>10849256.107999999</v>
      </c>
      <c r="I1069" s="28">
        <v>2.3861454899999999E-2</v>
      </c>
      <c r="J1069" s="28">
        <v>5.6256062099999997E-2</v>
      </c>
      <c r="K1069" s="28">
        <v>-3.0669274999999999E-2</v>
      </c>
      <c r="L1069" s="28">
        <v>2.4794708E-3</v>
      </c>
      <c r="M1069" s="28">
        <v>3.6730946000000002E-3</v>
      </c>
      <c r="N1069" s="28">
        <v>-1.1892560000000001E-3</v>
      </c>
      <c r="O1069" s="28">
        <v>5.4984300000000001E-5</v>
      </c>
      <c r="P1069" s="28">
        <v>5.1552599999999998E-5</v>
      </c>
      <c r="Q1069" s="28">
        <v>9.9262699999999994E-5</v>
      </c>
      <c r="R1069" s="28">
        <v>4.0037079999999999E-4</v>
      </c>
    </row>
    <row r="1070" spans="1:18" x14ac:dyDescent="0.2">
      <c r="A1070" s="12" t="s">
        <v>1010</v>
      </c>
      <c r="B1070" s="10" t="str">
        <f>VLOOKUP(A1070,[3]Feuil1!$A$4:$B$2591,2,FALSE)</f>
        <v>Pancréatites aigües, très courte durée</v>
      </c>
      <c r="C1070" s="26">
        <v>4321</v>
      </c>
      <c r="D1070" s="27">
        <v>3804451.4750999999</v>
      </c>
      <c r="E1070" s="26">
        <v>4648</v>
      </c>
      <c r="F1070" s="27">
        <v>4092626.6907000002</v>
      </c>
      <c r="G1070" s="26">
        <v>4720</v>
      </c>
      <c r="H1070" s="27">
        <v>4154603.4635999999</v>
      </c>
      <c r="I1070" s="28">
        <v>7.5746850099999999E-2</v>
      </c>
      <c r="J1070" s="28">
        <v>7.56769266E-2</v>
      </c>
      <c r="K1070" s="28">
        <v>6.5004099999999997E-5</v>
      </c>
      <c r="L1070" s="28">
        <v>1.51435197E-2</v>
      </c>
      <c r="M1070" s="28">
        <v>1.54905336E-2</v>
      </c>
      <c r="N1070" s="28">
        <v>-3.4172E-4</v>
      </c>
      <c r="O1070" s="28">
        <v>9.8971790000000007E-4</v>
      </c>
      <c r="P1070" s="28">
        <v>1.1906820000000001E-4</v>
      </c>
      <c r="Q1070" s="28">
        <v>4.2865500000000001E-4</v>
      </c>
      <c r="R1070" s="28">
        <v>1.533176E-4</v>
      </c>
    </row>
    <row r="1071" spans="1:18" ht="22.5" x14ac:dyDescent="0.2">
      <c r="A1071" s="12" t="s">
        <v>1011</v>
      </c>
      <c r="B1071" s="10" t="str">
        <f>VLOOKUP(A1071,[3]Feuil1!$A$4:$B$2591,2,FALSE)</f>
        <v>Autres affections non malignes du pancréas, niveau 1</v>
      </c>
      <c r="C1071" s="26">
        <v>2256</v>
      </c>
      <c r="D1071" s="27">
        <v>5158362.8015000001</v>
      </c>
      <c r="E1071" s="26">
        <v>2161</v>
      </c>
      <c r="F1071" s="27">
        <v>4928445.3382999999</v>
      </c>
      <c r="G1071" s="26">
        <v>1931</v>
      </c>
      <c r="H1071" s="27">
        <v>4412636.1764000002</v>
      </c>
      <c r="I1071" s="28">
        <v>-4.457179E-2</v>
      </c>
      <c r="J1071" s="28">
        <v>-4.2109928999999997E-2</v>
      </c>
      <c r="K1071" s="28">
        <v>-2.570087E-3</v>
      </c>
      <c r="L1071" s="28">
        <v>-0.104659609</v>
      </c>
      <c r="M1071" s="28">
        <v>-0.106432207</v>
      </c>
      <c r="N1071" s="28">
        <v>1.9837311999999999E-3</v>
      </c>
      <c r="O1071" s="28">
        <v>-3.1615990000000002E-3</v>
      </c>
      <c r="P1071" s="28">
        <v>-9.9095999999999993E-4</v>
      </c>
      <c r="Q1071" s="28">
        <v>1.7536710000000001E-4</v>
      </c>
      <c r="R1071" s="28">
        <v>1.6283979999999999E-4</v>
      </c>
    </row>
    <row r="1072" spans="1:18" ht="22.5" x14ac:dyDescent="0.2">
      <c r="A1072" s="12" t="s">
        <v>1012</v>
      </c>
      <c r="B1072" s="10" t="str">
        <f>VLOOKUP(A1072,[3]Feuil1!$A$4:$B$2591,2,FALSE)</f>
        <v>Autres affections non malignes du pancréas, niveau 2</v>
      </c>
      <c r="C1072" s="26">
        <v>1368</v>
      </c>
      <c r="D1072" s="27">
        <v>5525594.9050000003</v>
      </c>
      <c r="E1072" s="26">
        <v>1401</v>
      </c>
      <c r="F1072" s="27">
        <v>5638036.5077999998</v>
      </c>
      <c r="G1072" s="26">
        <v>1310</v>
      </c>
      <c r="H1072" s="27">
        <v>5294751.7249999996</v>
      </c>
      <c r="I1072" s="28">
        <v>2.0349230199999999E-2</v>
      </c>
      <c r="J1072" s="28">
        <v>2.4122807E-2</v>
      </c>
      <c r="K1072" s="28">
        <v>-3.6846919999999998E-3</v>
      </c>
      <c r="L1072" s="28">
        <v>-6.0887293000000002E-2</v>
      </c>
      <c r="M1072" s="28">
        <v>-6.4953604999999998E-2</v>
      </c>
      <c r="N1072" s="28">
        <v>4.3487802000000001E-3</v>
      </c>
      <c r="O1072" s="28">
        <v>-1.2508930000000001E-3</v>
      </c>
      <c r="P1072" s="28">
        <v>-6.5950999999999998E-4</v>
      </c>
      <c r="Q1072" s="28">
        <v>1.189699E-4</v>
      </c>
      <c r="R1072" s="28">
        <v>1.953925E-4</v>
      </c>
    </row>
    <row r="1073" spans="1:18" ht="22.5" x14ac:dyDescent="0.2">
      <c r="A1073" s="12" t="s">
        <v>1013</v>
      </c>
      <c r="B1073" s="10" t="str">
        <f>VLOOKUP(A1073,[3]Feuil1!$A$4:$B$2591,2,FALSE)</f>
        <v>Autres affections non malignes du pancréas, niveau 3</v>
      </c>
      <c r="C1073" s="26">
        <v>641</v>
      </c>
      <c r="D1073" s="27">
        <v>4367453.9638999999</v>
      </c>
      <c r="E1073" s="26">
        <v>716</v>
      </c>
      <c r="F1073" s="27">
        <v>4859554.7873999998</v>
      </c>
      <c r="G1073" s="26">
        <v>748</v>
      </c>
      <c r="H1073" s="27">
        <v>5112504.4138000002</v>
      </c>
      <c r="I1073" s="28">
        <v>0.1126745302</v>
      </c>
      <c r="J1073" s="28">
        <v>0.1170046802</v>
      </c>
      <c r="K1073" s="28">
        <v>-3.8765729999999999E-3</v>
      </c>
      <c r="L1073" s="28">
        <v>5.2052016600000001E-2</v>
      </c>
      <c r="M1073" s="28">
        <v>4.4692737400000002E-2</v>
      </c>
      <c r="N1073" s="28">
        <v>7.0444436999999999E-3</v>
      </c>
      <c r="O1073" s="28">
        <v>4.3987460000000003E-4</v>
      </c>
      <c r="P1073" s="28">
        <v>4.8596050000000002E-4</v>
      </c>
      <c r="Q1073" s="28">
        <v>6.7930900000000004E-5</v>
      </c>
      <c r="R1073" s="28">
        <v>1.8866710000000001E-4</v>
      </c>
    </row>
    <row r="1074" spans="1:18" ht="22.5" x14ac:dyDescent="0.2">
      <c r="A1074" s="12" t="s">
        <v>1014</v>
      </c>
      <c r="B1074" s="10" t="str">
        <f>VLOOKUP(A1074,[3]Feuil1!$A$4:$B$2591,2,FALSE)</f>
        <v>Autres affections non malignes du pancréas, niveau 4</v>
      </c>
      <c r="C1074" s="26">
        <v>140</v>
      </c>
      <c r="D1074" s="27">
        <v>1304175.2859</v>
      </c>
      <c r="E1074" s="26">
        <v>124</v>
      </c>
      <c r="F1074" s="27">
        <v>1113304.8259999999</v>
      </c>
      <c r="G1074" s="26">
        <v>136</v>
      </c>
      <c r="H1074" s="27">
        <v>1254025.7757999999</v>
      </c>
      <c r="I1074" s="28">
        <v>-0.14635337900000001</v>
      </c>
      <c r="J1074" s="28">
        <v>-0.114285714</v>
      </c>
      <c r="K1074" s="28">
        <v>-3.6205427999999998E-2</v>
      </c>
      <c r="L1074" s="28">
        <v>0.12639929920000001</v>
      </c>
      <c r="M1074" s="28">
        <v>9.6774193499999994E-2</v>
      </c>
      <c r="N1074" s="28">
        <v>2.7011125699999999E-2</v>
      </c>
      <c r="O1074" s="28">
        <v>1.6495299999999999E-4</v>
      </c>
      <c r="P1074" s="28">
        <v>2.7034960000000001E-4</v>
      </c>
      <c r="Q1074" s="28">
        <v>1.2351099999999999E-5</v>
      </c>
      <c r="R1074" s="28">
        <v>4.6277399999999998E-5</v>
      </c>
    </row>
    <row r="1075" spans="1:18" ht="22.5" x14ac:dyDescent="0.2">
      <c r="A1075" s="12" t="s">
        <v>1015</v>
      </c>
      <c r="B1075" s="10" t="str">
        <f>VLOOKUP(A1075,[3]Feuil1!$A$4:$B$2591,2,FALSE)</f>
        <v>Autres affections non malignes du pancréas, très courte durée</v>
      </c>
      <c r="C1075" s="26">
        <v>1645</v>
      </c>
      <c r="D1075" s="27">
        <v>1321561.2215</v>
      </c>
      <c r="E1075" s="26">
        <v>1632</v>
      </c>
      <c r="F1075" s="27">
        <v>1325230.067</v>
      </c>
      <c r="G1075" s="26">
        <v>1675</v>
      </c>
      <c r="H1075" s="27">
        <v>1359349.561</v>
      </c>
      <c r="I1075" s="28">
        <v>2.7761448999999998E-3</v>
      </c>
      <c r="J1075" s="28">
        <v>-7.9027360000000005E-3</v>
      </c>
      <c r="K1075" s="28">
        <v>1.07639451E-2</v>
      </c>
      <c r="L1075" s="28">
        <v>2.57460911E-2</v>
      </c>
      <c r="M1075" s="28">
        <v>2.6348039199999999E-2</v>
      </c>
      <c r="N1075" s="28">
        <v>-5.8649500000000003E-4</v>
      </c>
      <c r="O1075" s="28">
        <v>5.9108149999999998E-4</v>
      </c>
      <c r="P1075" s="28">
        <v>6.55495E-5</v>
      </c>
      <c r="Q1075" s="28">
        <v>1.52118E-4</v>
      </c>
      <c r="R1075" s="28">
        <v>5.0164200000000003E-5</v>
      </c>
    </row>
    <row r="1076" spans="1:18" ht="22.5" x14ac:dyDescent="0.2">
      <c r="A1076" s="12" t="s">
        <v>1016</v>
      </c>
      <c r="B1076" s="10" t="str">
        <f>VLOOKUP(A1076,[3]Feuil1!$A$4:$B$2591,2,FALSE)</f>
        <v>Suivis de greffe de foie et de pancréas, niveau 1</v>
      </c>
      <c r="C1076" s="26">
        <v>4756</v>
      </c>
      <c r="D1076" s="27">
        <v>3612021.1230000001</v>
      </c>
      <c r="E1076" s="26">
        <v>4061</v>
      </c>
      <c r="F1076" s="27">
        <v>3088687.4615000002</v>
      </c>
      <c r="G1076" s="26">
        <v>4055</v>
      </c>
      <c r="H1076" s="27">
        <v>3077651.6839999999</v>
      </c>
      <c r="I1076" s="28">
        <v>-0.144886656</v>
      </c>
      <c r="J1076" s="28">
        <v>-0.14613120299999999</v>
      </c>
      <c r="K1076" s="28">
        <v>1.4575387E-3</v>
      </c>
      <c r="L1076" s="28">
        <v>-3.5729669999999998E-3</v>
      </c>
      <c r="M1076" s="28">
        <v>-1.4774689999999999E-3</v>
      </c>
      <c r="N1076" s="28">
        <v>-2.098599E-3</v>
      </c>
      <c r="O1076" s="28">
        <v>-8.2476000000000001E-5</v>
      </c>
      <c r="P1076" s="28">
        <v>-2.1202000000000001E-5</v>
      </c>
      <c r="Q1076" s="28">
        <v>3.6826190000000003E-4</v>
      </c>
      <c r="R1076" s="28">
        <v>1.135748E-4</v>
      </c>
    </row>
    <row r="1077" spans="1:18" ht="22.5" x14ac:dyDescent="0.2">
      <c r="A1077" s="12" t="s">
        <v>1017</v>
      </c>
      <c r="B1077" s="10" t="str">
        <f>VLOOKUP(A1077,[3]Feuil1!$A$4:$B$2591,2,FALSE)</f>
        <v>Suivis de greffe de foie et de pancréas, niveau 2</v>
      </c>
      <c r="C1077" s="26">
        <v>184</v>
      </c>
      <c r="D1077" s="27">
        <v>658175.95079999999</v>
      </c>
      <c r="E1077" s="26">
        <v>186</v>
      </c>
      <c r="F1077" s="27">
        <v>653493.34840000002</v>
      </c>
      <c r="G1077" s="26">
        <v>146</v>
      </c>
      <c r="H1077" s="27">
        <v>515875.33390000003</v>
      </c>
      <c r="I1077" s="28">
        <v>-7.1145150000000001E-3</v>
      </c>
      <c r="J1077" s="28">
        <v>1.08695652E-2</v>
      </c>
      <c r="K1077" s="28">
        <v>-1.7790703000000001E-2</v>
      </c>
      <c r="L1077" s="28">
        <v>-0.21058824100000001</v>
      </c>
      <c r="M1077" s="28">
        <v>-0.21505376300000001</v>
      </c>
      <c r="N1077" s="28">
        <v>5.6889536999999999E-3</v>
      </c>
      <c r="O1077" s="28">
        <v>-5.4984299999999995E-4</v>
      </c>
      <c r="P1077" s="28">
        <v>-2.64388E-4</v>
      </c>
      <c r="Q1077" s="28">
        <v>1.32592E-5</v>
      </c>
      <c r="R1077" s="28">
        <v>1.9037399999999998E-5</v>
      </c>
    </row>
    <row r="1078" spans="1:18" ht="22.5" x14ac:dyDescent="0.2">
      <c r="A1078" s="12" t="s">
        <v>1018</v>
      </c>
      <c r="B1078" s="10" t="str">
        <f>VLOOKUP(A1078,[3]Feuil1!$A$4:$B$2591,2,FALSE)</f>
        <v>Suivis de greffe de foie et de pancréas, niveau 3</v>
      </c>
      <c r="C1078" s="26">
        <v>69</v>
      </c>
      <c r="D1078" s="27">
        <v>435773.64059999998</v>
      </c>
      <c r="E1078" s="26">
        <v>53</v>
      </c>
      <c r="F1078" s="27">
        <v>320272.59279999998</v>
      </c>
      <c r="G1078" s="26">
        <v>61</v>
      </c>
      <c r="H1078" s="27">
        <v>384601.4032</v>
      </c>
      <c r="I1078" s="28">
        <v>-0.26504826599999998</v>
      </c>
      <c r="J1078" s="28">
        <v>-0.231884058</v>
      </c>
      <c r="K1078" s="28">
        <v>-4.3176043999999997E-2</v>
      </c>
      <c r="L1078" s="28">
        <v>0.20085643240000001</v>
      </c>
      <c r="M1078" s="28">
        <v>0.1509433962</v>
      </c>
      <c r="N1078" s="28">
        <v>4.3367064300000001E-2</v>
      </c>
      <c r="O1078" s="28">
        <v>1.099687E-4</v>
      </c>
      <c r="P1078" s="28">
        <v>1.235869E-4</v>
      </c>
      <c r="Q1078" s="28">
        <v>5.5398210999999998E-6</v>
      </c>
      <c r="R1078" s="28">
        <v>1.4192999999999999E-5</v>
      </c>
    </row>
    <row r="1079" spans="1:18" ht="22.5" x14ac:dyDescent="0.2">
      <c r="A1079" s="12" t="s">
        <v>1019</v>
      </c>
      <c r="B1079" s="10" t="str">
        <f>VLOOKUP(A1079,[3]Feuil1!$A$4:$B$2591,2,FALSE)</f>
        <v>Suivis de greffe de foie et de pancréas, niveau 4</v>
      </c>
      <c r="C1079" s="26">
        <v>18</v>
      </c>
      <c r="D1079" s="27">
        <v>115649.41740000001</v>
      </c>
      <c r="E1079" s="26">
        <v>19</v>
      </c>
      <c r="F1079" s="27">
        <v>121488.39449999999</v>
      </c>
      <c r="G1079" s="26">
        <v>22</v>
      </c>
      <c r="H1079" s="27">
        <v>142521.269</v>
      </c>
      <c r="I1079" s="28">
        <v>5.0488599299999999E-2</v>
      </c>
      <c r="J1079" s="28">
        <v>5.5555555600000001E-2</v>
      </c>
      <c r="K1079" s="28">
        <v>-4.8002740000000002E-3</v>
      </c>
      <c r="L1079" s="28">
        <v>0.17312661500000001</v>
      </c>
      <c r="M1079" s="28">
        <v>0.15789473679999999</v>
      </c>
      <c r="N1079" s="28">
        <v>1.31548039E-2</v>
      </c>
      <c r="O1079" s="28">
        <v>4.1238200000000001E-5</v>
      </c>
      <c r="P1079" s="28">
        <v>4.0407800000000003E-5</v>
      </c>
      <c r="Q1079" s="28">
        <v>1.9979682E-6</v>
      </c>
      <c r="R1079" s="28">
        <v>5.259471E-6</v>
      </c>
    </row>
    <row r="1080" spans="1:18" ht="33.75" x14ac:dyDescent="0.2">
      <c r="A1080" s="12" t="s">
        <v>1020</v>
      </c>
      <c r="B1080" s="10" t="str">
        <f>VLOOKUP(A1080,[3]Feuil1!$A$4:$B$2591,2,FALSE)</f>
        <v>Explorations et surveillance des affections du système hépatobiliaire et du pancréas</v>
      </c>
      <c r="C1080" s="26">
        <v>11599</v>
      </c>
      <c r="D1080" s="27">
        <v>8604381.2148000002</v>
      </c>
      <c r="E1080" s="26">
        <v>11207</v>
      </c>
      <c r="F1080" s="27">
        <v>8341663.1304000001</v>
      </c>
      <c r="G1080" s="26">
        <v>12081</v>
      </c>
      <c r="H1080" s="27">
        <v>9060735.5571999997</v>
      </c>
      <c r="I1080" s="28">
        <v>-3.0533060000000001E-2</v>
      </c>
      <c r="J1080" s="28">
        <v>-3.3796016999999998E-2</v>
      </c>
      <c r="K1080" s="28">
        <v>3.3770895E-3</v>
      </c>
      <c r="L1080" s="28">
        <v>8.6202525299999999E-2</v>
      </c>
      <c r="M1080" s="28">
        <v>7.7986972399999993E-2</v>
      </c>
      <c r="N1080" s="28">
        <v>7.6211986000000002E-3</v>
      </c>
      <c r="O1080" s="28">
        <v>1.2014076E-2</v>
      </c>
      <c r="P1080" s="28">
        <v>1.3814639E-3</v>
      </c>
      <c r="Q1080" s="28">
        <v>1.0971570000000001E-3</v>
      </c>
      <c r="R1080" s="28">
        <v>3.3436890000000002E-4</v>
      </c>
    </row>
    <row r="1081" spans="1:18" ht="22.5" x14ac:dyDescent="0.2">
      <c r="A1081" s="12" t="s">
        <v>1021</v>
      </c>
      <c r="B1081" s="10" t="str">
        <f>VLOOKUP(A1081,[3]Feuil1!$A$4:$B$2591,2,FALSE)</f>
        <v>Symptômes et autres recours aux soins de la CMD 07, très courte durée</v>
      </c>
      <c r="C1081" s="26">
        <v>40046</v>
      </c>
      <c r="D1081" s="27">
        <v>17179247.894000001</v>
      </c>
      <c r="E1081" s="26">
        <v>42605</v>
      </c>
      <c r="F1081" s="27">
        <v>18282956.234000001</v>
      </c>
      <c r="G1081" s="26">
        <v>43614</v>
      </c>
      <c r="H1081" s="27">
        <v>18724622.035999998</v>
      </c>
      <c r="I1081" s="28">
        <v>6.4246604200000001E-2</v>
      </c>
      <c r="J1081" s="28">
        <v>6.3901513300000004E-2</v>
      </c>
      <c r="K1081" s="28">
        <v>3.2436360000000003E-4</v>
      </c>
      <c r="L1081" s="28">
        <v>2.4157242200000002E-2</v>
      </c>
      <c r="M1081" s="28">
        <v>2.36826664E-2</v>
      </c>
      <c r="N1081" s="28">
        <v>4.6359670000000001E-4</v>
      </c>
      <c r="O1081" s="28">
        <v>1.3869797099999999E-2</v>
      </c>
      <c r="P1081" s="28">
        <v>8.4851719999999998E-4</v>
      </c>
      <c r="Q1081" s="28">
        <v>3.9608812000000004E-3</v>
      </c>
      <c r="R1081" s="28">
        <v>6.909959E-4</v>
      </c>
    </row>
    <row r="1082" spans="1:18" ht="22.5" x14ac:dyDescent="0.2">
      <c r="A1082" s="12" t="s">
        <v>1022</v>
      </c>
      <c r="B1082" s="10" t="str">
        <f>VLOOKUP(A1082,[3]Feuil1!$A$4:$B$2591,2,FALSE)</f>
        <v>Symptômes et autres recours aux soins de la CMD 07</v>
      </c>
      <c r="C1082" s="26">
        <v>10281</v>
      </c>
      <c r="D1082" s="27">
        <v>28442280.888999999</v>
      </c>
      <c r="E1082" s="26">
        <v>10450</v>
      </c>
      <c r="F1082" s="27">
        <v>28794193.844999999</v>
      </c>
      <c r="G1082" s="26">
        <v>10255</v>
      </c>
      <c r="H1082" s="27">
        <v>27996442.116999999</v>
      </c>
      <c r="I1082" s="28">
        <v>1.2372880899999999E-2</v>
      </c>
      <c r="J1082" s="28">
        <v>1.6438089699999998E-2</v>
      </c>
      <c r="K1082" s="28">
        <v>-3.9994649999999998E-3</v>
      </c>
      <c r="L1082" s="28">
        <v>-2.7705298E-2</v>
      </c>
      <c r="M1082" s="28">
        <v>-1.8660287000000001E-2</v>
      </c>
      <c r="N1082" s="28">
        <v>-9.2170029999999997E-3</v>
      </c>
      <c r="O1082" s="28">
        <v>-2.6804860000000002E-3</v>
      </c>
      <c r="P1082" s="28">
        <v>-1.5326210000000001E-3</v>
      </c>
      <c r="Q1082" s="28">
        <v>9.3132570000000001E-4</v>
      </c>
      <c r="R1082" s="28">
        <v>1.0331544E-3</v>
      </c>
    </row>
    <row r="1083" spans="1:18" ht="45" x14ac:dyDescent="0.2">
      <c r="A1083" s="12" t="s">
        <v>1023</v>
      </c>
      <c r="B1083" s="10" t="str">
        <f>VLOOKUP(A1083,[3]Feuil1!$A$4:$B$2591,2,FALSE)</f>
        <v>Affections hépatiques sévères à l'exception des tumeurs malignes, des cirrhoses et des hépatites alcooliques, niveau 1</v>
      </c>
      <c r="C1083" s="26">
        <v>774</v>
      </c>
      <c r="D1083" s="27">
        <v>2202620.0954999998</v>
      </c>
      <c r="E1083" s="26">
        <v>702</v>
      </c>
      <c r="F1083" s="27">
        <v>1995598.5821</v>
      </c>
      <c r="G1083" s="26">
        <v>691</v>
      </c>
      <c r="H1083" s="27">
        <v>1947950.0101999999</v>
      </c>
      <c r="I1083" s="28">
        <v>-9.3988751999999995E-2</v>
      </c>
      <c r="J1083" s="28">
        <v>-9.3023255999999999E-2</v>
      </c>
      <c r="K1083" s="28">
        <v>-1.0645209999999999E-3</v>
      </c>
      <c r="L1083" s="28">
        <v>-2.3876832000000001E-2</v>
      </c>
      <c r="M1083" s="28">
        <v>-1.5669516000000001E-2</v>
      </c>
      <c r="N1083" s="28">
        <v>-8.3379679999999994E-3</v>
      </c>
      <c r="O1083" s="28">
        <v>-1.5120699999999999E-4</v>
      </c>
      <c r="P1083" s="28">
        <v>-9.1540999999999997E-5</v>
      </c>
      <c r="Q1083" s="28">
        <v>6.2754400000000003E-5</v>
      </c>
      <c r="R1083" s="28">
        <v>7.1885300000000001E-5</v>
      </c>
    </row>
    <row r="1084" spans="1:18" ht="45" x14ac:dyDescent="0.2">
      <c r="A1084" s="12" t="s">
        <v>1024</v>
      </c>
      <c r="B1084" s="10" t="str">
        <f>VLOOKUP(A1084,[3]Feuil1!$A$4:$B$2591,2,FALSE)</f>
        <v>Affections hépatiques sévères à l'exception des tumeurs malignes, des cirrhoses et des hépatites alcooliques, niveau 2</v>
      </c>
      <c r="C1084" s="26">
        <v>517</v>
      </c>
      <c r="D1084" s="27">
        <v>2485123.4885999998</v>
      </c>
      <c r="E1084" s="26">
        <v>500</v>
      </c>
      <c r="F1084" s="27">
        <v>2376405.9125000001</v>
      </c>
      <c r="G1084" s="26">
        <v>535</v>
      </c>
      <c r="H1084" s="27">
        <v>2542757.1680000001</v>
      </c>
      <c r="I1084" s="28">
        <v>-4.3747354000000002E-2</v>
      </c>
      <c r="J1084" s="28">
        <v>-3.2882012000000002E-2</v>
      </c>
      <c r="K1084" s="28">
        <v>-1.1234764E-2</v>
      </c>
      <c r="L1084" s="28">
        <v>7.0001195799999999E-2</v>
      </c>
      <c r="M1084" s="28">
        <v>7.0000000000000007E-2</v>
      </c>
      <c r="N1084" s="28">
        <v>1.1175382E-6</v>
      </c>
      <c r="O1084" s="28">
        <v>4.8111289999999999E-4</v>
      </c>
      <c r="P1084" s="28">
        <v>3.1958989999999999E-4</v>
      </c>
      <c r="Q1084" s="28">
        <v>4.8587000000000001E-5</v>
      </c>
      <c r="R1084" s="28">
        <v>9.3835500000000006E-5</v>
      </c>
    </row>
    <row r="1085" spans="1:18" ht="45" x14ac:dyDescent="0.2">
      <c r="A1085" s="12" t="s">
        <v>1025</v>
      </c>
      <c r="B1085" s="10" t="str">
        <f>VLOOKUP(A1085,[3]Feuil1!$A$4:$B$2591,2,FALSE)</f>
        <v>Affections hépatiques sévères à l'exception des tumeurs malignes, des cirrhoses et des hépatites alcooliques, niveau 3</v>
      </c>
      <c r="C1085" s="26">
        <v>614</v>
      </c>
      <c r="D1085" s="27">
        <v>4461255.8486000001</v>
      </c>
      <c r="E1085" s="26">
        <v>703</v>
      </c>
      <c r="F1085" s="27">
        <v>5070045.6325000003</v>
      </c>
      <c r="G1085" s="26">
        <v>703</v>
      </c>
      <c r="H1085" s="27">
        <v>5061019.591</v>
      </c>
      <c r="I1085" s="28">
        <v>0.1364615267</v>
      </c>
      <c r="J1085" s="28">
        <v>0.14495114009999999</v>
      </c>
      <c r="K1085" s="28">
        <v>-7.4148260000000002E-3</v>
      </c>
      <c r="L1085" s="28">
        <v>-1.780268E-3</v>
      </c>
      <c r="M1085" s="28">
        <v>0</v>
      </c>
      <c r="N1085" s="28">
        <v>-1.780268E-3</v>
      </c>
      <c r="O1085" s="28">
        <v>0</v>
      </c>
      <c r="P1085" s="28">
        <v>-1.7340999999999999E-5</v>
      </c>
      <c r="Q1085" s="28">
        <v>6.3844199999999994E-5</v>
      </c>
      <c r="R1085" s="28">
        <v>1.8676709999999999E-4</v>
      </c>
    </row>
    <row r="1086" spans="1:18" ht="45" x14ac:dyDescent="0.2">
      <c r="A1086" s="12" t="s">
        <v>1026</v>
      </c>
      <c r="B1086" s="10" t="str">
        <f>VLOOKUP(A1086,[3]Feuil1!$A$4:$B$2591,2,FALSE)</f>
        <v>Affections hépatiques sévères à l'exception des tumeurs malignes, des cirrhoses et des hépatites alcooliques, niveau 4</v>
      </c>
      <c r="C1086" s="26">
        <v>307</v>
      </c>
      <c r="D1086" s="27">
        <v>2992123.6631</v>
      </c>
      <c r="E1086" s="26">
        <v>306</v>
      </c>
      <c r="F1086" s="27">
        <v>2937263.4903000002</v>
      </c>
      <c r="G1086" s="26">
        <v>341</v>
      </c>
      <c r="H1086" s="27">
        <v>3212854.2925999998</v>
      </c>
      <c r="I1086" s="28">
        <v>-1.8334861000000001E-2</v>
      </c>
      <c r="J1086" s="28">
        <v>-3.2573290000000002E-3</v>
      </c>
      <c r="K1086" s="28">
        <v>-1.5126805E-2</v>
      </c>
      <c r="L1086" s="28">
        <v>9.3825699700000001E-2</v>
      </c>
      <c r="M1086" s="28">
        <v>0.11437908500000001</v>
      </c>
      <c r="N1086" s="28">
        <v>-1.84438E-2</v>
      </c>
      <c r="O1086" s="28">
        <v>4.8111289999999999E-4</v>
      </c>
      <c r="P1086" s="28">
        <v>5.2945810000000005E-4</v>
      </c>
      <c r="Q1086" s="28">
        <v>3.09685E-5</v>
      </c>
      <c r="R1086" s="28">
        <v>1.185642E-4</v>
      </c>
    </row>
    <row r="1087" spans="1:18" ht="45" x14ac:dyDescent="0.2">
      <c r="A1087" s="12" t="s">
        <v>1027</v>
      </c>
      <c r="B1087" s="10" t="str">
        <f>VLOOKUP(A1087,[3]Feuil1!$A$4:$B$2591,2,FALSE)</f>
        <v>Affections hépatiques sévères à l'exception des tumeurs malignes, des cirrhoses et des hépatites alcooliques, très courte durée</v>
      </c>
      <c r="C1087" s="26">
        <v>307</v>
      </c>
      <c r="D1087" s="27">
        <v>206899.86</v>
      </c>
      <c r="E1087" s="26">
        <v>309</v>
      </c>
      <c r="F1087" s="27">
        <v>206991.728</v>
      </c>
      <c r="G1087" s="26">
        <v>319</v>
      </c>
      <c r="H1087" s="27">
        <v>213770.274</v>
      </c>
      <c r="I1087" s="28">
        <v>4.440216E-4</v>
      </c>
      <c r="J1087" s="28">
        <v>6.5146580000000004E-3</v>
      </c>
      <c r="K1087" s="28">
        <v>-6.0313440000000001E-3</v>
      </c>
      <c r="L1087" s="28">
        <v>3.2747907700000002E-2</v>
      </c>
      <c r="M1087" s="28">
        <v>3.2362459500000003E-2</v>
      </c>
      <c r="N1087" s="28">
        <v>3.7336509999999999E-4</v>
      </c>
      <c r="O1087" s="28">
        <v>1.374608E-4</v>
      </c>
      <c r="P1087" s="28">
        <v>1.30228E-5</v>
      </c>
      <c r="Q1087" s="28">
        <v>2.89705E-5</v>
      </c>
      <c r="R1087" s="28">
        <v>7.8887773999999999E-6</v>
      </c>
    </row>
    <row r="1088" spans="1:18" x14ac:dyDescent="0.2">
      <c r="A1088" s="12" t="s">
        <v>2340</v>
      </c>
      <c r="B1088" s="10" t="str">
        <f>VLOOKUP(A1088,[3]Feuil1!$A$4:$B$2591,2,FALSE)</f>
        <v>Ictères du nouveau-né, niveau 1</v>
      </c>
      <c r="C1088" s="26">
        <v>797</v>
      </c>
      <c r="D1088" s="27">
        <v>651928.49560000002</v>
      </c>
      <c r="E1088" s="26">
        <v>746</v>
      </c>
      <c r="F1088" s="27">
        <v>599964.45259999996</v>
      </c>
      <c r="G1088" s="26">
        <v>798</v>
      </c>
      <c r="H1088" s="27">
        <v>635829.65830000001</v>
      </c>
      <c r="I1088" s="28">
        <v>-7.9708193999999996E-2</v>
      </c>
      <c r="J1088" s="28">
        <v>-6.3989961999999997E-2</v>
      </c>
      <c r="K1088" s="28">
        <v>-1.6792801999999999E-2</v>
      </c>
      <c r="L1088" s="28">
        <v>5.9778884499999997E-2</v>
      </c>
      <c r="M1088" s="28">
        <v>6.9705093800000006E-2</v>
      </c>
      <c r="N1088" s="28">
        <v>-9.2793890000000007E-3</v>
      </c>
      <c r="O1088" s="28">
        <v>7.1479629999999996E-4</v>
      </c>
      <c r="P1088" s="28">
        <v>6.8903299999999995E-5</v>
      </c>
      <c r="Q1088" s="28">
        <v>7.2471800000000006E-5</v>
      </c>
      <c r="R1088" s="28">
        <v>2.3464100000000001E-5</v>
      </c>
    </row>
    <row r="1089" spans="1:18" x14ac:dyDescent="0.2">
      <c r="A1089" s="12" t="s">
        <v>2341</v>
      </c>
      <c r="B1089" s="10" t="str">
        <f>VLOOKUP(A1089,[3]Feuil1!$A$4:$B$2591,2,FALSE)</f>
        <v>Ictères du nouveau-né, niveau 2</v>
      </c>
      <c r="C1089" s="26">
        <v>27</v>
      </c>
      <c r="D1089" s="27">
        <v>71272.856100000005</v>
      </c>
      <c r="E1089" s="26">
        <v>35</v>
      </c>
      <c r="F1089" s="27">
        <v>77285.7552</v>
      </c>
      <c r="G1089" s="26">
        <v>41</v>
      </c>
      <c r="H1089" s="27">
        <v>80772.906600000002</v>
      </c>
      <c r="I1089" s="28">
        <v>8.4364503199999996E-2</v>
      </c>
      <c r="J1089" s="28">
        <v>0.29629629629999998</v>
      </c>
      <c r="K1089" s="28">
        <v>-0.16349024000000001</v>
      </c>
      <c r="L1089" s="28">
        <v>4.5120234500000002E-2</v>
      </c>
      <c r="M1089" s="28">
        <v>0.17142857140000001</v>
      </c>
      <c r="N1089" s="28">
        <v>-0.10782419</v>
      </c>
      <c r="O1089" s="28">
        <v>8.2476499999999995E-5</v>
      </c>
      <c r="P1089" s="28">
        <v>6.6994275999999999E-6</v>
      </c>
      <c r="Q1089" s="28">
        <v>3.7234862999999999E-6</v>
      </c>
      <c r="R1089" s="28">
        <v>2.9807675000000002E-6</v>
      </c>
    </row>
    <row r="1090" spans="1:18" x14ac:dyDescent="0.2">
      <c r="A1090" s="12" t="s">
        <v>2342</v>
      </c>
      <c r="B1090" s="10" t="str">
        <f>VLOOKUP(A1090,[3]Feuil1!$A$4:$B$2591,2,FALSE)</f>
        <v>Ictères du nouveau-né, niveau 3</v>
      </c>
      <c r="C1090" s="26">
        <v>10</v>
      </c>
      <c r="D1090" s="27">
        <v>30854.0272</v>
      </c>
      <c r="E1090" s="26">
        <v>11</v>
      </c>
      <c r="F1090" s="27">
        <v>34912.993600000002</v>
      </c>
      <c r="G1090" s="26">
        <v>12</v>
      </c>
      <c r="H1090" s="27">
        <v>37148.366399999999</v>
      </c>
      <c r="I1090" s="28">
        <v>0.13155386080000001</v>
      </c>
      <c r="J1090" s="28">
        <v>0.1</v>
      </c>
      <c r="K1090" s="28">
        <v>2.8685328E-2</v>
      </c>
      <c r="L1090" s="28">
        <v>6.4026958699999997E-2</v>
      </c>
      <c r="M1090" s="28">
        <v>9.0909090900000003E-2</v>
      </c>
      <c r="N1090" s="28">
        <v>-2.4641955E-2</v>
      </c>
      <c r="O1090" s="28">
        <v>1.37461E-5</v>
      </c>
      <c r="P1090" s="28">
        <v>4.294542E-6</v>
      </c>
      <c r="Q1090" s="28">
        <v>1.0898009E-6</v>
      </c>
      <c r="R1090" s="28">
        <v>1.3708883999999999E-6</v>
      </c>
    </row>
    <row r="1091" spans="1:18" x14ac:dyDescent="0.2">
      <c r="A1091" s="12" t="s">
        <v>2343</v>
      </c>
      <c r="B1091" s="10" t="str">
        <f>VLOOKUP(A1091,[3]Feuil1!$A$4:$B$2591,2,FALSE)</f>
        <v>Ictères du nouveau-né, niveau 4</v>
      </c>
      <c r="C1091" s="26">
        <v>1</v>
      </c>
      <c r="D1091" s="27">
        <v>4091.79</v>
      </c>
      <c r="E1091" s="26">
        <v>3</v>
      </c>
      <c r="F1091" s="27">
        <v>12561.7953</v>
      </c>
      <c r="G1091" s="26">
        <v>1</v>
      </c>
      <c r="H1091" s="27">
        <v>4378.2152999999998</v>
      </c>
      <c r="I1091" s="28">
        <v>2.0699999999999998</v>
      </c>
      <c r="J1091" s="28">
        <v>2</v>
      </c>
      <c r="K1091" s="28">
        <v>2.3333333299999998E-2</v>
      </c>
      <c r="L1091" s="28">
        <v>-0.65146579800000004</v>
      </c>
      <c r="M1091" s="28">
        <v>-0.66666666699999999</v>
      </c>
      <c r="N1091" s="28">
        <v>4.5602605900000003E-2</v>
      </c>
      <c r="O1091" s="28">
        <v>-2.7492E-5</v>
      </c>
      <c r="P1091" s="28">
        <v>-1.5722E-5</v>
      </c>
      <c r="Q1091" s="28">
        <v>9.0816739000000005E-8</v>
      </c>
      <c r="R1091" s="28">
        <v>1.6156954000000001E-7</v>
      </c>
    </row>
    <row r="1092" spans="1:18" ht="22.5" x14ac:dyDescent="0.2">
      <c r="A1092" s="12" t="s">
        <v>1028</v>
      </c>
      <c r="B1092" s="10" t="str">
        <f>VLOOKUP(A1092,[3]Feuil1!$A$4:$B$2591,2,FALSE)</f>
        <v>Interventions majeures multiples sur les genoux et/ou les hanches, niveau 1</v>
      </c>
      <c r="C1092" s="26">
        <v>189</v>
      </c>
      <c r="D1092" s="27">
        <v>2064893.5704000001</v>
      </c>
      <c r="E1092" s="26">
        <v>172</v>
      </c>
      <c r="F1092" s="27">
        <v>1875765.9236000001</v>
      </c>
      <c r="G1092" s="26">
        <v>176</v>
      </c>
      <c r="H1092" s="27">
        <v>1939946.2098999999</v>
      </c>
      <c r="I1092" s="28">
        <v>-9.1591959000000001E-2</v>
      </c>
      <c r="J1092" s="28">
        <v>-8.9947089999999993E-2</v>
      </c>
      <c r="K1092" s="28">
        <v>-1.8074429999999999E-3</v>
      </c>
      <c r="L1092" s="28">
        <v>3.4215509200000001E-2</v>
      </c>
      <c r="M1092" s="28">
        <v>2.3255814E-2</v>
      </c>
      <c r="N1092" s="28">
        <v>1.0710611300000001E-2</v>
      </c>
      <c r="O1092" s="28">
        <v>5.4984300000000001E-5</v>
      </c>
      <c r="P1092" s="28">
        <v>1.2330159999999999E-4</v>
      </c>
      <c r="Q1092" s="28">
        <v>1.5983700000000001E-5</v>
      </c>
      <c r="R1092" s="28">
        <v>7.1589999999999997E-5</v>
      </c>
    </row>
    <row r="1093" spans="1:18" ht="22.5" x14ac:dyDescent="0.2">
      <c r="A1093" s="12" t="s">
        <v>1029</v>
      </c>
      <c r="B1093" s="10" t="str">
        <f>VLOOKUP(A1093,[3]Feuil1!$A$4:$B$2591,2,FALSE)</f>
        <v>Interventions majeures multiples sur les genoux et/ou les hanches, niveau 2</v>
      </c>
      <c r="C1093" s="26">
        <v>293</v>
      </c>
      <c r="D1093" s="27">
        <v>3781922.7209999999</v>
      </c>
      <c r="E1093" s="26">
        <v>311</v>
      </c>
      <c r="F1093" s="27">
        <v>4018460.5994000002</v>
      </c>
      <c r="G1093" s="26">
        <v>274</v>
      </c>
      <c r="H1093" s="27">
        <v>3509660.0954</v>
      </c>
      <c r="I1093" s="28">
        <v>6.2544344700000004E-2</v>
      </c>
      <c r="J1093" s="28">
        <v>6.1433447099999997E-2</v>
      </c>
      <c r="K1093" s="28">
        <v>1.0466013E-3</v>
      </c>
      <c r="L1093" s="28">
        <v>-0.12661577500000001</v>
      </c>
      <c r="M1093" s="28">
        <v>-0.118971061</v>
      </c>
      <c r="N1093" s="28">
        <v>-8.6770300000000005E-3</v>
      </c>
      <c r="O1093" s="28">
        <v>-5.0860499999999997E-4</v>
      </c>
      <c r="P1093" s="28">
        <v>-9.774950000000001E-4</v>
      </c>
      <c r="Q1093" s="28">
        <v>2.4883800000000001E-5</v>
      </c>
      <c r="R1093" s="28">
        <v>1.2951719999999999E-4</v>
      </c>
    </row>
    <row r="1094" spans="1:18" ht="22.5" x14ac:dyDescent="0.2">
      <c r="A1094" s="12" t="s">
        <v>1030</v>
      </c>
      <c r="B1094" s="10" t="str">
        <f>VLOOKUP(A1094,[3]Feuil1!$A$4:$B$2591,2,FALSE)</f>
        <v>Interventions majeures multiples sur les genoux et/ou les hanches, niveau 3</v>
      </c>
      <c r="C1094" s="26">
        <v>148</v>
      </c>
      <c r="D1094" s="27">
        <v>2775995.0268999999</v>
      </c>
      <c r="E1094" s="26">
        <v>154</v>
      </c>
      <c r="F1094" s="27">
        <v>2861645.0348</v>
      </c>
      <c r="G1094" s="26">
        <v>165</v>
      </c>
      <c r="H1094" s="27">
        <v>3059767.9572000001</v>
      </c>
      <c r="I1094" s="28">
        <v>3.0853804499999998E-2</v>
      </c>
      <c r="J1094" s="28">
        <v>4.05405405E-2</v>
      </c>
      <c r="K1094" s="28">
        <v>-9.3093310000000005E-3</v>
      </c>
      <c r="L1094" s="28">
        <v>6.9233926599999995E-2</v>
      </c>
      <c r="M1094" s="28">
        <v>7.1428571400000002E-2</v>
      </c>
      <c r="N1094" s="28">
        <v>-2.0483350000000001E-3</v>
      </c>
      <c r="O1094" s="28">
        <v>1.5120690000000001E-4</v>
      </c>
      <c r="P1094" s="28">
        <v>3.8062879999999999E-4</v>
      </c>
      <c r="Q1094" s="28">
        <v>1.4984799999999999E-5</v>
      </c>
      <c r="R1094" s="28">
        <v>1.129148E-4</v>
      </c>
    </row>
    <row r="1095" spans="1:18" ht="22.5" x14ac:dyDescent="0.2">
      <c r="A1095" s="12" t="s">
        <v>1031</v>
      </c>
      <c r="B1095" s="10" t="str">
        <f>VLOOKUP(A1095,[3]Feuil1!$A$4:$B$2591,2,FALSE)</f>
        <v>Interventions majeures multiples sur les genoux et/ou les hanches, niveau 4</v>
      </c>
      <c r="C1095" s="26">
        <v>69</v>
      </c>
      <c r="D1095" s="27">
        <v>1917192.4321999999</v>
      </c>
      <c r="E1095" s="26">
        <v>66</v>
      </c>
      <c r="F1095" s="27">
        <v>1834285.1606000001</v>
      </c>
      <c r="G1095" s="26">
        <v>77</v>
      </c>
      <c r="H1095" s="27">
        <v>2149486.3267999999</v>
      </c>
      <c r="I1095" s="28">
        <v>-4.3244104999999998E-2</v>
      </c>
      <c r="J1095" s="28">
        <v>-4.3478260999999997E-2</v>
      </c>
      <c r="K1095" s="28">
        <v>2.4479889999999999E-4</v>
      </c>
      <c r="L1095" s="28">
        <v>0.17183869390000001</v>
      </c>
      <c r="M1095" s="28">
        <v>0.16666666669999999</v>
      </c>
      <c r="N1095" s="28">
        <v>4.4331661999999997E-3</v>
      </c>
      <c r="O1095" s="28">
        <v>1.5120690000000001E-4</v>
      </c>
      <c r="P1095" s="28">
        <v>6.0555660000000003E-4</v>
      </c>
      <c r="Q1095" s="28">
        <v>6.9928889000000004E-6</v>
      </c>
      <c r="R1095" s="28">
        <v>7.9322599999999998E-5</v>
      </c>
    </row>
    <row r="1096" spans="1:18" ht="22.5" x14ac:dyDescent="0.2">
      <c r="A1096" s="12" t="s">
        <v>1032</v>
      </c>
      <c r="B1096" s="10" t="str">
        <f>VLOOKUP(A1096,[3]Feuil1!$A$4:$B$2591,2,FALSE)</f>
        <v>Interventions sur la hanche et le fémur, âge inférieur à 18 ans, niveau 1</v>
      </c>
      <c r="C1096" s="26">
        <v>2319</v>
      </c>
      <c r="D1096" s="27">
        <v>11485635.257999999</v>
      </c>
      <c r="E1096" s="26">
        <v>2261</v>
      </c>
      <c r="F1096" s="27">
        <v>11165157.199999999</v>
      </c>
      <c r="G1096" s="26">
        <v>2127</v>
      </c>
      <c r="H1096" s="27">
        <v>10489621.238</v>
      </c>
      <c r="I1096" s="28">
        <v>-2.7902509999999998E-2</v>
      </c>
      <c r="J1096" s="28">
        <v>-2.5010780999999999E-2</v>
      </c>
      <c r="K1096" s="28">
        <v>-2.96591E-3</v>
      </c>
      <c r="L1096" s="28">
        <v>-6.0503937000000001E-2</v>
      </c>
      <c r="M1096" s="28">
        <v>-5.9265812000000001E-2</v>
      </c>
      <c r="N1096" s="28">
        <v>-1.3161259999999999E-3</v>
      </c>
      <c r="O1096" s="28">
        <v>-1.841975E-3</v>
      </c>
      <c r="P1096" s="28">
        <v>-1.297823E-3</v>
      </c>
      <c r="Q1096" s="28">
        <v>1.9316719999999999E-4</v>
      </c>
      <c r="R1096" s="28">
        <v>3.870991E-4</v>
      </c>
    </row>
    <row r="1097" spans="1:18" ht="22.5" x14ac:dyDescent="0.2">
      <c r="A1097" s="12" t="s">
        <v>1033</v>
      </c>
      <c r="B1097" s="10" t="str">
        <f>VLOOKUP(A1097,[3]Feuil1!$A$4:$B$2591,2,FALSE)</f>
        <v>Interventions sur la hanche et le fémur, âge inférieur à 18 ans, niveau 2</v>
      </c>
      <c r="C1097" s="26">
        <v>496</v>
      </c>
      <c r="D1097" s="27">
        <v>3829769.2944999998</v>
      </c>
      <c r="E1097" s="26">
        <v>473</v>
      </c>
      <c r="F1097" s="27">
        <v>3678945.6817000001</v>
      </c>
      <c r="G1097" s="26">
        <v>477</v>
      </c>
      <c r="H1097" s="27">
        <v>3649987.8549000002</v>
      </c>
      <c r="I1097" s="28">
        <v>-3.9381906000000001E-2</v>
      </c>
      <c r="J1097" s="28">
        <v>-4.6370967999999999E-2</v>
      </c>
      <c r="K1097" s="28">
        <v>7.3289108000000004E-3</v>
      </c>
      <c r="L1097" s="28">
        <v>-7.8712299999999999E-3</v>
      </c>
      <c r="M1097" s="28">
        <v>8.4566595999999994E-3</v>
      </c>
      <c r="N1097" s="28">
        <v>-1.6190968E-2</v>
      </c>
      <c r="O1097" s="28">
        <v>5.4984300000000001E-5</v>
      </c>
      <c r="P1097" s="28">
        <v>-5.5633000000000001E-5</v>
      </c>
      <c r="Q1097" s="28">
        <v>4.3319599999999998E-5</v>
      </c>
      <c r="R1097" s="28">
        <v>1.3469569999999999E-4</v>
      </c>
    </row>
    <row r="1098" spans="1:18" ht="22.5" x14ac:dyDescent="0.2">
      <c r="A1098" s="12" t="s">
        <v>1034</v>
      </c>
      <c r="B1098" s="10" t="str">
        <f>VLOOKUP(A1098,[3]Feuil1!$A$4:$B$2591,2,FALSE)</f>
        <v>Interventions sur la hanche et le fémur, âge inférieur à 18 ans, niveau 3</v>
      </c>
      <c r="C1098" s="26">
        <v>199</v>
      </c>
      <c r="D1098" s="27">
        <v>2239922.0471000001</v>
      </c>
      <c r="E1098" s="26">
        <v>200</v>
      </c>
      <c r="F1098" s="27">
        <v>2133806.1309000002</v>
      </c>
      <c r="G1098" s="26">
        <v>178</v>
      </c>
      <c r="H1098" s="27">
        <v>1998736.3315000001</v>
      </c>
      <c r="I1098" s="28">
        <v>-4.7374826000000002E-2</v>
      </c>
      <c r="J1098" s="28">
        <v>5.0251256000000003E-3</v>
      </c>
      <c r="K1098" s="28">
        <v>-5.2137951000000002E-2</v>
      </c>
      <c r="L1098" s="28">
        <v>-6.3299939999999999E-2</v>
      </c>
      <c r="M1098" s="28">
        <v>-0.11</v>
      </c>
      <c r="N1098" s="28">
        <v>5.2471977900000001E-2</v>
      </c>
      <c r="O1098" s="28">
        <v>-3.0241399999999998E-4</v>
      </c>
      <c r="P1098" s="28">
        <v>-2.5949300000000002E-4</v>
      </c>
      <c r="Q1098" s="28">
        <v>1.6165399999999999E-5</v>
      </c>
      <c r="R1098" s="28">
        <v>7.3759500000000004E-5</v>
      </c>
    </row>
    <row r="1099" spans="1:18" ht="22.5" x14ac:dyDescent="0.2">
      <c r="A1099" s="12" t="s">
        <v>1035</v>
      </c>
      <c r="B1099" s="10" t="str">
        <f>VLOOKUP(A1099,[3]Feuil1!$A$4:$B$2591,2,FALSE)</f>
        <v>Interventions sur la hanche et le fémur, âge inférieur à 18 ans, niveau 4</v>
      </c>
      <c r="C1099" s="26">
        <v>48</v>
      </c>
      <c r="D1099" s="27">
        <v>734930.95600000001</v>
      </c>
      <c r="E1099" s="26">
        <v>41</v>
      </c>
      <c r="F1099" s="27">
        <v>647513.91319999995</v>
      </c>
      <c r="G1099" s="26">
        <v>34</v>
      </c>
      <c r="H1099" s="27">
        <v>639133.70979999995</v>
      </c>
      <c r="I1099" s="28">
        <v>-0.11894592599999999</v>
      </c>
      <c r="J1099" s="28">
        <v>-0.14583333300000001</v>
      </c>
      <c r="K1099" s="28">
        <v>3.14779408E-2</v>
      </c>
      <c r="L1099" s="28">
        <v>-1.2942120999999999E-2</v>
      </c>
      <c r="M1099" s="28">
        <v>-0.17073170700000001</v>
      </c>
      <c r="N1099" s="28">
        <v>0.1902756776</v>
      </c>
      <c r="O1099" s="28">
        <v>-9.6223000000000004E-5</v>
      </c>
      <c r="P1099" s="28">
        <v>-1.6099999999999998E-5</v>
      </c>
      <c r="Q1099" s="28">
        <v>3.0877691E-6</v>
      </c>
      <c r="R1099" s="28">
        <v>2.3586000000000001E-5</v>
      </c>
    </row>
    <row r="1100" spans="1:18" ht="33.75" x14ac:dyDescent="0.2">
      <c r="A1100" s="12" t="s">
        <v>1036</v>
      </c>
      <c r="B1100" s="10" t="str">
        <f>VLOOKUP(A1100,[3]Feuil1!$A$4:$B$2591,2,FALSE)</f>
        <v>Amputations pour affections de l'appareil musculosquelettique et du tissu conjonctif, niveau 1</v>
      </c>
      <c r="C1100" s="26">
        <v>167</v>
      </c>
      <c r="D1100" s="27">
        <v>952792.91949999996</v>
      </c>
      <c r="E1100" s="26">
        <v>168</v>
      </c>
      <c r="F1100" s="27">
        <v>948854.38459999999</v>
      </c>
      <c r="G1100" s="26">
        <v>173</v>
      </c>
      <c r="H1100" s="27">
        <v>942656.20070000004</v>
      </c>
      <c r="I1100" s="28">
        <v>-4.1336740000000004E-3</v>
      </c>
      <c r="J1100" s="28">
        <v>5.9880239999999998E-3</v>
      </c>
      <c r="K1100" s="28">
        <v>-1.0061449E-2</v>
      </c>
      <c r="L1100" s="28">
        <v>-6.532281E-3</v>
      </c>
      <c r="M1100" s="28">
        <v>2.9761904799999999E-2</v>
      </c>
      <c r="N1100" s="28">
        <v>-3.5245221E-2</v>
      </c>
      <c r="O1100" s="28">
        <v>6.8730400000000002E-5</v>
      </c>
      <c r="P1100" s="28">
        <v>-1.1908E-5</v>
      </c>
      <c r="Q1100" s="28">
        <v>1.57113E-5</v>
      </c>
      <c r="R1100" s="28">
        <v>3.4786899999999997E-5</v>
      </c>
    </row>
    <row r="1101" spans="1:18" ht="33.75" x14ac:dyDescent="0.2">
      <c r="A1101" s="12" t="s">
        <v>1037</v>
      </c>
      <c r="B1101" s="10" t="str">
        <f>VLOOKUP(A1101,[3]Feuil1!$A$4:$B$2591,2,FALSE)</f>
        <v>Amputations pour affections de l'appareil musculosquelettique et du tissu conjonctif, niveau 2</v>
      </c>
      <c r="C1101" s="26">
        <v>186</v>
      </c>
      <c r="D1101" s="27">
        <v>1806175.8273</v>
      </c>
      <c r="E1101" s="26">
        <v>183</v>
      </c>
      <c r="F1101" s="27">
        <v>1762931.9993</v>
      </c>
      <c r="G1101" s="26">
        <v>176</v>
      </c>
      <c r="H1101" s="27">
        <v>1656730.4209</v>
      </c>
      <c r="I1101" s="28">
        <v>-2.3942202999999999E-2</v>
      </c>
      <c r="J1101" s="28">
        <v>-1.6129032000000001E-2</v>
      </c>
      <c r="K1101" s="28">
        <v>-7.9412549999999995E-3</v>
      </c>
      <c r="L1101" s="28">
        <v>-6.0241449000000002E-2</v>
      </c>
      <c r="M1101" s="28">
        <v>-3.8251366000000002E-2</v>
      </c>
      <c r="N1101" s="28">
        <v>-2.2864689000000001E-2</v>
      </c>
      <c r="O1101" s="28">
        <v>-9.6223000000000004E-5</v>
      </c>
      <c r="P1101" s="28">
        <v>-2.0403199999999999E-4</v>
      </c>
      <c r="Q1101" s="28">
        <v>1.5983700000000001E-5</v>
      </c>
      <c r="R1101" s="28">
        <v>6.1138399999999997E-5</v>
      </c>
    </row>
    <row r="1102" spans="1:18" ht="33.75" x14ac:dyDescent="0.2">
      <c r="A1102" s="12" t="s">
        <v>1038</v>
      </c>
      <c r="B1102" s="10" t="str">
        <f>VLOOKUP(A1102,[3]Feuil1!$A$4:$B$2591,2,FALSE)</f>
        <v>Amputations pour affections de l'appareil musculosquelettique et du tissu conjonctif, niveau 3</v>
      </c>
      <c r="C1102" s="26">
        <v>239</v>
      </c>
      <c r="D1102" s="27">
        <v>3768801.1686999998</v>
      </c>
      <c r="E1102" s="26">
        <v>300</v>
      </c>
      <c r="F1102" s="27">
        <v>4802720.4693</v>
      </c>
      <c r="G1102" s="26">
        <v>335</v>
      </c>
      <c r="H1102" s="27">
        <v>5281053.6210000003</v>
      </c>
      <c r="I1102" s="28">
        <v>0.2743363882</v>
      </c>
      <c r="J1102" s="28">
        <v>0.25523012550000002</v>
      </c>
      <c r="K1102" s="28">
        <v>1.52213226E-2</v>
      </c>
      <c r="L1102" s="28">
        <v>9.95962923E-2</v>
      </c>
      <c r="M1102" s="28">
        <v>0.1166666667</v>
      </c>
      <c r="N1102" s="28">
        <v>-1.5286902E-2</v>
      </c>
      <c r="O1102" s="28">
        <v>4.8111289999999999E-4</v>
      </c>
      <c r="P1102" s="28">
        <v>9.1896160000000003E-4</v>
      </c>
      <c r="Q1102" s="28">
        <v>3.0423600000000001E-5</v>
      </c>
      <c r="R1102" s="28">
        <v>1.9488700000000001E-4</v>
      </c>
    </row>
    <row r="1103" spans="1:18" ht="33.75" x14ac:dyDescent="0.2">
      <c r="A1103" s="12" t="s">
        <v>1039</v>
      </c>
      <c r="B1103" s="10" t="str">
        <f>VLOOKUP(A1103,[3]Feuil1!$A$4:$B$2591,2,FALSE)</f>
        <v>Amputations pour affections de l'appareil musculosquelettique et du tissu conjonctif, niveau 4</v>
      </c>
      <c r="C1103" s="26">
        <v>249</v>
      </c>
      <c r="D1103" s="27">
        <v>6245594.216</v>
      </c>
      <c r="E1103" s="26">
        <v>276</v>
      </c>
      <c r="F1103" s="27">
        <v>6908389.5437000003</v>
      </c>
      <c r="G1103" s="26">
        <v>290</v>
      </c>
      <c r="H1103" s="27">
        <v>7456248.6421999997</v>
      </c>
      <c r="I1103" s="28">
        <v>0.1061220606</v>
      </c>
      <c r="J1103" s="28">
        <v>0.1084337349</v>
      </c>
      <c r="K1103" s="28">
        <v>-2.0855320000000002E-3</v>
      </c>
      <c r="L1103" s="28">
        <v>7.9303446200000002E-2</v>
      </c>
      <c r="M1103" s="28">
        <v>5.0724637699999998E-2</v>
      </c>
      <c r="N1103" s="28">
        <v>2.7199141900000001E-2</v>
      </c>
      <c r="O1103" s="28">
        <v>1.9244520000000001E-4</v>
      </c>
      <c r="P1103" s="28">
        <v>1.0525331000000001E-3</v>
      </c>
      <c r="Q1103" s="28">
        <v>2.6336899999999999E-5</v>
      </c>
      <c r="R1103" s="28">
        <v>2.7515839999999998E-4</v>
      </c>
    </row>
    <row r="1104" spans="1:18" x14ac:dyDescent="0.2">
      <c r="A1104" s="12" t="s">
        <v>1040</v>
      </c>
      <c r="B1104" s="10" t="str">
        <f>VLOOKUP(A1104,[3]Feuil1!$A$4:$B$2591,2,FALSE)</f>
        <v>Biopsies ostéoarticulaires, niveau 1</v>
      </c>
      <c r="C1104" s="26">
        <v>845</v>
      </c>
      <c r="D1104" s="27">
        <v>1632212.7047999999</v>
      </c>
      <c r="E1104" s="26">
        <v>748</v>
      </c>
      <c r="F1104" s="27">
        <v>1448737.7038</v>
      </c>
      <c r="G1104" s="26">
        <v>724</v>
      </c>
      <c r="H1104" s="27">
        <v>1389976.8818999999</v>
      </c>
      <c r="I1104" s="28">
        <v>-0.112408757</v>
      </c>
      <c r="J1104" s="28">
        <v>-0.114792899</v>
      </c>
      <c r="K1104" s="28">
        <v>2.6933161999999999E-3</v>
      </c>
      <c r="L1104" s="28">
        <v>-4.0560013999999998E-2</v>
      </c>
      <c r="M1104" s="28">
        <v>-3.2085560999999999E-2</v>
      </c>
      <c r="N1104" s="28">
        <v>-8.7553739999999998E-3</v>
      </c>
      <c r="O1104" s="28">
        <v>-3.2990599999999998E-4</v>
      </c>
      <c r="P1104" s="28">
        <v>-1.1289E-4</v>
      </c>
      <c r="Q1104" s="28">
        <v>6.5751299999999995E-5</v>
      </c>
      <c r="R1104" s="28">
        <v>5.1294400000000001E-5</v>
      </c>
    </row>
    <row r="1105" spans="1:18" x14ac:dyDescent="0.2">
      <c r="A1105" s="12" t="s">
        <v>1041</v>
      </c>
      <c r="B1105" s="10" t="str">
        <f>VLOOKUP(A1105,[3]Feuil1!$A$4:$B$2591,2,FALSE)</f>
        <v>Biopsies ostéoarticulaires, niveau 2</v>
      </c>
      <c r="C1105" s="26">
        <v>76</v>
      </c>
      <c r="D1105" s="27">
        <v>342824.59129999997</v>
      </c>
      <c r="E1105" s="26">
        <v>81</v>
      </c>
      <c r="F1105" s="27">
        <v>366777.20880000002</v>
      </c>
      <c r="G1105" s="26">
        <v>78</v>
      </c>
      <c r="H1105" s="27">
        <v>348239.82689999999</v>
      </c>
      <c r="I1105" s="28">
        <v>6.9868434500000007E-2</v>
      </c>
      <c r="J1105" s="28">
        <v>6.5789473700000003E-2</v>
      </c>
      <c r="K1105" s="28">
        <v>3.8271731000000002E-3</v>
      </c>
      <c r="L1105" s="28">
        <v>-5.0541258999999998E-2</v>
      </c>
      <c r="M1105" s="28">
        <v>-3.7037037000000002E-2</v>
      </c>
      <c r="N1105" s="28">
        <v>-1.4023615E-2</v>
      </c>
      <c r="O1105" s="28">
        <v>-4.1238000000000001E-5</v>
      </c>
      <c r="P1105" s="28">
        <v>-3.5614000000000002E-5</v>
      </c>
      <c r="Q1105" s="28">
        <v>7.0837055999999996E-6</v>
      </c>
      <c r="R1105" s="28">
        <v>1.28511E-5</v>
      </c>
    </row>
    <row r="1106" spans="1:18" x14ac:dyDescent="0.2">
      <c r="A1106" s="12" t="s">
        <v>1042</v>
      </c>
      <c r="B1106" s="10" t="str">
        <f>VLOOKUP(A1106,[3]Feuil1!$A$4:$B$2591,2,FALSE)</f>
        <v>Biopsies ostéoarticulaires, niveau 3</v>
      </c>
      <c r="C1106" s="26">
        <v>31</v>
      </c>
      <c r="D1106" s="27">
        <v>205547.35500000001</v>
      </c>
      <c r="E1106" s="26">
        <v>49</v>
      </c>
      <c r="F1106" s="27">
        <v>331885.71000000002</v>
      </c>
      <c r="G1106" s="26">
        <v>72</v>
      </c>
      <c r="H1106" s="27">
        <v>486607.29</v>
      </c>
      <c r="I1106" s="28">
        <v>0.61464354529999998</v>
      </c>
      <c r="J1106" s="28">
        <v>0.58064516129999999</v>
      </c>
      <c r="K1106" s="28">
        <v>2.1509181700000001E-2</v>
      </c>
      <c r="L1106" s="28">
        <v>0.46618933969999998</v>
      </c>
      <c r="M1106" s="28">
        <v>0.46938775510000003</v>
      </c>
      <c r="N1106" s="28">
        <v>-2.1766989999999998E-3</v>
      </c>
      <c r="O1106" s="28">
        <v>3.1615989999999997E-4</v>
      </c>
      <c r="P1106" s="28">
        <v>2.9724720000000001E-4</v>
      </c>
      <c r="Q1106" s="28">
        <v>6.5388052000000002E-6</v>
      </c>
      <c r="R1106" s="28">
        <v>1.7957299999999998E-5</v>
      </c>
    </row>
    <row r="1107" spans="1:18" x14ac:dyDescent="0.2">
      <c r="A1107" s="12" t="s">
        <v>1043</v>
      </c>
      <c r="B1107" s="10" t="str">
        <f>VLOOKUP(A1107,[3]Feuil1!$A$4:$B$2591,2,FALSE)</f>
        <v>Biopsies ostéoarticulaires, niveau 4</v>
      </c>
      <c r="C1107" s="26">
        <v>15</v>
      </c>
      <c r="D1107" s="27">
        <v>140741.3014</v>
      </c>
      <c r="E1107" s="26">
        <v>26</v>
      </c>
      <c r="F1107" s="27">
        <v>244037.66940000001</v>
      </c>
      <c r="G1107" s="26">
        <v>14</v>
      </c>
      <c r="H1107" s="27">
        <v>130411.6646</v>
      </c>
      <c r="I1107" s="28">
        <v>0.73394495410000005</v>
      </c>
      <c r="J1107" s="28">
        <v>0.73333333329999995</v>
      </c>
      <c r="K1107" s="28">
        <v>3.5285820000000002E-4</v>
      </c>
      <c r="L1107" s="28">
        <v>-0.465608466</v>
      </c>
      <c r="M1107" s="28">
        <v>-0.46153846199999998</v>
      </c>
      <c r="N1107" s="28">
        <v>-7.5585790000000002E-3</v>
      </c>
      <c r="O1107" s="28">
        <v>-1.6495299999999999E-4</v>
      </c>
      <c r="P1107" s="28">
        <v>-2.18295E-4</v>
      </c>
      <c r="Q1107" s="28">
        <v>1.2714342999999999E-6</v>
      </c>
      <c r="R1107" s="28">
        <v>4.8125894999999999E-6</v>
      </c>
    </row>
    <row r="1108" spans="1:18" x14ac:dyDescent="0.2">
      <c r="A1108" s="12" t="s">
        <v>1044</v>
      </c>
      <c r="B1108" s="10" t="str">
        <f>VLOOKUP(A1108,[3]Feuil1!$A$4:$B$2591,2,FALSE)</f>
        <v>Biopsies ostéoarticulaires, en ambulatoire</v>
      </c>
      <c r="C1108" s="26">
        <v>296</v>
      </c>
      <c r="D1108" s="27">
        <v>400492.44089999999</v>
      </c>
      <c r="E1108" s="26">
        <v>372</v>
      </c>
      <c r="F1108" s="27">
        <v>499617.66840000002</v>
      </c>
      <c r="G1108" s="26">
        <v>347</v>
      </c>
      <c r="H1108" s="27">
        <v>467300.85509999999</v>
      </c>
      <c r="I1108" s="28">
        <v>0.24750836070000001</v>
      </c>
      <c r="J1108" s="28">
        <v>0.25675675679999999</v>
      </c>
      <c r="K1108" s="28">
        <v>-7.3589390000000001E-3</v>
      </c>
      <c r="L1108" s="28">
        <v>-6.4683087E-2</v>
      </c>
      <c r="M1108" s="28">
        <v>-6.7204300999999994E-2</v>
      </c>
      <c r="N1108" s="28">
        <v>2.7028573E-3</v>
      </c>
      <c r="O1108" s="28">
        <v>-3.4365200000000001E-4</v>
      </c>
      <c r="P1108" s="28">
        <v>-6.2086000000000002E-5</v>
      </c>
      <c r="Q1108" s="28">
        <v>3.1513400000000002E-5</v>
      </c>
      <c r="R1108" s="28">
        <v>1.7244800000000001E-5</v>
      </c>
    </row>
    <row r="1109" spans="1:18" ht="33.75" x14ac:dyDescent="0.2">
      <c r="A1109" s="12" t="s">
        <v>1045</v>
      </c>
      <c r="B1109" s="10" t="str">
        <f>VLOOKUP(A1109,[3]Feuil1!$A$4:$B$2591,2,FALSE)</f>
        <v>Résections osseuses localisées et/ou ablation de matériel de fixation interne au niveau de la hanche et du fémur, niveau 1</v>
      </c>
      <c r="C1109" s="26">
        <v>2641</v>
      </c>
      <c r="D1109" s="27">
        <v>4774940.5250000004</v>
      </c>
      <c r="E1109" s="26">
        <v>2506</v>
      </c>
      <c r="F1109" s="27">
        <v>4529158.1964999996</v>
      </c>
      <c r="G1109" s="26">
        <v>2311</v>
      </c>
      <c r="H1109" s="27">
        <v>4169273.8536999999</v>
      </c>
      <c r="I1109" s="28">
        <v>-5.1473379999999999E-2</v>
      </c>
      <c r="J1109" s="28">
        <v>-5.1117001000000002E-2</v>
      </c>
      <c r="K1109" s="28">
        <v>-3.7557699999999999E-4</v>
      </c>
      <c r="L1109" s="28">
        <v>-7.9459432999999996E-2</v>
      </c>
      <c r="M1109" s="28">
        <v>-7.7813248000000002E-2</v>
      </c>
      <c r="N1109" s="28">
        <v>-1.785088E-3</v>
      </c>
      <c r="O1109" s="28">
        <v>-2.6804860000000002E-3</v>
      </c>
      <c r="P1109" s="28">
        <v>-6.9140100000000002E-4</v>
      </c>
      <c r="Q1109" s="28">
        <v>2.098775E-4</v>
      </c>
      <c r="R1109" s="28">
        <v>1.5385900000000001E-4</v>
      </c>
    </row>
    <row r="1110" spans="1:18" ht="33.75" x14ac:dyDescent="0.2">
      <c r="A1110" s="12" t="s">
        <v>1046</v>
      </c>
      <c r="B1110" s="10" t="str">
        <f>VLOOKUP(A1110,[3]Feuil1!$A$4:$B$2591,2,FALSE)</f>
        <v>Résections osseuses localisées et/ou ablation de matériel de fixation interne au niveau de la hanche et du fémur, niveau 2</v>
      </c>
      <c r="C1110" s="26">
        <v>275</v>
      </c>
      <c r="D1110" s="27">
        <v>1077133.3584</v>
      </c>
      <c r="E1110" s="26">
        <v>247</v>
      </c>
      <c r="F1110" s="27">
        <v>940384.37840000005</v>
      </c>
      <c r="G1110" s="26">
        <v>215</v>
      </c>
      <c r="H1110" s="27">
        <v>848847.09600000002</v>
      </c>
      <c r="I1110" s="28">
        <v>-0.12695640599999999</v>
      </c>
      <c r="J1110" s="28">
        <v>-0.10181818199999999</v>
      </c>
      <c r="K1110" s="28">
        <v>-2.7987900999999999E-2</v>
      </c>
      <c r="L1110" s="28">
        <v>-9.7340283999999999E-2</v>
      </c>
      <c r="M1110" s="28">
        <v>-0.12955465599999999</v>
      </c>
      <c r="N1110" s="28">
        <v>3.7009069200000001E-2</v>
      </c>
      <c r="O1110" s="28">
        <v>-4.39875E-4</v>
      </c>
      <c r="P1110" s="28">
        <v>-1.75859E-4</v>
      </c>
      <c r="Q1110" s="28">
        <v>1.9525600000000002E-5</v>
      </c>
      <c r="R1110" s="28">
        <v>3.1325100000000003E-5</v>
      </c>
    </row>
    <row r="1111" spans="1:18" ht="33.75" x14ac:dyDescent="0.2">
      <c r="A1111" s="12" t="s">
        <v>1047</v>
      </c>
      <c r="B1111" s="10" t="str">
        <f>VLOOKUP(A1111,[3]Feuil1!$A$4:$B$2591,2,FALSE)</f>
        <v>Résections osseuses localisées et/ou ablation de matériel de fixation interne au niveau de la hanche et du fémur, niveau 3</v>
      </c>
      <c r="C1111" s="26">
        <v>54</v>
      </c>
      <c r="D1111" s="27">
        <v>309504.3468</v>
      </c>
      <c r="E1111" s="26">
        <v>68</v>
      </c>
      <c r="F1111" s="27">
        <v>389476.56770000001</v>
      </c>
      <c r="G1111" s="26">
        <v>74</v>
      </c>
      <c r="H1111" s="27">
        <v>423452.06310000003</v>
      </c>
      <c r="I1111" s="28">
        <v>0.25838803789999998</v>
      </c>
      <c r="J1111" s="28">
        <v>0.25925925929999999</v>
      </c>
      <c r="K1111" s="28">
        <v>-6.9185199999999996E-4</v>
      </c>
      <c r="L1111" s="28">
        <v>8.7233734199999996E-2</v>
      </c>
      <c r="M1111" s="28">
        <v>8.82352941E-2</v>
      </c>
      <c r="N1111" s="28">
        <v>-9.2035200000000004E-4</v>
      </c>
      <c r="O1111" s="28">
        <v>8.2476499999999995E-5</v>
      </c>
      <c r="P1111" s="28">
        <v>6.5272900000000003E-5</v>
      </c>
      <c r="Q1111" s="28">
        <v>6.7204387000000003E-6</v>
      </c>
      <c r="R1111" s="28">
        <v>1.5626700000000001E-5</v>
      </c>
    </row>
    <row r="1112" spans="1:18" ht="33.75" x14ac:dyDescent="0.2">
      <c r="A1112" s="12" t="s">
        <v>1048</v>
      </c>
      <c r="B1112" s="10" t="str">
        <f>VLOOKUP(A1112,[3]Feuil1!$A$4:$B$2591,2,FALSE)</f>
        <v>Résections osseuses localisées et/ou ablation de matériel de fixation interne au niveau de la hanche et du fémur, niveau 4</v>
      </c>
      <c r="C1112" s="26">
        <v>12</v>
      </c>
      <c r="D1112" s="27">
        <v>97390.742800000007</v>
      </c>
      <c r="E1112" s="26">
        <v>20</v>
      </c>
      <c r="F1112" s="27">
        <v>162053.11199999999</v>
      </c>
      <c r="G1112" s="26">
        <v>17</v>
      </c>
      <c r="H1112" s="27">
        <v>136156.38920000001</v>
      </c>
      <c r="I1112" s="28">
        <v>0.66394779770000001</v>
      </c>
      <c r="J1112" s="28">
        <v>0.66666666669999997</v>
      </c>
      <c r="K1112" s="28">
        <v>-1.631321E-3</v>
      </c>
      <c r="L1112" s="28">
        <v>-0.15980392199999999</v>
      </c>
      <c r="M1112" s="28">
        <v>-0.15</v>
      </c>
      <c r="N1112" s="28">
        <v>-1.1534025E-2</v>
      </c>
      <c r="O1112" s="28">
        <v>-4.1238000000000001E-5</v>
      </c>
      <c r="P1112" s="28">
        <v>-4.9752000000000001E-5</v>
      </c>
      <c r="Q1112" s="28">
        <v>1.5438846E-6</v>
      </c>
      <c r="R1112" s="28">
        <v>5.0245875000000001E-6</v>
      </c>
    </row>
    <row r="1113" spans="1:18" ht="45" x14ac:dyDescent="0.2">
      <c r="A1113" s="12" t="s">
        <v>1049</v>
      </c>
      <c r="B1113" s="10" t="str">
        <f>VLOOKUP(A1113,[3]Feuil1!$A$4:$B$2591,2,FALSE)</f>
        <v>Résections osseuses localisées et/ou ablation de matériel de fixation interne au niveau de la hanche et du fémur, en ambulatoire</v>
      </c>
      <c r="C1113" s="26">
        <v>623</v>
      </c>
      <c r="D1113" s="27">
        <v>810291.18</v>
      </c>
      <c r="E1113" s="26">
        <v>741</v>
      </c>
      <c r="F1113" s="27">
        <v>964133.33</v>
      </c>
      <c r="G1113" s="26">
        <v>709</v>
      </c>
      <c r="H1113" s="27">
        <v>921145.18</v>
      </c>
      <c r="I1113" s="28">
        <v>0.18986032899999999</v>
      </c>
      <c r="J1113" s="28">
        <v>0.18940609950000001</v>
      </c>
      <c r="K1113" s="28">
        <v>3.81896E-4</v>
      </c>
      <c r="L1113" s="28">
        <v>-4.4587349999999998E-2</v>
      </c>
      <c r="M1113" s="28">
        <v>-4.3184884999999999E-2</v>
      </c>
      <c r="N1113" s="28">
        <v>-1.4657629999999999E-3</v>
      </c>
      <c r="O1113" s="28">
        <v>-4.39875E-4</v>
      </c>
      <c r="P1113" s="28">
        <v>-8.2588000000000003E-5</v>
      </c>
      <c r="Q1113" s="28">
        <v>6.4389100000000003E-5</v>
      </c>
      <c r="R1113" s="28">
        <v>3.3993099999999998E-5</v>
      </c>
    </row>
    <row r="1114" spans="1:18" ht="45" x14ac:dyDescent="0.2">
      <c r="A1114" s="12" t="s">
        <v>1050</v>
      </c>
      <c r="B1114" s="10" t="str">
        <f>VLOOKUP(A1114,[3]Feuil1!$A$4:$B$2591,2,FALSE)</f>
        <v>Résections osseuses localisées et/ou ablation de matériel de fixation interne au niveau d'une localisation autre que la hanche et le fémur, niveau 1</v>
      </c>
      <c r="C1114" s="26">
        <v>24098</v>
      </c>
      <c r="D1114" s="27">
        <v>31743724.438999999</v>
      </c>
      <c r="E1114" s="26">
        <v>22786</v>
      </c>
      <c r="F1114" s="27">
        <v>30019766.666000001</v>
      </c>
      <c r="G1114" s="26">
        <v>20790</v>
      </c>
      <c r="H1114" s="27">
        <v>27399646.219000001</v>
      </c>
      <c r="I1114" s="28">
        <v>-5.4308616999999997E-2</v>
      </c>
      <c r="J1114" s="28">
        <v>-5.4444352000000001E-2</v>
      </c>
      <c r="K1114" s="28">
        <v>1.4355079999999999E-4</v>
      </c>
      <c r="L1114" s="28">
        <v>-8.7279840999999997E-2</v>
      </c>
      <c r="M1114" s="28">
        <v>-8.7597648E-2</v>
      </c>
      <c r="N1114" s="28">
        <v>3.4831910000000002E-4</v>
      </c>
      <c r="O1114" s="28">
        <v>-2.7437179999999999E-2</v>
      </c>
      <c r="P1114" s="28">
        <v>-5.0337100000000003E-3</v>
      </c>
      <c r="Q1114" s="28">
        <v>1.8880800000000001E-3</v>
      </c>
      <c r="R1114" s="28">
        <v>1.0111307999999999E-3</v>
      </c>
    </row>
    <row r="1115" spans="1:18" ht="45" x14ac:dyDescent="0.2">
      <c r="A1115" s="12" t="s">
        <v>1051</v>
      </c>
      <c r="B1115" s="10" t="str">
        <f>VLOOKUP(A1115,[3]Feuil1!$A$4:$B$2591,2,FALSE)</f>
        <v>Résections osseuses localisées et/ou ablation de matériel de fixation interne au niveau d'une localisation autre que la hanche et le fémur, niveau 2</v>
      </c>
      <c r="C1115" s="26">
        <v>382</v>
      </c>
      <c r="D1115" s="27">
        <v>1208667.6251999999</v>
      </c>
      <c r="E1115" s="26">
        <v>350</v>
      </c>
      <c r="F1115" s="27">
        <v>1102949.5289</v>
      </c>
      <c r="G1115" s="26">
        <v>316</v>
      </c>
      <c r="H1115" s="27">
        <v>991676.55550000002</v>
      </c>
      <c r="I1115" s="28">
        <v>-8.7466639999999998E-2</v>
      </c>
      <c r="J1115" s="28">
        <v>-8.3769633999999996E-2</v>
      </c>
      <c r="K1115" s="28">
        <v>-4.0350189999999999E-3</v>
      </c>
      <c r="L1115" s="28">
        <v>-0.10088673200000001</v>
      </c>
      <c r="M1115" s="28">
        <v>-9.7142856999999999E-2</v>
      </c>
      <c r="N1115" s="28">
        <v>-4.1466970000000004E-3</v>
      </c>
      <c r="O1115" s="28">
        <v>-4.67367E-4</v>
      </c>
      <c r="P1115" s="28">
        <v>-2.1377500000000001E-4</v>
      </c>
      <c r="Q1115" s="28">
        <v>2.8698099999999999E-5</v>
      </c>
      <c r="R1115" s="28">
        <v>3.65959E-5</v>
      </c>
    </row>
    <row r="1116" spans="1:18" ht="45" x14ac:dyDescent="0.2">
      <c r="A1116" s="12" t="s">
        <v>1052</v>
      </c>
      <c r="B1116" s="10" t="str">
        <f>VLOOKUP(A1116,[3]Feuil1!$A$4:$B$2591,2,FALSE)</f>
        <v>Résections osseuses localisées et/ou ablation de matériel de fixation interne au niveau d'une localisation autre que la hanche et le fémur, niveau 3</v>
      </c>
      <c r="C1116" s="26">
        <v>234</v>
      </c>
      <c r="D1116" s="27">
        <v>1184967.9702999999</v>
      </c>
      <c r="E1116" s="26">
        <v>261</v>
      </c>
      <c r="F1116" s="27">
        <v>1287072.1862000001</v>
      </c>
      <c r="G1116" s="26">
        <v>230</v>
      </c>
      <c r="H1116" s="27">
        <v>1096903.5723000001</v>
      </c>
      <c r="I1116" s="28">
        <v>8.6166224299999997E-2</v>
      </c>
      <c r="J1116" s="28">
        <v>0.1153846154</v>
      </c>
      <c r="K1116" s="28">
        <v>-2.6195798999999999E-2</v>
      </c>
      <c r="L1116" s="28">
        <v>-0.14775287300000001</v>
      </c>
      <c r="M1116" s="28">
        <v>-0.11877394600000001</v>
      </c>
      <c r="N1116" s="28">
        <v>-3.2884783000000001E-2</v>
      </c>
      <c r="O1116" s="28">
        <v>-4.2612900000000003E-4</v>
      </c>
      <c r="P1116" s="28">
        <v>-3.6534700000000002E-4</v>
      </c>
      <c r="Q1116" s="28">
        <v>2.08878E-5</v>
      </c>
      <c r="R1116" s="28">
        <v>4.0479099999999997E-5</v>
      </c>
    </row>
    <row r="1117" spans="1:18" ht="45" x14ac:dyDescent="0.2">
      <c r="A1117" s="12" t="s">
        <v>1053</v>
      </c>
      <c r="B1117" s="10" t="str">
        <f>VLOOKUP(A1117,[3]Feuil1!$A$4:$B$2591,2,FALSE)</f>
        <v>Résections osseuses localisées et/ou ablation de matériel de fixation interne au niveau d'une localisation autre que la hanche et le fémur, niveau 4</v>
      </c>
      <c r="C1117" s="26">
        <v>63</v>
      </c>
      <c r="D1117" s="27">
        <v>410542.4375</v>
      </c>
      <c r="E1117" s="26">
        <v>92</v>
      </c>
      <c r="F1117" s="27">
        <v>610468.01619999995</v>
      </c>
      <c r="G1117" s="26">
        <v>99</v>
      </c>
      <c r="H1117" s="27">
        <v>669257.98750000005</v>
      </c>
      <c r="I1117" s="28">
        <v>0.48697908049999999</v>
      </c>
      <c r="J1117" s="28">
        <v>0.46031746029999998</v>
      </c>
      <c r="K1117" s="28">
        <v>1.82574138E-2</v>
      </c>
      <c r="L1117" s="28">
        <v>9.6303114600000003E-2</v>
      </c>
      <c r="M1117" s="28">
        <v>7.6086956499999997E-2</v>
      </c>
      <c r="N1117" s="28">
        <v>1.8786732699999999E-2</v>
      </c>
      <c r="O1117" s="28">
        <v>9.6222600000000003E-5</v>
      </c>
      <c r="P1117" s="28">
        <v>1.129458E-4</v>
      </c>
      <c r="Q1117" s="28">
        <v>8.9908570999999996E-6</v>
      </c>
      <c r="R1117" s="28">
        <v>2.4697699999999999E-5</v>
      </c>
    </row>
    <row r="1118" spans="1:18" ht="45" x14ac:dyDescent="0.2">
      <c r="A1118" s="12" t="s">
        <v>1054</v>
      </c>
      <c r="B1118" s="10" t="str">
        <f>VLOOKUP(A1118,[3]Feuil1!$A$4:$B$2591,2,FALSE)</f>
        <v>Résections osseuses localisées et/ou ablation de matériel de fixation interne au niveau d'une localisation autre que la hanche et le fémur, en ambulatoire</v>
      </c>
      <c r="C1118" s="26">
        <v>37674</v>
      </c>
      <c r="D1118" s="27">
        <v>48909400.722000003</v>
      </c>
      <c r="E1118" s="26">
        <v>39024</v>
      </c>
      <c r="F1118" s="27">
        <v>50677122.116999999</v>
      </c>
      <c r="G1118" s="26">
        <v>40298</v>
      </c>
      <c r="H1118" s="27">
        <v>52320027.289999999</v>
      </c>
      <c r="I1118" s="28">
        <v>3.6142773599999997E-2</v>
      </c>
      <c r="J1118" s="28">
        <v>3.58337315E-2</v>
      </c>
      <c r="K1118" s="28">
        <v>2.9835099999999998E-4</v>
      </c>
      <c r="L1118" s="28">
        <v>3.2419070100000003E-2</v>
      </c>
      <c r="M1118" s="28">
        <v>3.2646576500000003E-2</v>
      </c>
      <c r="N1118" s="28">
        <v>-2.2031399999999999E-4</v>
      </c>
      <c r="O1118" s="28">
        <v>1.7512508900000001E-2</v>
      </c>
      <c r="P1118" s="28">
        <v>3.1563081000000001E-3</v>
      </c>
      <c r="Q1118" s="28">
        <v>3.6597329E-3</v>
      </c>
      <c r="R1118" s="28">
        <v>1.9307691E-3</v>
      </c>
    </row>
    <row r="1119" spans="1:18" ht="33.75" x14ac:dyDescent="0.2">
      <c r="A1119" s="12" t="s">
        <v>1055</v>
      </c>
      <c r="B1119" s="10" t="str">
        <f>VLOOKUP(A1119,[3]Feuil1!$A$4:$B$2591,2,FALSE)</f>
        <v>Greffes de peau pour maladie de l'appareil musculosquelettique ou du tissu conjonctif, niveau 1</v>
      </c>
      <c r="C1119" s="26">
        <v>422</v>
      </c>
      <c r="D1119" s="27">
        <v>874307.28480000002</v>
      </c>
      <c r="E1119" s="26">
        <v>421</v>
      </c>
      <c r="F1119" s="27">
        <v>875548.97790000006</v>
      </c>
      <c r="G1119" s="26">
        <v>370</v>
      </c>
      <c r="H1119" s="27">
        <v>747573.0392</v>
      </c>
      <c r="I1119" s="28">
        <v>1.4202022E-3</v>
      </c>
      <c r="J1119" s="28">
        <v>-2.3696680000000001E-3</v>
      </c>
      <c r="K1119" s="28">
        <v>3.7988725000000002E-3</v>
      </c>
      <c r="L1119" s="28">
        <v>-0.14616651</v>
      </c>
      <c r="M1119" s="28">
        <v>-0.12114014300000001</v>
      </c>
      <c r="N1119" s="28">
        <v>-2.8475948000000001E-2</v>
      </c>
      <c r="O1119" s="28">
        <v>-7.0105000000000005E-4</v>
      </c>
      <c r="P1119" s="28">
        <v>-2.4586399999999999E-4</v>
      </c>
      <c r="Q1119" s="28">
        <v>3.3602200000000002E-5</v>
      </c>
      <c r="R1119" s="28">
        <v>2.75877E-5</v>
      </c>
    </row>
    <row r="1120" spans="1:18" ht="33.75" x14ac:dyDescent="0.2">
      <c r="A1120" s="12" t="s">
        <v>1056</v>
      </c>
      <c r="B1120" s="10" t="str">
        <f>VLOOKUP(A1120,[3]Feuil1!$A$4:$B$2591,2,FALSE)</f>
        <v>Greffes de peau pour maladie de l'appareil musculosquelettique ou du tissu conjonctif, niveau 2</v>
      </c>
      <c r="C1120" s="26">
        <v>51</v>
      </c>
      <c r="D1120" s="27">
        <v>276777.96620000002</v>
      </c>
      <c r="E1120" s="26">
        <v>53</v>
      </c>
      <c r="F1120" s="27">
        <v>296405.09759999998</v>
      </c>
      <c r="G1120" s="26">
        <v>63</v>
      </c>
      <c r="H1120" s="27">
        <v>339227.12920000002</v>
      </c>
      <c r="I1120" s="28">
        <v>7.09129114E-2</v>
      </c>
      <c r="J1120" s="28">
        <v>3.9215686299999997E-2</v>
      </c>
      <c r="K1120" s="28">
        <v>3.05011034E-2</v>
      </c>
      <c r="L1120" s="28">
        <v>0.14447130620000001</v>
      </c>
      <c r="M1120" s="28">
        <v>0.18867924529999999</v>
      </c>
      <c r="N1120" s="28">
        <v>-3.7190806E-2</v>
      </c>
      <c r="O1120" s="28">
        <v>1.374608E-4</v>
      </c>
      <c r="P1120" s="28">
        <v>8.2268599999999994E-5</v>
      </c>
      <c r="Q1120" s="28">
        <v>5.7214544999999999E-6</v>
      </c>
      <c r="R1120" s="28">
        <v>1.2518500000000001E-5</v>
      </c>
    </row>
    <row r="1121" spans="1:18" ht="33.75" x14ac:dyDescent="0.2">
      <c r="A1121" s="12" t="s">
        <v>1057</v>
      </c>
      <c r="B1121" s="10" t="str">
        <f>VLOOKUP(A1121,[3]Feuil1!$A$4:$B$2591,2,FALSE)</f>
        <v>Greffes de peau pour maladie de l'appareil musculosquelettique ou du tissu conjonctif, niveau 3</v>
      </c>
      <c r="C1121" s="26">
        <v>46</v>
      </c>
      <c r="D1121" s="27">
        <v>363325.50540000002</v>
      </c>
      <c r="E1121" s="26">
        <v>53</v>
      </c>
      <c r="F1121" s="27">
        <v>421423.81709999999</v>
      </c>
      <c r="G1121" s="26">
        <v>63</v>
      </c>
      <c r="H1121" s="27">
        <v>496099.71840000001</v>
      </c>
      <c r="I1121" s="28">
        <v>0.15990705529999999</v>
      </c>
      <c r="J1121" s="28">
        <v>0.15217391299999999</v>
      </c>
      <c r="K1121" s="28">
        <v>6.7117838999999997E-3</v>
      </c>
      <c r="L1121" s="28">
        <v>0.177199053</v>
      </c>
      <c r="M1121" s="28">
        <v>0.18867924529999999</v>
      </c>
      <c r="N1121" s="28">
        <v>-9.6579400000000003E-3</v>
      </c>
      <c r="O1121" s="28">
        <v>1.374608E-4</v>
      </c>
      <c r="P1121" s="28">
        <v>1.4346549999999999E-4</v>
      </c>
      <c r="Q1121" s="28">
        <v>5.7214544999999999E-6</v>
      </c>
      <c r="R1121" s="28">
        <v>1.8307600000000001E-5</v>
      </c>
    </row>
    <row r="1122" spans="1:18" ht="33.75" x14ac:dyDescent="0.2">
      <c r="A1122" s="12" t="s">
        <v>1058</v>
      </c>
      <c r="B1122" s="10" t="str">
        <f>VLOOKUP(A1122,[3]Feuil1!$A$4:$B$2591,2,FALSE)</f>
        <v>Greffes de peau pour maladie de l'appareil musculosquelettique ou du tissu conjonctif, niveau 4</v>
      </c>
      <c r="C1122" s="26">
        <v>22</v>
      </c>
      <c r="D1122" s="27">
        <v>240680.36840000001</v>
      </c>
      <c r="E1122" s="26">
        <v>29</v>
      </c>
      <c r="F1122" s="27">
        <v>318566.60969999997</v>
      </c>
      <c r="G1122" s="26">
        <v>27</v>
      </c>
      <c r="H1122" s="27">
        <v>299554.1569</v>
      </c>
      <c r="I1122" s="28">
        <v>0.32360861759999998</v>
      </c>
      <c r="J1122" s="28">
        <v>0.31818181820000002</v>
      </c>
      <c r="K1122" s="28">
        <v>4.1168823000000002E-3</v>
      </c>
      <c r="L1122" s="28">
        <v>-5.9681247999999999E-2</v>
      </c>
      <c r="M1122" s="28">
        <v>-6.8965517000000004E-2</v>
      </c>
      <c r="N1122" s="28">
        <v>9.9719930000000002E-3</v>
      </c>
      <c r="O1122" s="28">
        <v>-2.7492E-5</v>
      </c>
      <c r="P1122" s="28">
        <v>-3.6526000000000002E-5</v>
      </c>
      <c r="Q1122" s="28">
        <v>2.4520518999999998E-6</v>
      </c>
      <c r="R1122" s="28">
        <v>1.1054500000000001E-5</v>
      </c>
    </row>
    <row r="1123" spans="1:18" ht="33.75" x14ac:dyDescent="0.2">
      <c r="A1123" s="12" t="s">
        <v>1059</v>
      </c>
      <c r="B1123" s="10" t="str">
        <f>VLOOKUP(A1123,[3]Feuil1!$A$4:$B$2591,2,FALSE)</f>
        <v>Greffes de peau pour maladie de l'appareil musculosquelettique ou du tissu conjonctif, en ambulatoire</v>
      </c>
      <c r="C1123" s="26">
        <v>266</v>
      </c>
      <c r="D1123" s="27">
        <v>530445.32449999999</v>
      </c>
      <c r="E1123" s="26">
        <v>286</v>
      </c>
      <c r="F1123" s="27">
        <v>569106.32350000006</v>
      </c>
      <c r="G1123" s="26">
        <v>336</v>
      </c>
      <c r="H1123" s="27">
        <v>671681.10750000004</v>
      </c>
      <c r="I1123" s="28">
        <v>7.2884041400000002E-2</v>
      </c>
      <c r="J1123" s="28">
        <v>7.5187969899999998E-2</v>
      </c>
      <c r="K1123" s="28">
        <v>-2.1428150000000002E-3</v>
      </c>
      <c r="L1123" s="28">
        <v>0.1802383487</v>
      </c>
      <c r="M1123" s="28">
        <v>0.17482517480000001</v>
      </c>
      <c r="N1123" s="28">
        <v>4.6076420999999999E-3</v>
      </c>
      <c r="O1123" s="28">
        <v>6.8730410000000005E-4</v>
      </c>
      <c r="P1123" s="28">
        <v>1.970641E-4</v>
      </c>
      <c r="Q1123" s="28">
        <v>3.05144E-5</v>
      </c>
      <c r="R1123" s="28">
        <v>2.4787099999999999E-5</v>
      </c>
    </row>
    <row r="1124" spans="1:18" ht="33.75" x14ac:dyDescent="0.2">
      <c r="A1124" s="12" t="s">
        <v>1060</v>
      </c>
      <c r="B1124" s="10" t="str">
        <f>VLOOKUP(A1124,[3]Feuil1!$A$4:$B$2591,2,FALSE)</f>
        <v>Autres interventions portant sur l'appareil musculosquelettique et le tissu conjonctif, niveau 1</v>
      </c>
      <c r="C1124" s="26">
        <v>5024</v>
      </c>
      <c r="D1124" s="27">
        <v>12568771.642999999</v>
      </c>
      <c r="E1124" s="26">
        <v>5029</v>
      </c>
      <c r="F1124" s="27">
        <v>12542869.828</v>
      </c>
      <c r="G1124" s="26">
        <v>4823</v>
      </c>
      <c r="H1124" s="27">
        <v>11970144.752</v>
      </c>
      <c r="I1124" s="28">
        <v>-2.060807E-3</v>
      </c>
      <c r="J1124" s="28">
        <v>9.9522289999999991E-4</v>
      </c>
      <c r="K1124" s="28">
        <v>-3.052992E-3</v>
      </c>
      <c r="L1124" s="28">
        <v>-4.5661406000000002E-2</v>
      </c>
      <c r="M1124" s="28">
        <v>-4.0962418E-2</v>
      </c>
      <c r="N1124" s="28">
        <v>-4.8996919999999998E-3</v>
      </c>
      <c r="O1124" s="28">
        <v>-2.8316930000000001E-3</v>
      </c>
      <c r="P1124" s="28">
        <v>-1.100305E-3</v>
      </c>
      <c r="Q1124" s="28">
        <v>4.3800909999999998E-4</v>
      </c>
      <c r="R1124" s="28">
        <v>4.4173500000000001E-4</v>
      </c>
    </row>
    <row r="1125" spans="1:18" ht="33.75" x14ac:dyDescent="0.2">
      <c r="A1125" s="12" t="s">
        <v>1061</v>
      </c>
      <c r="B1125" s="10" t="str">
        <f>VLOOKUP(A1125,[3]Feuil1!$A$4:$B$2591,2,FALSE)</f>
        <v>Autres interventions portant sur l'appareil musculosquelettique et le tissu conjonctif, niveau 2</v>
      </c>
      <c r="C1125" s="26">
        <v>551</v>
      </c>
      <c r="D1125" s="27">
        <v>2963411.6389000001</v>
      </c>
      <c r="E1125" s="26">
        <v>566</v>
      </c>
      <c r="F1125" s="27">
        <v>3018164.5504999999</v>
      </c>
      <c r="G1125" s="26">
        <v>587</v>
      </c>
      <c r="H1125" s="27">
        <v>3115572.7771000001</v>
      </c>
      <c r="I1125" s="28">
        <v>1.84763098E-2</v>
      </c>
      <c r="J1125" s="28">
        <v>2.7223230500000001E-2</v>
      </c>
      <c r="K1125" s="28">
        <v>-8.515112E-3</v>
      </c>
      <c r="L1125" s="28">
        <v>3.2273994700000003E-2</v>
      </c>
      <c r="M1125" s="28">
        <v>3.7102473499999997E-2</v>
      </c>
      <c r="N1125" s="28">
        <v>-4.6557389999999999E-3</v>
      </c>
      <c r="O1125" s="28">
        <v>2.8866770000000001E-4</v>
      </c>
      <c r="P1125" s="28">
        <v>1.8713820000000001E-4</v>
      </c>
      <c r="Q1125" s="28">
        <v>5.3309400000000002E-5</v>
      </c>
      <c r="R1125" s="28">
        <v>1.149742E-4</v>
      </c>
    </row>
    <row r="1126" spans="1:18" ht="33.75" x14ac:dyDescent="0.2">
      <c r="A1126" s="12" t="s">
        <v>1062</v>
      </c>
      <c r="B1126" s="10" t="str">
        <f>VLOOKUP(A1126,[3]Feuil1!$A$4:$B$2591,2,FALSE)</f>
        <v>Autres interventions portant sur l'appareil musculosquelettique et le tissu conjonctif, niveau 3</v>
      </c>
      <c r="C1126" s="26">
        <v>222</v>
      </c>
      <c r="D1126" s="27">
        <v>1799568.6798</v>
      </c>
      <c r="E1126" s="26">
        <v>247</v>
      </c>
      <c r="F1126" s="27">
        <v>2013805.4709000001</v>
      </c>
      <c r="G1126" s="26">
        <v>288</v>
      </c>
      <c r="H1126" s="27">
        <v>2340655.7108999998</v>
      </c>
      <c r="I1126" s="28">
        <v>0.1190489663</v>
      </c>
      <c r="J1126" s="28">
        <v>0.11261261259999999</v>
      </c>
      <c r="K1126" s="28">
        <v>5.7849008999999998E-3</v>
      </c>
      <c r="L1126" s="28">
        <v>0.16230477309999999</v>
      </c>
      <c r="M1126" s="28">
        <v>0.16599190280000001</v>
      </c>
      <c r="N1126" s="28">
        <v>-3.1622260000000002E-3</v>
      </c>
      <c r="O1126" s="28">
        <v>5.635894E-4</v>
      </c>
      <c r="P1126" s="28">
        <v>6.2793650000000001E-4</v>
      </c>
      <c r="Q1126" s="28">
        <v>2.61552E-5</v>
      </c>
      <c r="R1126" s="28">
        <v>8.6377400000000004E-5</v>
      </c>
    </row>
    <row r="1127" spans="1:18" ht="33.75" x14ac:dyDescent="0.2">
      <c r="A1127" s="12" t="s">
        <v>1063</v>
      </c>
      <c r="B1127" s="10" t="str">
        <f>VLOOKUP(A1127,[3]Feuil1!$A$4:$B$2591,2,FALSE)</f>
        <v>Autres interventions portant sur l'appareil musculosquelettique et le tissu conjonctif, niveau 4</v>
      </c>
      <c r="C1127" s="26">
        <v>89</v>
      </c>
      <c r="D1127" s="27">
        <v>1085486.4574</v>
      </c>
      <c r="E1127" s="26">
        <v>112</v>
      </c>
      <c r="F1127" s="27">
        <v>1253029.8267999999</v>
      </c>
      <c r="G1127" s="26">
        <v>119</v>
      </c>
      <c r="H1127" s="27">
        <v>1358756.3537999999</v>
      </c>
      <c r="I1127" s="28">
        <v>0.15434865010000001</v>
      </c>
      <c r="J1127" s="28">
        <v>0.25842696630000001</v>
      </c>
      <c r="K1127" s="28">
        <v>-8.2705090999999994E-2</v>
      </c>
      <c r="L1127" s="28">
        <v>8.4376704199999999E-2</v>
      </c>
      <c r="M1127" s="28">
        <v>6.25E-2</v>
      </c>
      <c r="N1127" s="28">
        <v>2.0589839200000001E-2</v>
      </c>
      <c r="O1127" s="28">
        <v>9.6222600000000003E-5</v>
      </c>
      <c r="P1127" s="28">
        <v>2.0311910000000001E-4</v>
      </c>
      <c r="Q1127" s="28">
        <v>1.08072E-5</v>
      </c>
      <c r="R1127" s="28">
        <v>5.0142300000000003E-5</v>
      </c>
    </row>
    <row r="1128" spans="1:18" ht="33.75" x14ac:dyDescent="0.2">
      <c r="A1128" s="12" t="s">
        <v>1064</v>
      </c>
      <c r="B1128" s="10" t="str">
        <f>VLOOKUP(A1128,[3]Feuil1!$A$4:$B$2591,2,FALSE)</f>
        <v>Autres interventions portant sur l'appareil musculosquelettique et le tissu conjonctif, en ambulatoire</v>
      </c>
      <c r="C1128" s="26">
        <v>722</v>
      </c>
      <c r="D1128" s="27">
        <v>1043039.9453</v>
      </c>
      <c r="E1128" s="26">
        <v>741</v>
      </c>
      <c r="F1128" s="27">
        <v>1064908.0992999999</v>
      </c>
      <c r="G1128" s="26">
        <v>843</v>
      </c>
      <c r="H1128" s="27">
        <v>1223580.0167</v>
      </c>
      <c r="I1128" s="28">
        <v>2.0965787600000001E-2</v>
      </c>
      <c r="J1128" s="28">
        <v>2.6315789499999999E-2</v>
      </c>
      <c r="K1128" s="28">
        <v>-5.2128219999999998E-3</v>
      </c>
      <c r="L1128" s="28">
        <v>0.1490005734</v>
      </c>
      <c r="M1128" s="28">
        <v>0.1376518219</v>
      </c>
      <c r="N1128" s="28">
        <v>9.9755929999999996E-3</v>
      </c>
      <c r="O1128" s="28">
        <v>1.4021004E-3</v>
      </c>
      <c r="P1128" s="28">
        <v>3.0483650000000001E-4</v>
      </c>
      <c r="Q1128" s="28">
        <v>7.6558500000000002E-5</v>
      </c>
      <c r="R1128" s="28">
        <v>4.5153800000000001E-5</v>
      </c>
    </row>
    <row r="1129" spans="1:18" ht="22.5" x14ac:dyDescent="0.2">
      <c r="A1129" s="12" t="s">
        <v>1065</v>
      </c>
      <c r="B1129" s="10" t="str">
        <f>VLOOKUP(A1129,[3]Feuil1!$A$4:$B$2591,2,FALSE)</f>
        <v>Interventions pour reprise de prothèses articulaires, niveau 1</v>
      </c>
      <c r="C1129" s="26">
        <v>4236</v>
      </c>
      <c r="D1129" s="27">
        <v>29617500.017999999</v>
      </c>
      <c r="E1129" s="26">
        <v>4061</v>
      </c>
      <c r="F1129" s="27">
        <v>28281277.537999999</v>
      </c>
      <c r="G1129" s="26">
        <v>3984</v>
      </c>
      <c r="H1129" s="27">
        <v>27680518.054000001</v>
      </c>
      <c r="I1129" s="28">
        <v>-4.5115978000000001E-2</v>
      </c>
      <c r="J1129" s="28">
        <v>-4.1312558999999999E-2</v>
      </c>
      <c r="K1129" s="28">
        <v>-3.9673190000000004E-3</v>
      </c>
      <c r="L1129" s="28">
        <v>-2.1242304E-2</v>
      </c>
      <c r="M1129" s="28">
        <v>-1.8960846999999999E-2</v>
      </c>
      <c r="N1129" s="28">
        <v>-2.3255509999999999E-3</v>
      </c>
      <c r="O1129" s="28">
        <v>-1.058448E-3</v>
      </c>
      <c r="P1129" s="28">
        <v>-1.1541640000000001E-3</v>
      </c>
      <c r="Q1129" s="28">
        <v>3.6181389999999998E-4</v>
      </c>
      <c r="R1129" s="28">
        <v>1.0214957999999999E-3</v>
      </c>
    </row>
    <row r="1130" spans="1:18" ht="22.5" x14ac:dyDescent="0.2">
      <c r="A1130" s="12" t="s">
        <v>1066</v>
      </c>
      <c r="B1130" s="10" t="str">
        <f>VLOOKUP(A1130,[3]Feuil1!$A$4:$B$2591,2,FALSE)</f>
        <v>Interventions pour reprise de prothèses articulaires, niveau 2</v>
      </c>
      <c r="C1130" s="26">
        <v>4335</v>
      </c>
      <c r="D1130" s="27">
        <v>36387377.928000003</v>
      </c>
      <c r="E1130" s="26">
        <v>4736</v>
      </c>
      <c r="F1130" s="27">
        <v>39738750.626000002</v>
      </c>
      <c r="G1130" s="26">
        <v>4663</v>
      </c>
      <c r="H1130" s="27">
        <v>39078754.387999997</v>
      </c>
      <c r="I1130" s="28">
        <v>9.2102615999999998E-2</v>
      </c>
      <c r="J1130" s="28">
        <v>9.2502883499999994E-2</v>
      </c>
      <c r="K1130" s="28">
        <v>-3.6637699999999998E-4</v>
      </c>
      <c r="L1130" s="28">
        <v>-1.6608379E-2</v>
      </c>
      <c r="M1130" s="28">
        <v>-1.5413850999999999E-2</v>
      </c>
      <c r="N1130" s="28">
        <v>-1.213228E-3</v>
      </c>
      <c r="O1130" s="28">
        <v>-1.0034639999999999E-3</v>
      </c>
      <c r="P1130" s="28">
        <v>-1.267968E-3</v>
      </c>
      <c r="Q1130" s="28">
        <v>4.2347849999999998E-4</v>
      </c>
      <c r="R1130" s="28">
        <v>1.4421256E-3</v>
      </c>
    </row>
    <row r="1131" spans="1:18" ht="22.5" x14ac:dyDescent="0.2">
      <c r="A1131" s="12" t="s">
        <v>1067</v>
      </c>
      <c r="B1131" s="10" t="str">
        <f>VLOOKUP(A1131,[3]Feuil1!$A$4:$B$2591,2,FALSE)</f>
        <v>Interventions pour reprise de prothèses articulaires, niveau 3</v>
      </c>
      <c r="C1131" s="26">
        <v>1234</v>
      </c>
      <c r="D1131" s="27">
        <v>12505919.256999999</v>
      </c>
      <c r="E1131" s="26">
        <v>1471</v>
      </c>
      <c r="F1131" s="27">
        <v>14899867.822000001</v>
      </c>
      <c r="G1131" s="26">
        <v>1544</v>
      </c>
      <c r="H1131" s="27">
        <v>15610787.757999999</v>
      </c>
      <c r="I1131" s="28">
        <v>0.19142523750000001</v>
      </c>
      <c r="J1131" s="28">
        <v>0.1920583468</v>
      </c>
      <c r="K1131" s="28">
        <v>-5.3110600000000005E-4</v>
      </c>
      <c r="L1131" s="28">
        <v>4.7713170700000002E-2</v>
      </c>
      <c r="M1131" s="28">
        <v>4.96261047E-2</v>
      </c>
      <c r="N1131" s="28">
        <v>-1.8224910000000001E-3</v>
      </c>
      <c r="O1131" s="28">
        <v>1.0034639999999999E-3</v>
      </c>
      <c r="P1131" s="28">
        <v>1.3658015E-3</v>
      </c>
      <c r="Q1131" s="28">
        <v>1.40221E-4</v>
      </c>
      <c r="R1131" s="28">
        <v>5.760858E-4</v>
      </c>
    </row>
    <row r="1132" spans="1:18" ht="22.5" x14ac:dyDescent="0.2">
      <c r="A1132" s="12" t="s">
        <v>1068</v>
      </c>
      <c r="B1132" s="10" t="str">
        <f>VLOOKUP(A1132,[3]Feuil1!$A$4:$B$2591,2,FALSE)</f>
        <v>Interventions pour reprise de prothèses articulaires, niveau 4</v>
      </c>
      <c r="C1132" s="26">
        <v>376</v>
      </c>
      <c r="D1132" s="27">
        <v>5242583.7662000004</v>
      </c>
      <c r="E1132" s="26">
        <v>415</v>
      </c>
      <c r="F1132" s="27">
        <v>5707147.8596000001</v>
      </c>
      <c r="G1132" s="26">
        <v>421</v>
      </c>
      <c r="H1132" s="27">
        <v>5707222.1645</v>
      </c>
      <c r="I1132" s="28">
        <v>8.8613575700000002E-2</v>
      </c>
      <c r="J1132" s="28">
        <v>0.1037234043</v>
      </c>
      <c r="K1132" s="28">
        <v>-1.3689869E-2</v>
      </c>
      <c r="L1132" s="28">
        <v>1.30196E-5</v>
      </c>
      <c r="M1132" s="28">
        <v>1.44578313E-2</v>
      </c>
      <c r="N1132" s="28">
        <v>-1.4238947E-2</v>
      </c>
      <c r="O1132" s="28">
        <v>8.2476499999999995E-5</v>
      </c>
      <c r="P1132" s="28">
        <v>1.4275270999999999E-7</v>
      </c>
      <c r="Q1132" s="28">
        <v>3.82338E-5</v>
      </c>
      <c r="R1132" s="28">
        <v>2.10614E-4</v>
      </c>
    </row>
    <row r="1133" spans="1:18" x14ac:dyDescent="0.2">
      <c r="A1133" s="12" t="s">
        <v>1069</v>
      </c>
      <c r="B1133" s="10" t="str">
        <f>VLOOKUP(A1133,[3]Feuil1!$A$4:$B$2591,2,FALSE)</f>
        <v>Prothèses de genou, niveau 1</v>
      </c>
      <c r="C1133" s="26">
        <v>15671</v>
      </c>
      <c r="D1133" s="27">
        <v>84290226.669</v>
      </c>
      <c r="E1133" s="26">
        <v>16030</v>
      </c>
      <c r="F1133" s="27">
        <v>86250681.574000001</v>
      </c>
      <c r="G1133" s="26">
        <v>17000</v>
      </c>
      <c r="H1133" s="27">
        <v>91547916.736000001</v>
      </c>
      <c r="I1133" s="28">
        <v>2.3258389300000001E-2</v>
      </c>
      <c r="J1133" s="28">
        <v>2.2908557199999999E-2</v>
      </c>
      <c r="K1133" s="28">
        <v>3.419974E-4</v>
      </c>
      <c r="L1133" s="28">
        <v>6.1416733899999999E-2</v>
      </c>
      <c r="M1133" s="28">
        <v>6.0511540900000001E-2</v>
      </c>
      <c r="N1133" s="28">
        <v>8.5354379999999996E-4</v>
      </c>
      <c r="O1133" s="28">
        <v>1.3333699900000001E-2</v>
      </c>
      <c r="P1133" s="28">
        <v>1.0176915E-2</v>
      </c>
      <c r="Q1133" s="28">
        <v>1.5438845999999999E-3</v>
      </c>
      <c r="R1133" s="28">
        <v>3.3783983E-3</v>
      </c>
    </row>
    <row r="1134" spans="1:18" x14ac:dyDescent="0.2">
      <c r="A1134" s="12" t="s">
        <v>1070</v>
      </c>
      <c r="B1134" s="10" t="str">
        <f>VLOOKUP(A1134,[3]Feuil1!$A$4:$B$2591,2,FALSE)</f>
        <v>Prothèses de genou, niveau 2</v>
      </c>
      <c r="C1134" s="26">
        <v>9483</v>
      </c>
      <c r="D1134" s="27">
        <v>57524128.399999999</v>
      </c>
      <c r="E1134" s="26">
        <v>10459</v>
      </c>
      <c r="F1134" s="27">
        <v>63343725.166000001</v>
      </c>
      <c r="G1134" s="26">
        <v>10924</v>
      </c>
      <c r="H1134" s="27">
        <v>66189502.506999999</v>
      </c>
      <c r="I1134" s="28">
        <v>0.10116792600000001</v>
      </c>
      <c r="J1134" s="28">
        <v>0.1029210166</v>
      </c>
      <c r="K1134" s="28">
        <v>-1.589498E-3</v>
      </c>
      <c r="L1134" s="28">
        <v>4.4925954900000002E-2</v>
      </c>
      <c r="M1134" s="28">
        <v>4.4459317300000002E-2</v>
      </c>
      <c r="N1134" s="28">
        <v>4.4677429999999998E-4</v>
      </c>
      <c r="O1134" s="28">
        <v>6.3919283000000004E-3</v>
      </c>
      <c r="P1134" s="28">
        <v>5.4672358999999998E-3</v>
      </c>
      <c r="Q1134" s="28">
        <v>9.9208210000000007E-4</v>
      </c>
      <c r="R1134" s="28">
        <v>2.4425952000000002E-3</v>
      </c>
    </row>
    <row r="1135" spans="1:18" x14ac:dyDescent="0.2">
      <c r="A1135" s="12" t="s">
        <v>1071</v>
      </c>
      <c r="B1135" s="10" t="str">
        <f>VLOOKUP(A1135,[3]Feuil1!$A$4:$B$2591,2,FALSE)</f>
        <v>Prothèses de genou, niveau 3</v>
      </c>
      <c r="C1135" s="26">
        <v>1673</v>
      </c>
      <c r="D1135" s="27">
        <v>12470685.152000001</v>
      </c>
      <c r="E1135" s="26">
        <v>1925</v>
      </c>
      <c r="F1135" s="27">
        <v>14285786.048</v>
      </c>
      <c r="G1135" s="26">
        <v>1812</v>
      </c>
      <c r="H1135" s="27">
        <v>13455416.827</v>
      </c>
      <c r="I1135" s="28">
        <v>0.14554941239999999</v>
      </c>
      <c r="J1135" s="28">
        <v>0.1506276151</v>
      </c>
      <c r="K1135" s="28">
        <v>-4.4134200000000004E-3</v>
      </c>
      <c r="L1135" s="28">
        <v>-5.8125553000000003E-2</v>
      </c>
      <c r="M1135" s="28">
        <v>-5.8701298999999998E-2</v>
      </c>
      <c r="N1135" s="28">
        <v>6.1164990000000001E-4</v>
      </c>
      <c r="O1135" s="28">
        <v>-1.5533070000000001E-3</v>
      </c>
      <c r="P1135" s="28">
        <v>-1.595284E-3</v>
      </c>
      <c r="Q1135" s="28">
        <v>1.645599E-4</v>
      </c>
      <c r="R1135" s="28">
        <v>4.9654609999999998E-4</v>
      </c>
    </row>
    <row r="1136" spans="1:18" x14ac:dyDescent="0.2">
      <c r="A1136" s="12" t="s">
        <v>1072</v>
      </c>
      <c r="B1136" s="10" t="str">
        <f>VLOOKUP(A1136,[3]Feuil1!$A$4:$B$2591,2,FALSE)</f>
        <v>Prothèses de genou, niveau 4</v>
      </c>
      <c r="C1136" s="26">
        <v>166</v>
      </c>
      <c r="D1136" s="27">
        <v>1988357.1664</v>
      </c>
      <c r="E1136" s="26">
        <v>174</v>
      </c>
      <c r="F1136" s="27">
        <v>2110437.8694000002</v>
      </c>
      <c r="G1136" s="26">
        <v>160</v>
      </c>
      <c r="H1136" s="27">
        <v>2012499.1495999999</v>
      </c>
      <c r="I1136" s="28">
        <v>6.1397773500000002E-2</v>
      </c>
      <c r="J1136" s="28">
        <v>4.8192771099999997E-2</v>
      </c>
      <c r="K1136" s="28">
        <v>1.25978759E-2</v>
      </c>
      <c r="L1136" s="28">
        <v>-4.6406823999999999E-2</v>
      </c>
      <c r="M1136" s="28">
        <v>-8.045977E-2</v>
      </c>
      <c r="N1136" s="28">
        <v>3.7032578400000002E-2</v>
      </c>
      <c r="O1136" s="28">
        <v>-1.9244499999999999E-4</v>
      </c>
      <c r="P1136" s="28">
        <v>-1.8815699999999999E-4</v>
      </c>
      <c r="Q1136" s="28">
        <v>1.45307E-5</v>
      </c>
      <c r="R1136" s="28">
        <v>7.42674E-5</v>
      </c>
    </row>
    <row r="1137" spans="1:18" x14ac:dyDescent="0.2">
      <c r="A1137" s="12" t="s">
        <v>1073</v>
      </c>
      <c r="B1137" s="10" t="str">
        <f>VLOOKUP(A1137,[3]Feuil1!$A$4:$B$2591,2,FALSE)</f>
        <v>Prothèses d'épaule, niveau 1</v>
      </c>
      <c r="C1137" s="26">
        <v>2595</v>
      </c>
      <c r="D1137" s="27">
        <v>12004221.778000001</v>
      </c>
      <c r="E1137" s="26">
        <v>2578</v>
      </c>
      <c r="F1137" s="27">
        <v>11909097.543</v>
      </c>
      <c r="G1137" s="26">
        <v>2930</v>
      </c>
      <c r="H1137" s="27">
        <v>13496096.471999999</v>
      </c>
      <c r="I1137" s="28">
        <v>-7.9242319999999998E-3</v>
      </c>
      <c r="J1137" s="28">
        <v>-6.55106E-3</v>
      </c>
      <c r="K1137" s="28">
        <v>-1.382227E-3</v>
      </c>
      <c r="L1137" s="28">
        <v>0.1332593778</v>
      </c>
      <c r="M1137" s="28">
        <v>0.13653995350000001</v>
      </c>
      <c r="N1137" s="28">
        <v>-2.8864590000000001E-3</v>
      </c>
      <c r="O1137" s="28">
        <v>4.8386210000000004E-3</v>
      </c>
      <c r="P1137" s="28">
        <v>3.0489024000000002E-3</v>
      </c>
      <c r="Q1137" s="28">
        <v>2.6609300000000002E-4</v>
      </c>
      <c r="R1137" s="28">
        <v>4.9804730000000005E-4</v>
      </c>
    </row>
    <row r="1138" spans="1:18" x14ac:dyDescent="0.2">
      <c r="A1138" s="12" t="s">
        <v>1074</v>
      </c>
      <c r="B1138" s="10" t="str">
        <f>VLOOKUP(A1138,[3]Feuil1!$A$4:$B$2591,2,FALSE)</f>
        <v>Prothèses d'épaule, niveau 2</v>
      </c>
      <c r="C1138" s="26">
        <v>1395</v>
      </c>
      <c r="D1138" s="27">
        <v>8137261.4817000004</v>
      </c>
      <c r="E1138" s="26">
        <v>1541</v>
      </c>
      <c r="F1138" s="27">
        <v>8993944.9672999997</v>
      </c>
      <c r="G1138" s="26">
        <v>1688</v>
      </c>
      <c r="H1138" s="27">
        <v>9894006.3418000005</v>
      </c>
      <c r="I1138" s="28">
        <v>0.10527909019999999</v>
      </c>
      <c r="J1138" s="28">
        <v>0.10465949820000001</v>
      </c>
      <c r="K1138" s="28">
        <v>5.6088959999999995E-4</v>
      </c>
      <c r="L1138" s="28">
        <v>0.10007414739999999</v>
      </c>
      <c r="M1138" s="28">
        <v>9.5392602199999996E-2</v>
      </c>
      <c r="N1138" s="28">
        <v>4.2738513999999997E-3</v>
      </c>
      <c r="O1138" s="28">
        <v>2.0206741000000001E-3</v>
      </c>
      <c r="P1138" s="28">
        <v>1.7291753E-3</v>
      </c>
      <c r="Q1138" s="28">
        <v>1.532987E-4</v>
      </c>
      <c r="R1138" s="28">
        <v>3.6511909999999999E-4</v>
      </c>
    </row>
    <row r="1139" spans="1:18" x14ac:dyDescent="0.2">
      <c r="A1139" s="12" t="s">
        <v>1075</v>
      </c>
      <c r="B1139" s="10" t="str">
        <f>VLOOKUP(A1139,[3]Feuil1!$A$4:$B$2591,2,FALSE)</f>
        <v>Prothèses d'épaule, niveau 3</v>
      </c>
      <c r="C1139" s="26">
        <v>803</v>
      </c>
      <c r="D1139" s="27">
        <v>7092833.4857000001</v>
      </c>
      <c r="E1139" s="26">
        <v>929</v>
      </c>
      <c r="F1139" s="27">
        <v>8024721.9359999998</v>
      </c>
      <c r="G1139" s="26">
        <v>964</v>
      </c>
      <c r="H1139" s="27">
        <v>8435025.7700999994</v>
      </c>
      <c r="I1139" s="28">
        <v>0.13138450979999999</v>
      </c>
      <c r="J1139" s="28">
        <v>0.15691158159999999</v>
      </c>
      <c r="K1139" s="28">
        <v>-2.2064842000000001E-2</v>
      </c>
      <c r="L1139" s="28">
        <v>5.1129975299999998E-2</v>
      </c>
      <c r="M1139" s="28">
        <v>3.7674919299999998E-2</v>
      </c>
      <c r="N1139" s="28">
        <v>1.29665426E-2</v>
      </c>
      <c r="O1139" s="28">
        <v>4.8111289999999999E-4</v>
      </c>
      <c r="P1139" s="28">
        <v>7.8826540000000004E-4</v>
      </c>
      <c r="Q1139" s="28">
        <v>8.7547300000000001E-5</v>
      </c>
      <c r="R1139" s="28">
        <v>3.112783E-4</v>
      </c>
    </row>
    <row r="1140" spans="1:18" x14ac:dyDescent="0.2">
      <c r="A1140" s="12" t="s">
        <v>1076</v>
      </c>
      <c r="B1140" s="10" t="str">
        <f>VLOOKUP(A1140,[3]Feuil1!$A$4:$B$2591,2,FALSE)</f>
        <v>Prothèses d'épaule, niveau 4</v>
      </c>
      <c r="C1140" s="26">
        <v>54</v>
      </c>
      <c r="D1140" s="27">
        <v>700944.41879999998</v>
      </c>
      <c r="E1140" s="26">
        <v>54</v>
      </c>
      <c r="F1140" s="27">
        <v>700046.26560000004</v>
      </c>
      <c r="G1140" s="26">
        <v>79</v>
      </c>
      <c r="H1140" s="27">
        <v>1029283.5672</v>
      </c>
      <c r="I1140" s="28">
        <v>-1.281347E-3</v>
      </c>
      <c r="J1140" s="28">
        <v>0</v>
      </c>
      <c r="K1140" s="28">
        <v>-1.281347E-3</v>
      </c>
      <c r="L1140" s="28">
        <v>0.47030791789999998</v>
      </c>
      <c r="M1140" s="28">
        <v>0.46296296300000001</v>
      </c>
      <c r="N1140" s="28">
        <v>5.0206021000000003E-3</v>
      </c>
      <c r="O1140" s="28">
        <v>3.4365209999999999E-4</v>
      </c>
      <c r="P1140" s="28">
        <v>6.3252239999999997E-4</v>
      </c>
      <c r="Q1140" s="28">
        <v>7.1745222999999997E-6</v>
      </c>
      <c r="R1140" s="28">
        <v>3.79837E-5</v>
      </c>
    </row>
    <row r="1141" spans="1:18" ht="22.5" x14ac:dyDescent="0.2">
      <c r="A1141" s="12" t="s">
        <v>1077</v>
      </c>
      <c r="B1141" s="10" t="str">
        <f>VLOOKUP(A1141,[3]Feuil1!$A$4:$B$2591,2,FALSE)</f>
        <v>Autres interventions sur le rachis, niveau 1</v>
      </c>
      <c r="C1141" s="26">
        <v>16470</v>
      </c>
      <c r="D1141" s="27">
        <v>58760393.827</v>
      </c>
      <c r="E1141" s="26">
        <v>15936</v>
      </c>
      <c r="F1141" s="27">
        <v>56823712.144000001</v>
      </c>
      <c r="G1141" s="26">
        <v>15252</v>
      </c>
      <c r="H1141" s="27">
        <v>54294899.545000002</v>
      </c>
      <c r="I1141" s="28">
        <v>-3.2958964E-2</v>
      </c>
      <c r="J1141" s="28">
        <v>-3.2422587000000003E-2</v>
      </c>
      <c r="K1141" s="28">
        <v>-5.5435100000000002E-4</v>
      </c>
      <c r="L1141" s="28">
        <v>-4.4502769999999997E-2</v>
      </c>
      <c r="M1141" s="28">
        <v>-4.2921687E-2</v>
      </c>
      <c r="N1141" s="28">
        <v>-1.6519900000000001E-3</v>
      </c>
      <c r="O1141" s="28">
        <v>-9.4023200000000005E-3</v>
      </c>
      <c r="P1141" s="28">
        <v>-4.8582909999999998E-3</v>
      </c>
      <c r="Q1141" s="28">
        <v>1.3851369E-3</v>
      </c>
      <c r="R1141" s="28">
        <v>2.0036479999999998E-3</v>
      </c>
    </row>
    <row r="1142" spans="1:18" ht="22.5" x14ac:dyDescent="0.2">
      <c r="A1142" s="12" t="s">
        <v>1078</v>
      </c>
      <c r="B1142" s="10" t="str">
        <f>VLOOKUP(A1142,[3]Feuil1!$A$4:$B$2591,2,FALSE)</f>
        <v>Autres interventions sur le rachis, niveau 2</v>
      </c>
      <c r="C1142" s="26">
        <v>4573</v>
      </c>
      <c r="D1142" s="27">
        <v>24330472.600000001</v>
      </c>
      <c r="E1142" s="26">
        <v>4878</v>
      </c>
      <c r="F1142" s="27">
        <v>25916643.044</v>
      </c>
      <c r="G1142" s="26">
        <v>5129</v>
      </c>
      <c r="H1142" s="27">
        <v>27094516.772</v>
      </c>
      <c r="I1142" s="28">
        <v>6.5192751100000002E-2</v>
      </c>
      <c r="J1142" s="28">
        <v>6.6695823299999998E-2</v>
      </c>
      <c r="K1142" s="28">
        <v>-1.409092E-3</v>
      </c>
      <c r="L1142" s="28">
        <v>4.5448545399999998E-2</v>
      </c>
      <c r="M1142" s="28">
        <v>5.1455514600000002E-2</v>
      </c>
      <c r="N1142" s="28">
        <v>-5.7130039999999998E-3</v>
      </c>
      <c r="O1142" s="28">
        <v>3.4502666999999998E-3</v>
      </c>
      <c r="P1142" s="28">
        <v>2.2629014E-3</v>
      </c>
      <c r="Q1142" s="28">
        <v>4.6579910000000001E-4</v>
      </c>
      <c r="R1142" s="28">
        <v>9.9987059999999991E-4</v>
      </c>
    </row>
    <row r="1143" spans="1:18" ht="22.5" x14ac:dyDescent="0.2">
      <c r="A1143" s="12" t="s">
        <v>1079</v>
      </c>
      <c r="B1143" s="10" t="str">
        <f>VLOOKUP(A1143,[3]Feuil1!$A$4:$B$2591,2,FALSE)</f>
        <v>Autres interventions sur le rachis, niveau 3</v>
      </c>
      <c r="C1143" s="26">
        <v>1576</v>
      </c>
      <c r="D1143" s="27">
        <v>12555484.604</v>
      </c>
      <c r="E1143" s="26">
        <v>1827</v>
      </c>
      <c r="F1143" s="27">
        <v>14485366.293</v>
      </c>
      <c r="G1143" s="26">
        <v>1956</v>
      </c>
      <c r="H1143" s="27">
        <v>15580507.024</v>
      </c>
      <c r="I1143" s="28">
        <v>0.1537082598</v>
      </c>
      <c r="J1143" s="28">
        <v>0.15926395939999999</v>
      </c>
      <c r="K1143" s="28">
        <v>-4.7924370000000001E-3</v>
      </c>
      <c r="L1143" s="28">
        <v>7.5603247400000004E-2</v>
      </c>
      <c r="M1143" s="28">
        <v>7.0607553399999995E-2</v>
      </c>
      <c r="N1143" s="28">
        <v>4.6662233999999999E-3</v>
      </c>
      <c r="O1143" s="28">
        <v>1.7732446E-3</v>
      </c>
      <c r="P1143" s="28">
        <v>2.1039568E-3</v>
      </c>
      <c r="Q1143" s="28">
        <v>1.776375E-4</v>
      </c>
      <c r="R1143" s="28">
        <v>5.7496839999999995E-4</v>
      </c>
    </row>
    <row r="1144" spans="1:18" ht="22.5" x14ac:dyDescent="0.2">
      <c r="A1144" s="12" t="s">
        <v>1080</v>
      </c>
      <c r="B1144" s="10" t="str">
        <f>VLOOKUP(A1144,[3]Feuil1!$A$4:$B$2591,2,FALSE)</f>
        <v>Autres interventions sur le rachis, niveau 4</v>
      </c>
      <c r="C1144" s="26">
        <v>204</v>
      </c>
      <c r="D1144" s="27">
        <v>2593210.4290999998</v>
      </c>
      <c r="E1144" s="26">
        <v>219</v>
      </c>
      <c r="F1144" s="27">
        <v>2652339.6118000001</v>
      </c>
      <c r="G1144" s="26">
        <v>241</v>
      </c>
      <c r="H1144" s="27">
        <v>2972442.2914</v>
      </c>
      <c r="I1144" s="28">
        <v>2.28015367E-2</v>
      </c>
      <c r="J1144" s="28">
        <v>7.35294118E-2</v>
      </c>
      <c r="K1144" s="28">
        <v>-4.7253363E-2</v>
      </c>
      <c r="L1144" s="28">
        <v>0.1206869129</v>
      </c>
      <c r="M1144" s="28">
        <v>0.100456621</v>
      </c>
      <c r="N1144" s="28">
        <v>1.8383543200000001E-2</v>
      </c>
      <c r="O1144" s="28">
        <v>3.0241380000000002E-4</v>
      </c>
      <c r="P1144" s="28">
        <v>6.1497319999999996E-4</v>
      </c>
      <c r="Q1144" s="28">
        <v>2.1886799999999999E-5</v>
      </c>
      <c r="R1144" s="28">
        <v>1.0969220000000001E-4</v>
      </c>
    </row>
    <row r="1145" spans="1:18" x14ac:dyDescent="0.2">
      <c r="A1145" s="12" t="s">
        <v>1081</v>
      </c>
      <c r="B1145" s="10" t="str">
        <f>VLOOKUP(A1145,[3]Feuil1!$A$4:$B$2591,2,FALSE)</f>
        <v>Interventions maxillofaciales, niveau 1</v>
      </c>
      <c r="C1145" s="26">
        <v>1023</v>
      </c>
      <c r="D1145" s="27">
        <v>2816398.5962</v>
      </c>
      <c r="E1145" s="26">
        <v>1076</v>
      </c>
      <c r="F1145" s="27">
        <v>2935369.1466000001</v>
      </c>
      <c r="G1145" s="26">
        <v>1044</v>
      </c>
      <c r="H1145" s="27">
        <v>2866960.6625999999</v>
      </c>
      <c r="I1145" s="28">
        <v>4.2242085499999998E-2</v>
      </c>
      <c r="J1145" s="28">
        <v>5.1808406600000002E-2</v>
      </c>
      <c r="K1145" s="28">
        <v>-9.0951179999999993E-3</v>
      </c>
      <c r="L1145" s="28">
        <v>-2.33049E-2</v>
      </c>
      <c r="M1145" s="28">
        <v>-2.9739776999999998E-2</v>
      </c>
      <c r="N1145" s="28">
        <v>6.6321147000000004E-3</v>
      </c>
      <c r="O1145" s="28">
        <v>-4.39875E-4</v>
      </c>
      <c r="P1145" s="28">
        <v>-1.3142500000000001E-4</v>
      </c>
      <c r="Q1145" s="28">
        <v>9.4812699999999994E-5</v>
      </c>
      <c r="R1145" s="28">
        <v>1.057996E-4</v>
      </c>
    </row>
    <row r="1146" spans="1:18" x14ac:dyDescent="0.2">
      <c r="A1146" s="12" t="s">
        <v>1082</v>
      </c>
      <c r="B1146" s="10" t="str">
        <f>VLOOKUP(A1146,[3]Feuil1!$A$4:$B$2591,2,FALSE)</f>
        <v>Interventions maxillofaciales, niveau 2</v>
      </c>
      <c r="C1146" s="26">
        <v>493</v>
      </c>
      <c r="D1146" s="27">
        <v>3765605.1482000002</v>
      </c>
      <c r="E1146" s="26">
        <v>372</v>
      </c>
      <c r="F1146" s="27">
        <v>2837315.6941999998</v>
      </c>
      <c r="G1146" s="26">
        <v>408</v>
      </c>
      <c r="H1146" s="27">
        <v>3014414.9627999999</v>
      </c>
      <c r="I1146" s="28">
        <v>-0.24651800099999999</v>
      </c>
      <c r="J1146" s="28">
        <v>-0.24543610499999999</v>
      </c>
      <c r="K1146" s="28">
        <v>-1.433803E-3</v>
      </c>
      <c r="L1146" s="28">
        <v>6.24178934E-2</v>
      </c>
      <c r="M1146" s="28">
        <v>9.6774193499999994E-2</v>
      </c>
      <c r="N1146" s="28">
        <v>-3.1324862000000002E-2</v>
      </c>
      <c r="O1146" s="28">
        <v>4.9485900000000005E-4</v>
      </c>
      <c r="P1146" s="28">
        <v>3.402387E-4</v>
      </c>
      <c r="Q1146" s="28">
        <v>3.70532E-5</v>
      </c>
      <c r="R1146" s="28">
        <v>1.1124109999999999E-4</v>
      </c>
    </row>
    <row r="1147" spans="1:18" x14ac:dyDescent="0.2">
      <c r="A1147" s="12" t="s">
        <v>1083</v>
      </c>
      <c r="B1147" s="10" t="str">
        <f>VLOOKUP(A1147,[3]Feuil1!$A$4:$B$2591,2,FALSE)</f>
        <v>Interventions maxillofaciales, niveau 3</v>
      </c>
      <c r="C1147" s="26">
        <v>134</v>
      </c>
      <c r="D1147" s="27">
        <v>1824069.8219000001</v>
      </c>
      <c r="E1147" s="26">
        <v>115</v>
      </c>
      <c r="F1147" s="27">
        <v>1512113.9208</v>
      </c>
      <c r="G1147" s="26">
        <v>116</v>
      </c>
      <c r="H1147" s="27">
        <v>1558662.1549</v>
      </c>
      <c r="I1147" s="28">
        <v>-0.171021908</v>
      </c>
      <c r="J1147" s="28">
        <v>-0.141791045</v>
      </c>
      <c r="K1147" s="28">
        <v>-3.4060310000000003E-2</v>
      </c>
      <c r="L1147" s="28">
        <v>3.0783549699999999E-2</v>
      </c>
      <c r="M1147" s="28">
        <v>8.6956522000000008E-3</v>
      </c>
      <c r="N1147" s="28">
        <v>2.1897484700000001E-2</v>
      </c>
      <c r="O1147" s="28">
        <v>1.37461E-5</v>
      </c>
      <c r="P1147" s="28">
        <v>8.9427300000000004E-5</v>
      </c>
      <c r="Q1147" s="28">
        <v>1.0534699999999999E-5</v>
      </c>
      <c r="R1147" s="28">
        <v>5.7519399999999997E-5</v>
      </c>
    </row>
    <row r="1148" spans="1:18" x14ac:dyDescent="0.2">
      <c r="A1148" s="12" t="s">
        <v>1084</v>
      </c>
      <c r="B1148" s="10" t="str">
        <f>VLOOKUP(A1148,[3]Feuil1!$A$4:$B$2591,2,FALSE)</f>
        <v>Interventions maxillofaciales, niveau 4</v>
      </c>
      <c r="C1148" s="26">
        <v>61</v>
      </c>
      <c r="D1148" s="27">
        <v>1037379.8974</v>
      </c>
      <c r="E1148" s="26">
        <v>48</v>
      </c>
      <c r="F1148" s="27">
        <v>939452.11089999997</v>
      </c>
      <c r="G1148" s="26">
        <v>56</v>
      </c>
      <c r="H1148" s="27">
        <v>1058837.3888000001</v>
      </c>
      <c r="I1148" s="28">
        <v>-9.4399155999999998E-2</v>
      </c>
      <c r="J1148" s="28">
        <v>-0.21311475399999999</v>
      </c>
      <c r="K1148" s="28">
        <v>0.15086773959999999</v>
      </c>
      <c r="L1148" s="28">
        <v>0.12707968450000001</v>
      </c>
      <c r="M1148" s="28">
        <v>0.16666666669999999</v>
      </c>
      <c r="N1148" s="28">
        <v>-3.3931699000000003E-2</v>
      </c>
      <c r="O1148" s="28">
        <v>1.099687E-4</v>
      </c>
      <c r="P1148" s="28">
        <v>2.2936000000000001E-4</v>
      </c>
      <c r="Q1148" s="28">
        <v>5.0857373999999996E-6</v>
      </c>
      <c r="R1148" s="28">
        <v>3.90743E-5</v>
      </c>
    </row>
    <row r="1149" spans="1:18" ht="22.5" x14ac:dyDescent="0.2">
      <c r="A1149" s="12" t="s">
        <v>2344</v>
      </c>
      <c r="B1149" s="10" t="str">
        <f>VLOOKUP(A1149,[3]Feuil1!$A$4:$B$2591,2,FALSE)</f>
        <v>Interventions maxillofaciales, en ambulatoire</v>
      </c>
      <c r="C1149" s="26">
        <v>134</v>
      </c>
      <c r="D1149" s="27">
        <v>359170.89140000002</v>
      </c>
      <c r="E1149" s="26">
        <v>165</v>
      </c>
      <c r="F1149" s="27">
        <v>443319.80200000003</v>
      </c>
      <c r="G1149" s="26">
        <v>196</v>
      </c>
      <c r="H1149" s="27">
        <v>530452.34199999995</v>
      </c>
      <c r="I1149" s="28">
        <v>0.23428655440000001</v>
      </c>
      <c r="J1149" s="28">
        <v>0.2313432836</v>
      </c>
      <c r="K1149" s="28">
        <v>2.3902926999999998E-3</v>
      </c>
      <c r="L1149" s="28">
        <v>0.19654556279999999</v>
      </c>
      <c r="M1149" s="28">
        <v>0.18787878790000001</v>
      </c>
      <c r="N1149" s="28">
        <v>7.2960094999999997E-3</v>
      </c>
      <c r="O1149" s="28">
        <v>4.261286E-4</v>
      </c>
      <c r="P1149" s="28">
        <v>1.673968E-4</v>
      </c>
      <c r="Q1149" s="28">
        <v>1.7800099999999999E-5</v>
      </c>
      <c r="R1149" s="28">
        <v>1.9575299999999999E-5</v>
      </c>
    </row>
    <row r="1150" spans="1:18" ht="22.5" x14ac:dyDescent="0.2">
      <c r="A1150" s="12" t="s">
        <v>1085</v>
      </c>
      <c r="B1150" s="10" t="str">
        <f>VLOOKUP(A1150,[3]Feuil1!$A$4:$B$2591,2,FALSE)</f>
        <v>Interventions sur le tissu mou pour tumeurs malignes, niveau 1</v>
      </c>
      <c r="C1150" s="26">
        <v>750</v>
      </c>
      <c r="D1150" s="27">
        <v>2647072.5654000002</v>
      </c>
      <c r="E1150" s="26">
        <v>844</v>
      </c>
      <c r="F1150" s="27">
        <v>3006428.6645</v>
      </c>
      <c r="G1150" s="26">
        <v>780</v>
      </c>
      <c r="H1150" s="27">
        <v>2728441.0216000001</v>
      </c>
      <c r="I1150" s="28">
        <v>0.1357560438</v>
      </c>
      <c r="J1150" s="28">
        <v>0.12533333329999999</v>
      </c>
      <c r="K1150" s="28">
        <v>9.2618873000000004E-3</v>
      </c>
      <c r="L1150" s="28">
        <v>-9.2464406999999998E-2</v>
      </c>
      <c r="M1150" s="28">
        <v>-7.5829384E-2</v>
      </c>
      <c r="N1150" s="28">
        <v>-1.7999948000000002E-2</v>
      </c>
      <c r="O1150" s="28">
        <v>-8.7974899999999998E-4</v>
      </c>
      <c r="P1150" s="28">
        <v>-5.3406299999999999E-4</v>
      </c>
      <c r="Q1150" s="28">
        <v>7.0837100000000007E-5</v>
      </c>
      <c r="R1150" s="28">
        <v>1.006878E-4</v>
      </c>
    </row>
    <row r="1151" spans="1:18" ht="22.5" x14ac:dyDescent="0.2">
      <c r="A1151" s="12" t="s">
        <v>1086</v>
      </c>
      <c r="B1151" s="10" t="str">
        <f>VLOOKUP(A1151,[3]Feuil1!$A$4:$B$2591,2,FALSE)</f>
        <v>Interventions sur le tissu mou pour tumeurs malignes, niveau 2</v>
      </c>
      <c r="C1151" s="26">
        <v>167</v>
      </c>
      <c r="D1151" s="27">
        <v>1168422.9180000001</v>
      </c>
      <c r="E1151" s="26">
        <v>174</v>
      </c>
      <c r="F1151" s="27">
        <v>1175366.8651000001</v>
      </c>
      <c r="G1151" s="26">
        <v>213</v>
      </c>
      <c r="H1151" s="27">
        <v>1492192.2365000001</v>
      </c>
      <c r="I1151" s="28">
        <v>5.9430083000000002E-3</v>
      </c>
      <c r="J1151" s="28">
        <v>4.19161677E-2</v>
      </c>
      <c r="K1151" s="28">
        <v>-3.4525963E-2</v>
      </c>
      <c r="L1151" s="28">
        <v>0.26955445220000002</v>
      </c>
      <c r="M1151" s="28">
        <v>0.22413793100000001</v>
      </c>
      <c r="N1151" s="28">
        <v>3.7100820100000001E-2</v>
      </c>
      <c r="O1151" s="28">
        <v>5.3609719999999999E-4</v>
      </c>
      <c r="P1151" s="28">
        <v>6.0867690000000003E-4</v>
      </c>
      <c r="Q1151" s="28">
        <v>1.9344E-5</v>
      </c>
      <c r="R1151" s="28">
        <v>5.5066499999999999E-5</v>
      </c>
    </row>
    <row r="1152" spans="1:18" ht="22.5" x14ac:dyDescent="0.2">
      <c r="A1152" s="12" t="s">
        <v>1087</v>
      </c>
      <c r="B1152" s="10" t="str">
        <f>VLOOKUP(A1152,[3]Feuil1!$A$4:$B$2591,2,FALSE)</f>
        <v>Interventions sur le tissu mou pour tumeurs malignes, niveau 3</v>
      </c>
      <c r="C1152" s="26">
        <v>111</v>
      </c>
      <c r="D1152" s="27">
        <v>1362116.568</v>
      </c>
      <c r="E1152" s="26">
        <v>122</v>
      </c>
      <c r="F1152" s="27">
        <v>1488963.9720000001</v>
      </c>
      <c r="G1152" s="26">
        <v>99</v>
      </c>
      <c r="H1152" s="27">
        <v>1210066.902</v>
      </c>
      <c r="I1152" s="28">
        <v>9.3125219199999998E-2</v>
      </c>
      <c r="J1152" s="28">
        <v>9.9099099100000004E-2</v>
      </c>
      <c r="K1152" s="28">
        <v>-5.4352510000000003E-3</v>
      </c>
      <c r="L1152" s="28">
        <v>-0.187309482</v>
      </c>
      <c r="M1152" s="28">
        <v>-0.18852458999999999</v>
      </c>
      <c r="N1152" s="28">
        <v>1.4974063000000001E-3</v>
      </c>
      <c r="O1152" s="28">
        <v>-3.1616000000000001E-4</v>
      </c>
      <c r="P1152" s="28">
        <v>-5.3580999999999995E-4</v>
      </c>
      <c r="Q1152" s="28">
        <v>8.9908570999999996E-6</v>
      </c>
      <c r="R1152" s="28">
        <v>4.4655199999999999E-5</v>
      </c>
    </row>
    <row r="1153" spans="1:18" ht="22.5" x14ac:dyDescent="0.2">
      <c r="A1153" s="12" t="s">
        <v>1088</v>
      </c>
      <c r="B1153" s="10" t="str">
        <f>VLOOKUP(A1153,[3]Feuil1!$A$4:$B$2591,2,FALSE)</f>
        <v>Interventions sur le tissu mou pour tumeurs malignes, niveau 4</v>
      </c>
      <c r="C1153" s="26">
        <v>21</v>
      </c>
      <c r="D1153" s="27">
        <v>381993.03519999998</v>
      </c>
      <c r="E1153" s="26">
        <v>19</v>
      </c>
      <c r="F1153" s="27">
        <v>353985.03120000003</v>
      </c>
      <c r="G1153" s="26">
        <v>28</v>
      </c>
      <c r="H1153" s="27">
        <v>512275.42800000001</v>
      </c>
      <c r="I1153" s="28">
        <v>-7.3320719000000006E-2</v>
      </c>
      <c r="J1153" s="28">
        <v>-9.5238094999999995E-2</v>
      </c>
      <c r="K1153" s="28">
        <v>2.4224468499999999E-2</v>
      </c>
      <c r="L1153" s="28">
        <v>0.44716692190000001</v>
      </c>
      <c r="M1153" s="28">
        <v>0.47368421049999998</v>
      </c>
      <c r="N1153" s="28">
        <v>-1.7993874E-2</v>
      </c>
      <c r="O1153" s="28">
        <v>1.237147E-4</v>
      </c>
      <c r="P1153" s="28">
        <v>3.0410350000000002E-4</v>
      </c>
      <c r="Q1153" s="28">
        <v>2.5428686999999998E-6</v>
      </c>
      <c r="R1153" s="28">
        <v>1.8904499999999998E-5</v>
      </c>
    </row>
    <row r="1154" spans="1:18" ht="22.5" x14ac:dyDescent="0.2">
      <c r="A1154" s="12" t="s">
        <v>1089</v>
      </c>
      <c r="B1154" s="10" t="str">
        <f>VLOOKUP(A1154,[3]Feuil1!$A$4:$B$2591,2,FALSE)</f>
        <v>Interventions sur le tissu mou pour tumeurs malignes, en ambulatoire</v>
      </c>
      <c r="C1154" s="26">
        <v>146</v>
      </c>
      <c r="D1154" s="27">
        <v>93715.704500000007</v>
      </c>
      <c r="E1154" s="26">
        <v>201</v>
      </c>
      <c r="F1154" s="27">
        <v>129524.5895</v>
      </c>
      <c r="G1154" s="26">
        <v>191</v>
      </c>
      <c r="H1154" s="27">
        <v>122760.689</v>
      </c>
      <c r="I1154" s="28">
        <v>0.3821012198</v>
      </c>
      <c r="J1154" s="28">
        <v>0.3767123288</v>
      </c>
      <c r="K1154" s="28">
        <v>3.9143188000000002E-3</v>
      </c>
      <c r="L1154" s="28">
        <v>-5.2220976000000002E-2</v>
      </c>
      <c r="M1154" s="28">
        <v>-4.9751244E-2</v>
      </c>
      <c r="N1154" s="28">
        <v>-2.5990380000000001E-3</v>
      </c>
      <c r="O1154" s="28">
        <v>-1.3746099999999999E-4</v>
      </c>
      <c r="P1154" s="28">
        <v>-1.2995E-5</v>
      </c>
      <c r="Q1154" s="28">
        <v>1.7346E-5</v>
      </c>
      <c r="R1154" s="28">
        <v>4.5302451E-6</v>
      </c>
    </row>
    <row r="1155" spans="1:18" ht="22.5" x14ac:dyDescent="0.2">
      <c r="A1155" s="12" t="s">
        <v>1090</v>
      </c>
      <c r="B1155" s="10" t="str">
        <f>VLOOKUP(A1155,[3]Feuil1!$A$4:$B$2591,2,FALSE)</f>
        <v>Interventions sur la jambe, âge inférieur à 18 ans, niveau 1</v>
      </c>
      <c r="C1155" s="26">
        <v>3425</v>
      </c>
      <c r="D1155" s="27">
        <v>9912065.9750999995</v>
      </c>
      <c r="E1155" s="26">
        <v>3274</v>
      </c>
      <c r="F1155" s="27">
        <v>9509700.7191000003</v>
      </c>
      <c r="G1155" s="26">
        <v>3327</v>
      </c>
      <c r="H1155" s="27">
        <v>9643227.4619999994</v>
      </c>
      <c r="I1155" s="28">
        <v>-4.0593480000000001E-2</v>
      </c>
      <c r="J1155" s="28">
        <v>-4.4087591000000002E-2</v>
      </c>
      <c r="K1155" s="28">
        <v>3.6552626E-3</v>
      </c>
      <c r="L1155" s="28">
        <v>1.40411088E-2</v>
      </c>
      <c r="M1155" s="28">
        <v>1.61881491E-2</v>
      </c>
      <c r="N1155" s="28">
        <v>-2.1128369999999998E-3</v>
      </c>
      <c r="O1155" s="28">
        <v>7.2854240000000002E-4</v>
      </c>
      <c r="P1155" s="28">
        <v>2.5652820000000002E-4</v>
      </c>
      <c r="Q1155" s="28">
        <v>3.021473E-4</v>
      </c>
      <c r="R1155" s="28">
        <v>3.5586459999999999E-4</v>
      </c>
    </row>
    <row r="1156" spans="1:18" ht="22.5" x14ac:dyDescent="0.2">
      <c r="A1156" s="12" t="s">
        <v>1091</v>
      </c>
      <c r="B1156" s="10" t="str">
        <f>VLOOKUP(A1156,[3]Feuil1!$A$4:$B$2591,2,FALSE)</f>
        <v>Interventions sur la jambe, âge inférieur à 18 ans, niveau 2</v>
      </c>
      <c r="C1156" s="26">
        <v>217</v>
      </c>
      <c r="D1156" s="27">
        <v>1277499.3059</v>
      </c>
      <c r="E1156" s="26">
        <v>226</v>
      </c>
      <c r="F1156" s="27">
        <v>1306027.7744</v>
      </c>
      <c r="G1156" s="26">
        <v>256</v>
      </c>
      <c r="H1156" s="27">
        <v>1465476.7197</v>
      </c>
      <c r="I1156" s="28">
        <v>2.2331494300000001E-2</v>
      </c>
      <c r="J1156" s="28">
        <v>4.1474654399999998E-2</v>
      </c>
      <c r="K1156" s="28">
        <v>-1.8380822000000002E-2</v>
      </c>
      <c r="L1156" s="28">
        <v>0.1220869482</v>
      </c>
      <c r="M1156" s="28">
        <v>0.13274336279999999</v>
      </c>
      <c r="N1156" s="28">
        <v>-9.4076160000000006E-3</v>
      </c>
      <c r="O1156" s="28">
        <v>4.1238249999999999E-4</v>
      </c>
      <c r="P1156" s="28">
        <v>3.0632929999999998E-4</v>
      </c>
      <c r="Q1156" s="28">
        <v>2.3249100000000001E-5</v>
      </c>
      <c r="R1156" s="28">
        <v>5.4080599999999999E-5</v>
      </c>
    </row>
    <row r="1157" spans="1:18" ht="22.5" x14ac:dyDescent="0.2">
      <c r="A1157" s="12" t="s">
        <v>1092</v>
      </c>
      <c r="B1157" s="10" t="str">
        <f>VLOOKUP(A1157,[3]Feuil1!$A$4:$B$2591,2,FALSE)</f>
        <v>Interventions sur la jambe, âge inférieur à 18 ans, niveau 3</v>
      </c>
      <c r="C1157" s="26">
        <v>116</v>
      </c>
      <c r="D1157" s="27">
        <v>1134464.9946999999</v>
      </c>
      <c r="E1157" s="26">
        <v>111</v>
      </c>
      <c r="F1157" s="27">
        <v>1091730.7483999999</v>
      </c>
      <c r="G1157" s="26">
        <v>106</v>
      </c>
      <c r="H1157" s="27">
        <v>1075741.8066</v>
      </c>
      <c r="I1157" s="28">
        <v>-3.7669073999999997E-2</v>
      </c>
      <c r="J1157" s="28">
        <v>-4.3103448000000003E-2</v>
      </c>
      <c r="K1157" s="28">
        <v>5.6791654999999996E-3</v>
      </c>
      <c r="L1157" s="28">
        <v>-1.4645498999999999E-2</v>
      </c>
      <c r="M1157" s="28">
        <v>-4.5045044999999999E-2</v>
      </c>
      <c r="N1157" s="28">
        <v>3.1833486699999997E-2</v>
      </c>
      <c r="O1157" s="28">
        <v>-6.8730000000000001E-5</v>
      </c>
      <c r="P1157" s="28">
        <v>-3.0718E-5</v>
      </c>
      <c r="Q1157" s="28">
        <v>9.6265743000000007E-6</v>
      </c>
      <c r="R1157" s="28">
        <v>3.9698199999999999E-5</v>
      </c>
    </row>
    <row r="1158" spans="1:18" ht="22.5" x14ac:dyDescent="0.2">
      <c r="A1158" s="12" t="s">
        <v>1093</v>
      </c>
      <c r="B1158" s="10" t="str">
        <f>VLOOKUP(A1158,[3]Feuil1!$A$4:$B$2591,2,FALSE)</f>
        <v>Interventions sur la jambe, âge inférieur à 18 ans, niveau 4</v>
      </c>
      <c r="C1158" s="26">
        <v>14</v>
      </c>
      <c r="D1158" s="27">
        <v>184339.93549999999</v>
      </c>
      <c r="E1158" s="26">
        <v>19</v>
      </c>
      <c r="F1158" s="27">
        <v>252834.99950000001</v>
      </c>
      <c r="G1158" s="26">
        <v>11</v>
      </c>
      <c r="H1158" s="27">
        <v>144514.20699999999</v>
      </c>
      <c r="I1158" s="28">
        <v>0.37156931739999999</v>
      </c>
      <c r="J1158" s="28">
        <v>0.35714285709999999</v>
      </c>
      <c r="K1158" s="28">
        <v>1.0630023299999999E-2</v>
      </c>
      <c r="L1158" s="28">
        <v>-0.428424833</v>
      </c>
      <c r="M1158" s="28">
        <v>-0.42105263199999998</v>
      </c>
      <c r="N1158" s="28">
        <v>-1.2733803E-2</v>
      </c>
      <c r="O1158" s="28">
        <v>-1.09969E-4</v>
      </c>
      <c r="P1158" s="28">
        <v>-2.0810300000000001E-4</v>
      </c>
      <c r="Q1158" s="28">
        <v>9.9898412000000009E-7</v>
      </c>
      <c r="R1158" s="28">
        <v>5.3330164999999997E-6</v>
      </c>
    </row>
    <row r="1159" spans="1:18" ht="22.5" x14ac:dyDescent="0.2">
      <c r="A1159" s="12" t="s">
        <v>1094</v>
      </c>
      <c r="B1159" s="10" t="str">
        <f>VLOOKUP(A1159,[3]Feuil1!$A$4:$B$2591,2,FALSE)</f>
        <v>Interventions sur la jambe, âge supérieur à 17 ans, niveau 1</v>
      </c>
      <c r="C1159" s="26">
        <v>26674</v>
      </c>
      <c r="D1159" s="27">
        <v>87973697.319999993</v>
      </c>
      <c r="E1159" s="26">
        <v>26525</v>
      </c>
      <c r="F1159" s="27">
        <v>87272112.059</v>
      </c>
      <c r="G1159" s="26">
        <v>26840</v>
      </c>
      <c r="H1159" s="27">
        <v>87993141.088</v>
      </c>
      <c r="I1159" s="28">
        <v>-7.974943E-3</v>
      </c>
      <c r="J1159" s="28">
        <v>-5.5859639999999997E-3</v>
      </c>
      <c r="K1159" s="28">
        <v>-2.4023989999999999E-3</v>
      </c>
      <c r="L1159" s="28">
        <v>8.2618492000000009E-3</v>
      </c>
      <c r="M1159" s="28">
        <v>1.18755891E-2</v>
      </c>
      <c r="N1159" s="28">
        <v>-3.5713279999999999E-3</v>
      </c>
      <c r="O1159" s="28">
        <v>4.3300159000000003E-3</v>
      </c>
      <c r="P1159" s="28">
        <v>1.3852228E-3</v>
      </c>
      <c r="Q1159" s="28">
        <v>2.4375212999999999E-3</v>
      </c>
      <c r="R1159" s="28">
        <v>3.2472161999999999E-3</v>
      </c>
    </row>
    <row r="1160" spans="1:18" ht="22.5" x14ac:dyDescent="0.2">
      <c r="A1160" s="12" t="s">
        <v>1095</v>
      </c>
      <c r="B1160" s="10" t="str">
        <f>VLOOKUP(A1160,[3]Feuil1!$A$4:$B$2591,2,FALSE)</f>
        <v>Interventions sur la jambe, âge supérieur à 17 ans, niveau 2</v>
      </c>
      <c r="C1160" s="26">
        <v>5155</v>
      </c>
      <c r="D1160" s="27">
        <v>26233313.151000001</v>
      </c>
      <c r="E1160" s="26">
        <v>5352</v>
      </c>
      <c r="F1160" s="27">
        <v>26975228.901000001</v>
      </c>
      <c r="G1160" s="26">
        <v>5610</v>
      </c>
      <c r="H1160" s="27">
        <v>28195216.818999998</v>
      </c>
      <c r="I1160" s="28">
        <v>2.8281435399999999E-2</v>
      </c>
      <c r="J1160" s="28">
        <v>3.82153249E-2</v>
      </c>
      <c r="K1160" s="28">
        <v>-9.5682360000000008E-3</v>
      </c>
      <c r="L1160" s="28">
        <v>4.5226230399999998E-2</v>
      </c>
      <c r="M1160" s="28">
        <v>4.8206277999999998E-2</v>
      </c>
      <c r="N1160" s="28">
        <v>-2.8429969999999999E-3</v>
      </c>
      <c r="O1160" s="28">
        <v>3.5464893E-3</v>
      </c>
      <c r="P1160" s="28">
        <v>2.3438101E-3</v>
      </c>
      <c r="Q1160" s="28">
        <v>5.0948189999999998E-4</v>
      </c>
      <c r="R1160" s="28">
        <v>1.0404898E-3</v>
      </c>
    </row>
    <row r="1161" spans="1:18" ht="22.5" x14ac:dyDescent="0.2">
      <c r="A1161" s="12" t="s">
        <v>1096</v>
      </c>
      <c r="B1161" s="10" t="str">
        <f>VLOOKUP(A1161,[3]Feuil1!$A$4:$B$2591,2,FALSE)</f>
        <v>Interventions sur la jambe, âge supérieur à 17 ans, niveau 3</v>
      </c>
      <c r="C1161" s="26">
        <v>1903</v>
      </c>
      <c r="D1161" s="27">
        <v>16962009.653999999</v>
      </c>
      <c r="E1161" s="26">
        <v>2098</v>
      </c>
      <c r="F1161" s="27">
        <v>18540249.16</v>
      </c>
      <c r="G1161" s="26">
        <v>2060</v>
      </c>
      <c r="H1161" s="27">
        <v>18451304.909000002</v>
      </c>
      <c r="I1161" s="28">
        <v>9.3045549399999997E-2</v>
      </c>
      <c r="J1161" s="28">
        <v>0.1024697846</v>
      </c>
      <c r="K1161" s="28">
        <v>-8.5482930000000002E-3</v>
      </c>
      <c r="L1161" s="28">
        <v>-4.7973599999999996E-3</v>
      </c>
      <c r="M1161" s="28">
        <v>-1.8112488E-2</v>
      </c>
      <c r="N1161" s="28">
        <v>1.3560746800000001E-2</v>
      </c>
      <c r="O1161" s="28">
        <v>-5.22351E-4</v>
      </c>
      <c r="P1161" s="28">
        <v>-1.70877E-4</v>
      </c>
      <c r="Q1161" s="28">
        <v>1.8708249999999999E-4</v>
      </c>
      <c r="R1161" s="28">
        <v>6.8090960000000004E-4</v>
      </c>
    </row>
    <row r="1162" spans="1:18" ht="22.5" x14ac:dyDescent="0.2">
      <c r="A1162" s="12" t="s">
        <v>1097</v>
      </c>
      <c r="B1162" s="10" t="str">
        <f>VLOOKUP(A1162,[3]Feuil1!$A$4:$B$2591,2,FALSE)</f>
        <v>Interventions sur la jambe, âge supérieur à 17 ans, niveau 4</v>
      </c>
      <c r="C1162" s="26">
        <v>355</v>
      </c>
      <c r="D1162" s="27">
        <v>5043527.8494999995</v>
      </c>
      <c r="E1162" s="26">
        <v>366</v>
      </c>
      <c r="F1162" s="27">
        <v>5565586.9990999997</v>
      </c>
      <c r="G1162" s="26">
        <v>394</v>
      </c>
      <c r="H1162" s="27">
        <v>5833986.6051000003</v>
      </c>
      <c r="I1162" s="28">
        <v>0.10351071019999999</v>
      </c>
      <c r="J1162" s="28">
        <v>3.0985915499999999E-2</v>
      </c>
      <c r="K1162" s="28">
        <v>7.0345087799999997E-2</v>
      </c>
      <c r="L1162" s="28">
        <v>4.8224851399999998E-2</v>
      </c>
      <c r="M1162" s="28">
        <v>7.6502732200000007E-2</v>
      </c>
      <c r="N1162" s="28">
        <v>-2.6268284999999999E-2</v>
      </c>
      <c r="O1162" s="28">
        <v>3.8489029999999998E-4</v>
      </c>
      <c r="P1162" s="28">
        <v>5.1564259999999995E-4</v>
      </c>
      <c r="Q1162" s="28">
        <v>3.5781799999999997E-5</v>
      </c>
      <c r="R1162" s="28">
        <v>2.1529200000000001E-4</v>
      </c>
    </row>
    <row r="1163" spans="1:18" ht="22.5" x14ac:dyDescent="0.2">
      <c r="A1163" s="12" t="s">
        <v>1098</v>
      </c>
      <c r="B1163" s="10" t="str">
        <f>VLOOKUP(A1163,[3]Feuil1!$A$4:$B$2591,2,FALSE)</f>
        <v>Interventions sur la jambe, âge supérieur à 17 ans, en ambulatoire</v>
      </c>
      <c r="C1163" s="26">
        <v>199</v>
      </c>
      <c r="D1163" s="27">
        <v>446427.22320000001</v>
      </c>
      <c r="E1163" s="26">
        <v>213</v>
      </c>
      <c r="F1163" s="27">
        <v>479764.17719999998</v>
      </c>
      <c r="G1163" s="26">
        <v>255</v>
      </c>
      <c r="H1163" s="27">
        <v>574303.7916</v>
      </c>
      <c r="I1163" s="28">
        <v>7.4675002500000004E-2</v>
      </c>
      <c r="J1163" s="28">
        <v>7.0351758799999997E-2</v>
      </c>
      <c r="K1163" s="28">
        <v>4.0390868000000002E-3</v>
      </c>
      <c r="L1163" s="28">
        <v>0.19705434229999999</v>
      </c>
      <c r="M1163" s="28">
        <v>0.1971830986</v>
      </c>
      <c r="N1163" s="28">
        <v>-1.07549E-4</v>
      </c>
      <c r="O1163" s="28">
        <v>5.7733549999999995E-4</v>
      </c>
      <c r="P1163" s="28">
        <v>1.8162709999999999E-4</v>
      </c>
      <c r="Q1163" s="28">
        <v>2.3158300000000002E-5</v>
      </c>
      <c r="R1163" s="28">
        <v>2.11936E-5</v>
      </c>
    </row>
    <row r="1164" spans="1:18" ht="22.5" x14ac:dyDescent="0.2">
      <c r="A1164" s="12" t="s">
        <v>1099</v>
      </c>
      <c r="B1164" s="10" t="str">
        <f>VLOOKUP(A1164,[3]Feuil1!$A$4:$B$2591,2,FALSE)</f>
        <v>Interventions sur la cheville et l'arrière-pied à l'exception des fractures, niveau 1</v>
      </c>
      <c r="C1164" s="26">
        <v>3049</v>
      </c>
      <c r="D1164" s="27">
        <v>8944591.0723999999</v>
      </c>
      <c r="E1164" s="26">
        <v>3115</v>
      </c>
      <c r="F1164" s="27">
        <v>9100739.6835999992</v>
      </c>
      <c r="G1164" s="26">
        <v>3176</v>
      </c>
      <c r="H1164" s="27">
        <v>9291898.3212000001</v>
      </c>
      <c r="I1164" s="28">
        <v>1.7457322500000001E-2</v>
      </c>
      <c r="J1164" s="28">
        <v>2.1646441499999999E-2</v>
      </c>
      <c r="K1164" s="28">
        <v>-4.1003610000000003E-3</v>
      </c>
      <c r="L1164" s="28">
        <v>2.10047363E-2</v>
      </c>
      <c r="M1164" s="28">
        <v>1.9582664499999999E-2</v>
      </c>
      <c r="N1164" s="28">
        <v>1.3947587000000001E-3</v>
      </c>
      <c r="O1164" s="28">
        <v>8.3851100000000001E-4</v>
      </c>
      <c r="P1164" s="28">
        <v>3.6724920000000001E-4</v>
      </c>
      <c r="Q1164" s="28">
        <v>2.8843400000000001E-4</v>
      </c>
      <c r="R1164" s="28">
        <v>3.4289949999999998E-4</v>
      </c>
    </row>
    <row r="1165" spans="1:18" ht="22.5" x14ac:dyDescent="0.2">
      <c r="A1165" s="12" t="s">
        <v>1100</v>
      </c>
      <c r="B1165" s="10" t="str">
        <f>VLOOKUP(A1165,[3]Feuil1!$A$4:$B$2591,2,FALSE)</f>
        <v>Interventions sur la cheville et l'arrière-pied à l'exception des fractures, niveau 2</v>
      </c>
      <c r="C1165" s="26">
        <v>455</v>
      </c>
      <c r="D1165" s="27">
        <v>2166937.5723999999</v>
      </c>
      <c r="E1165" s="26">
        <v>447</v>
      </c>
      <c r="F1165" s="27">
        <v>2081498.0014</v>
      </c>
      <c r="G1165" s="26">
        <v>483</v>
      </c>
      <c r="H1165" s="27">
        <v>2268712.0082999999</v>
      </c>
      <c r="I1165" s="28">
        <v>-3.9428718000000001E-2</v>
      </c>
      <c r="J1165" s="28">
        <v>-1.7582417999999999E-2</v>
      </c>
      <c r="K1165" s="28">
        <v>-2.2237285999999998E-2</v>
      </c>
      <c r="L1165" s="28">
        <v>8.9941958500000002E-2</v>
      </c>
      <c r="M1165" s="28">
        <v>8.0536912799999999E-2</v>
      </c>
      <c r="N1165" s="28">
        <v>8.7040486E-3</v>
      </c>
      <c r="O1165" s="28">
        <v>4.9485900000000005E-4</v>
      </c>
      <c r="P1165" s="28">
        <v>3.5967079999999998E-4</v>
      </c>
      <c r="Q1165" s="28">
        <v>4.38645E-5</v>
      </c>
      <c r="R1165" s="28">
        <v>8.3722399999999997E-5</v>
      </c>
    </row>
    <row r="1166" spans="1:18" ht="22.5" x14ac:dyDescent="0.2">
      <c r="A1166" s="12" t="s">
        <v>1101</v>
      </c>
      <c r="B1166" s="10" t="str">
        <f>VLOOKUP(A1166,[3]Feuil1!$A$4:$B$2591,2,FALSE)</f>
        <v>Interventions sur la cheville et l'arrière-pied à l'exception des fractures, niveau 3</v>
      </c>
      <c r="C1166" s="26">
        <v>144</v>
      </c>
      <c r="D1166" s="27">
        <v>1163629.4509999999</v>
      </c>
      <c r="E1166" s="26">
        <v>113</v>
      </c>
      <c r="F1166" s="27">
        <v>888155.7844</v>
      </c>
      <c r="G1166" s="26">
        <v>153</v>
      </c>
      <c r="H1166" s="27">
        <v>1232282.0290000001</v>
      </c>
      <c r="I1166" s="28">
        <v>-0.236736589</v>
      </c>
      <c r="J1166" s="28">
        <v>-0.215277778</v>
      </c>
      <c r="K1166" s="28">
        <v>-2.7345741E-2</v>
      </c>
      <c r="L1166" s="28">
        <v>0.38746158120000002</v>
      </c>
      <c r="M1166" s="28">
        <v>0.35398230089999999</v>
      </c>
      <c r="N1166" s="28">
        <v>2.4726527299999999E-2</v>
      </c>
      <c r="O1166" s="28">
        <v>5.4984330000000005E-4</v>
      </c>
      <c r="P1166" s="28">
        <v>6.6112669999999997E-4</v>
      </c>
      <c r="Q1166" s="28">
        <v>1.3895E-5</v>
      </c>
      <c r="R1166" s="28">
        <v>4.5475000000000001E-5</v>
      </c>
    </row>
    <row r="1167" spans="1:18" ht="22.5" x14ac:dyDescent="0.2">
      <c r="A1167" s="12" t="s">
        <v>1102</v>
      </c>
      <c r="B1167" s="10" t="str">
        <f>VLOOKUP(A1167,[3]Feuil1!$A$4:$B$2591,2,FALSE)</f>
        <v>Interventions sur la cheville et l'arrière-pied à l'exception des fractures, niveau 4</v>
      </c>
      <c r="C1167" s="26">
        <v>31</v>
      </c>
      <c r="D1167" s="27">
        <v>334641.98249999998</v>
      </c>
      <c r="E1167" s="26">
        <v>25</v>
      </c>
      <c r="F1167" s="27">
        <v>262568.45250000001</v>
      </c>
      <c r="G1167" s="26">
        <v>25</v>
      </c>
      <c r="H1167" s="27">
        <v>266005.48499999999</v>
      </c>
      <c r="I1167" s="28">
        <v>-0.21537503899999999</v>
      </c>
      <c r="J1167" s="28">
        <v>-0.19354838699999999</v>
      </c>
      <c r="K1167" s="28">
        <v>-2.7065048000000001E-2</v>
      </c>
      <c r="L1167" s="28">
        <v>1.30900436E-2</v>
      </c>
      <c r="M1167" s="28">
        <v>0</v>
      </c>
      <c r="N1167" s="28">
        <v>1.30900436E-2</v>
      </c>
      <c r="O1167" s="28">
        <v>0</v>
      </c>
      <c r="P1167" s="28">
        <v>6.6031404000000004E-6</v>
      </c>
      <c r="Q1167" s="28">
        <v>2.2704185000000001E-6</v>
      </c>
      <c r="R1167" s="28">
        <v>9.8164164999999999E-6</v>
      </c>
    </row>
    <row r="1168" spans="1:18" ht="22.5" x14ac:dyDescent="0.2">
      <c r="A1168" s="12" t="s">
        <v>1103</v>
      </c>
      <c r="B1168" s="10" t="str">
        <f>VLOOKUP(A1168,[3]Feuil1!$A$4:$B$2591,2,FALSE)</f>
        <v>Interventions sur les ligaments croisés sous arthroscopie, niveau 1</v>
      </c>
      <c r="C1168" s="26">
        <v>7953</v>
      </c>
      <c r="D1168" s="27">
        <v>25645970.890999999</v>
      </c>
      <c r="E1168" s="26">
        <v>8472</v>
      </c>
      <c r="F1168" s="27">
        <v>27295468.967999998</v>
      </c>
      <c r="G1168" s="26">
        <v>8236</v>
      </c>
      <c r="H1168" s="27">
        <v>26374503.274</v>
      </c>
      <c r="I1168" s="28">
        <v>6.4318020300000001E-2</v>
      </c>
      <c r="J1168" s="28">
        <v>6.5258393100000006E-2</v>
      </c>
      <c r="K1168" s="28">
        <v>-8.8276499999999998E-4</v>
      </c>
      <c r="L1168" s="28">
        <v>-3.3740606999999999E-2</v>
      </c>
      <c r="M1168" s="28">
        <v>-2.7856467999999999E-2</v>
      </c>
      <c r="N1168" s="28">
        <v>-6.0527469999999998E-3</v>
      </c>
      <c r="O1168" s="28">
        <v>-3.2440749999999999E-3</v>
      </c>
      <c r="P1168" s="28">
        <v>-1.769336E-3</v>
      </c>
      <c r="Q1168" s="28">
        <v>7.479667E-4</v>
      </c>
      <c r="R1168" s="28">
        <v>9.7329990000000004E-4</v>
      </c>
    </row>
    <row r="1169" spans="1:18" ht="22.5" x14ac:dyDescent="0.2">
      <c r="A1169" s="12" t="s">
        <v>1104</v>
      </c>
      <c r="B1169" s="10" t="str">
        <f>VLOOKUP(A1169,[3]Feuil1!$A$4:$B$2591,2,FALSE)</f>
        <v>Interventions sur les ligaments croisés sous arthroscopie, niveau 2</v>
      </c>
      <c r="C1169" s="26">
        <v>163</v>
      </c>
      <c r="D1169" s="27">
        <v>832319.32499999995</v>
      </c>
      <c r="E1169" s="26">
        <v>187</v>
      </c>
      <c r="F1169" s="27">
        <v>947702.12459999998</v>
      </c>
      <c r="G1169" s="26">
        <v>185</v>
      </c>
      <c r="H1169" s="27">
        <v>983227.35660000006</v>
      </c>
      <c r="I1169" s="28">
        <v>0.13862804349999999</v>
      </c>
      <c r="J1169" s="28">
        <v>0.14723926379999999</v>
      </c>
      <c r="K1169" s="28">
        <v>-7.5060370000000001E-3</v>
      </c>
      <c r="L1169" s="28">
        <v>3.7485652000000001E-2</v>
      </c>
      <c r="M1169" s="28">
        <v>-1.0695187E-2</v>
      </c>
      <c r="N1169" s="28">
        <v>4.8701713100000002E-2</v>
      </c>
      <c r="O1169" s="28">
        <v>-2.7492E-5</v>
      </c>
      <c r="P1169" s="28">
        <v>6.8250200000000006E-5</v>
      </c>
      <c r="Q1169" s="28">
        <v>1.6801100000000001E-5</v>
      </c>
      <c r="R1169" s="28">
        <v>3.62841E-5</v>
      </c>
    </row>
    <row r="1170" spans="1:18" ht="22.5" x14ac:dyDescent="0.2">
      <c r="A1170" s="12" t="s">
        <v>1105</v>
      </c>
      <c r="B1170" s="10" t="str">
        <f>VLOOKUP(A1170,[3]Feuil1!$A$4:$B$2591,2,FALSE)</f>
        <v>Interventions sur les ligaments croisés sous arthroscopie, niveau 3</v>
      </c>
      <c r="C1170" s="26">
        <v>25</v>
      </c>
      <c r="D1170" s="27">
        <v>250800.0876</v>
      </c>
      <c r="E1170" s="26">
        <v>33</v>
      </c>
      <c r="F1170" s="27">
        <v>331358.33169999998</v>
      </c>
      <c r="G1170" s="26">
        <v>16</v>
      </c>
      <c r="H1170" s="27">
        <v>160920.24400000001</v>
      </c>
      <c r="I1170" s="28">
        <v>0.3212050078</v>
      </c>
      <c r="J1170" s="28">
        <v>0.32</v>
      </c>
      <c r="K1170" s="28">
        <v>9.128847E-4</v>
      </c>
      <c r="L1170" s="28">
        <v>-0.51436185999999995</v>
      </c>
      <c r="M1170" s="28">
        <v>-0.515151515</v>
      </c>
      <c r="N1170" s="28">
        <v>1.6286645000000001E-3</v>
      </c>
      <c r="O1170" s="28">
        <v>-2.3368299999999999E-4</v>
      </c>
      <c r="P1170" s="28">
        <v>-3.2744099999999998E-4</v>
      </c>
      <c r="Q1170" s="28">
        <v>1.4530678E-6</v>
      </c>
      <c r="R1170" s="28">
        <v>5.9384495000000002E-6</v>
      </c>
    </row>
    <row r="1171" spans="1:18" ht="22.5" x14ac:dyDescent="0.2">
      <c r="A1171" s="12" t="s">
        <v>1106</v>
      </c>
      <c r="B1171" s="10" t="str">
        <f>VLOOKUP(A1171,[3]Feuil1!$A$4:$B$2591,2,FALSE)</f>
        <v>Interventions sur les ligaments croisés sous arthroscopie, niveau 4</v>
      </c>
      <c r="C1171" s="26" t="s">
        <v>3391</v>
      </c>
      <c r="D1171" s="27" t="s">
        <v>3391</v>
      </c>
      <c r="E1171" s="26">
        <v>4</v>
      </c>
      <c r="F1171" s="27">
        <v>56210.688600000001</v>
      </c>
      <c r="G1171" s="26">
        <v>4</v>
      </c>
      <c r="H1171" s="27">
        <v>56210.688600000001</v>
      </c>
      <c r="I1171" s="28" t="s">
        <v>3391</v>
      </c>
      <c r="J1171" s="28" t="s">
        <v>3391</v>
      </c>
      <c r="K1171" s="28" t="s">
        <v>3391</v>
      </c>
      <c r="L1171" s="28">
        <v>0</v>
      </c>
      <c r="M1171" s="28">
        <v>0</v>
      </c>
      <c r="N1171" s="28">
        <v>0</v>
      </c>
      <c r="O1171" s="28">
        <v>0</v>
      </c>
      <c r="P1171" s="28">
        <v>0</v>
      </c>
      <c r="Q1171" s="28">
        <v>3.6326695E-7</v>
      </c>
      <c r="R1171" s="28">
        <v>2.0743464E-6</v>
      </c>
    </row>
    <row r="1172" spans="1:18" ht="22.5" x14ac:dyDescent="0.2">
      <c r="A1172" s="12" t="s">
        <v>1107</v>
      </c>
      <c r="B1172" s="10" t="str">
        <f>VLOOKUP(A1172,[3]Feuil1!$A$4:$B$2591,2,FALSE)</f>
        <v>Interventions sur le bras, coude et épaule, niveau 1</v>
      </c>
      <c r="C1172" s="26">
        <v>17457</v>
      </c>
      <c r="D1172" s="27">
        <v>46687254.838</v>
      </c>
      <c r="E1172" s="26">
        <v>17487</v>
      </c>
      <c r="F1172" s="27">
        <v>46519547.956</v>
      </c>
      <c r="G1172" s="26">
        <v>17390</v>
      </c>
      <c r="H1172" s="27">
        <v>46194690.957000002</v>
      </c>
      <c r="I1172" s="28">
        <v>-3.5921339999999999E-3</v>
      </c>
      <c r="J1172" s="28">
        <v>1.7185083E-3</v>
      </c>
      <c r="K1172" s="28">
        <v>-5.3015320000000003E-3</v>
      </c>
      <c r="L1172" s="28">
        <v>-6.9832360000000003E-3</v>
      </c>
      <c r="M1172" s="28">
        <v>-5.5469780000000002E-3</v>
      </c>
      <c r="N1172" s="28">
        <v>-1.4442700000000001E-3</v>
      </c>
      <c r="O1172" s="28">
        <v>-1.33337E-3</v>
      </c>
      <c r="P1172" s="28">
        <v>-6.2410700000000005E-4</v>
      </c>
      <c r="Q1172" s="28">
        <v>1.5793031E-3</v>
      </c>
      <c r="R1172" s="28">
        <v>1.7047255E-3</v>
      </c>
    </row>
    <row r="1173" spans="1:18" ht="22.5" x14ac:dyDescent="0.2">
      <c r="A1173" s="12" t="s">
        <v>1108</v>
      </c>
      <c r="B1173" s="10" t="str">
        <f>VLOOKUP(A1173,[3]Feuil1!$A$4:$B$2591,2,FALSE)</f>
        <v>Interventions sur le bras, coude et épaule, niveau 2</v>
      </c>
      <c r="C1173" s="26">
        <v>5261</v>
      </c>
      <c r="D1173" s="27">
        <v>23171785.572999999</v>
      </c>
      <c r="E1173" s="26">
        <v>5096</v>
      </c>
      <c r="F1173" s="27">
        <v>22403036.688000001</v>
      </c>
      <c r="G1173" s="26">
        <v>5156</v>
      </c>
      <c r="H1173" s="27">
        <v>22683299.835999999</v>
      </c>
      <c r="I1173" s="28">
        <v>-3.3176074999999999E-2</v>
      </c>
      <c r="J1173" s="28">
        <v>-3.1362859E-2</v>
      </c>
      <c r="K1173" s="28">
        <v>-1.871925E-3</v>
      </c>
      <c r="L1173" s="28">
        <v>1.25100517E-2</v>
      </c>
      <c r="M1173" s="28">
        <v>1.1773940300000001E-2</v>
      </c>
      <c r="N1173" s="28">
        <v>7.2754530000000001E-4</v>
      </c>
      <c r="O1173" s="28">
        <v>8.2476489999999995E-4</v>
      </c>
      <c r="P1173" s="28">
        <v>5.3843450000000002E-4</v>
      </c>
      <c r="Q1173" s="28">
        <v>4.6825110000000002E-4</v>
      </c>
      <c r="R1173" s="28">
        <v>8.3708320000000004E-4</v>
      </c>
    </row>
    <row r="1174" spans="1:18" ht="22.5" x14ac:dyDescent="0.2">
      <c r="A1174" s="12" t="s">
        <v>1109</v>
      </c>
      <c r="B1174" s="10" t="str">
        <f>VLOOKUP(A1174,[3]Feuil1!$A$4:$B$2591,2,FALSE)</f>
        <v>Interventions sur le bras, coude et épaule, niveau 3</v>
      </c>
      <c r="C1174" s="26">
        <v>3011</v>
      </c>
      <c r="D1174" s="27">
        <v>18119159.750999998</v>
      </c>
      <c r="E1174" s="26">
        <v>3115</v>
      </c>
      <c r="F1174" s="27">
        <v>18730446.438000001</v>
      </c>
      <c r="G1174" s="26">
        <v>3256</v>
      </c>
      <c r="H1174" s="27">
        <v>19542747.829</v>
      </c>
      <c r="I1174" s="28">
        <v>3.3737032799999997E-2</v>
      </c>
      <c r="J1174" s="28">
        <v>3.4540019900000003E-2</v>
      </c>
      <c r="K1174" s="28">
        <v>-7.7617799999999998E-4</v>
      </c>
      <c r="L1174" s="28">
        <v>4.3367967399999999E-2</v>
      </c>
      <c r="M1174" s="28">
        <v>4.5264847499999997E-2</v>
      </c>
      <c r="N1174" s="28">
        <v>-1.814736E-3</v>
      </c>
      <c r="O1174" s="28">
        <v>1.9381976E-3</v>
      </c>
      <c r="P1174" s="28">
        <v>1.560573E-3</v>
      </c>
      <c r="Q1174" s="28">
        <v>2.9569930000000001E-4</v>
      </c>
      <c r="R1174" s="28">
        <v>7.2118720000000005E-4</v>
      </c>
    </row>
    <row r="1175" spans="1:18" ht="22.5" x14ac:dyDescent="0.2">
      <c r="A1175" s="12" t="s">
        <v>1110</v>
      </c>
      <c r="B1175" s="10" t="str">
        <f>VLOOKUP(A1175,[3]Feuil1!$A$4:$B$2591,2,FALSE)</f>
        <v>Interventions sur le bras, coude et épaule, niveau 4</v>
      </c>
      <c r="C1175" s="26">
        <v>191</v>
      </c>
      <c r="D1175" s="27">
        <v>1846601.1532000001</v>
      </c>
      <c r="E1175" s="26">
        <v>220</v>
      </c>
      <c r="F1175" s="27">
        <v>2161555.6666999999</v>
      </c>
      <c r="G1175" s="26">
        <v>216</v>
      </c>
      <c r="H1175" s="27">
        <v>2112725.6065000002</v>
      </c>
      <c r="I1175" s="28">
        <v>0.17055903650000001</v>
      </c>
      <c r="J1175" s="28">
        <v>0.1518324607</v>
      </c>
      <c r="K1175" s="28">
        <v>1.6258072599999999E-2</v>
      </c>
      <c r="L1175" s="28">
        <v>-2.2590239000000002E-2</v>
      </c>
      <c r="M1175" s="28">
        <v>-1.8181817999999999E-2</v>
      </c>
      <c r="N1175" s="28">
        <v>-4.4900590000000002E-3</v>
      </c>
      <c r="O1175" s="28">
        <v>-5.4984000000000001E-5</v>
      </c>
      <c r="P1175" s="28">
        <v>-9.3811E-5</v>
      </c>
      <c r="Q1175" s="28">
        <v>1.9616400000000001E-5</v>
      </c>
      <c r="R1175" s="28">
        <v>7.7966000000000005E-5</v>
      </c>
    </row>
    <row r="1176" spans="1:18" ht="22.5" x14ac:dyDescent="0.2">
      <c r="A1176" s="12" t="s">
        <v>1111</v>
      </c>
      <c r="B1176" s="10" t="str">
        <f>VLOOKUP(A1176,[3]Feuil1!$A$4:$B$2591,2,FALSE)</f>
        <v>Interventions sur le bras, coude et épaule, en ambulatoire</v>
      </c>
      <c r="C1176" s="26">
        <v>459</v>
      </c>
      <c r="D1176" s="27">
        <v>883296.68700000003</v>
      </c>
      <c r="E1176" s="26">
        <v>533</v>
      </c>
      <c r="F1176" s="27">
        <v>1024935.0384</v>
      </c>
      <c r="G1176" s="26">
        <v>660</v>
      </c>
      <c r="H1176" s="27">
        <v>1261036.4129999999</v>
      </c>
      <c r="I1176" s="28">
        <v>0.16035195590000001</v>
      </c>
      <c r="J1176" s="28">
        <v>0.1612200436</v>
      </c>
      <c r="K1176" s="28">
        <v>-7.4756499999999995E-4</v>
      </c>
      <c r="L1176" s="28">
        <v>0.23035740390000001</v>
      </c>
      <c r="M1176" s="28">
        <v>0.23827392119999999</v>
      </c>
      <c r="N1176" s="28">
        <v>-6.3931869999999998E-3</v>
      </c>
      <c r="O1176" s="28">
        <v>1.7457525000000001E-3</v>
      </c>
      <c r="P1176" s="28">
        <v>4.53592E-4</v>
      </c>
      <c r="Q1176" s="28">
        <v>5.9939000000000003E-5</v>
      </c>
      <c r="R1176" s="28">
        <v>4.6536100000000003E-5</v>
      </c>
    </row>
    <row r="1177" spans="1:18" ht="22.5" x14ac:dyDescent="0.2">
      <c r="A1177" s="12" t="s">
        <v>1112</v>
      </c>
      <c r="B1177" s="10" t="str">
        <f>VLOOKUP(A1177,[3]Feuil1!$A$4:$B$2591,2,FALSE)</f>
        <v>Interventions sur le pied, âge inférieur à 18 ans, niveau 1</v>
      </c>
      <c r="C1177" s="26">
        <v>1401</v>
      </c>
      <c r="D1177" s="27">
        <v>3151367.2261000001</v>
      </c>
      <c r="E1177" s="26">
        <v>1394</v>
      </c>
      <c r="F1177" s="27">
        <v>3124020.5816000002</v>
      </c>
      <c r="G1177" s="26">
        <v>1334</v>
      </c>
      <c r="H1177" s="27">
        <v>2959215.5156</v>
      </c>
      <c r="I1177" s="28">
        <v>-8.6777079999999993E-3</v>
      </c>
      <c r="J1177" s="28">
        <v>-4.996431E-3</v>
      </c>
      <c r="K1177" s="28">
        <v>-3.6997620000000001E-3</v>
      </c>
      <c r="L1177" s="28">
        <v>-5.2754154999999997E-2</v>
      </c>
      <c r="M1177" s="28">
        <v>-4.3041607000000003E-2</v>
      </c>
      <c r="N1177" s="28">
        <v>-1.0149394000000001E-2</v>
      </c>
      <c r="O1177" s="28">
        <v>-8.2476499999999998E-4</v>
      </c>
      <c r="P1177" s="28">
        <v>-3.1661900000000003E-4</v>
      </c>
      <c r="Q1177" s="28">
        <v>1.211495E-4</v>
      </c>
      <c r="R1177" s="28">
        <v>1.092041E-4</v>
      </c>
    </row>
    <row r="1178" spans="1:18" ht="22.5" x14ac:dyDescent="0.2">
      <c r="A1178" s="12" t="s">
        <v>1113</v>
      </c>
      <c r="B1178" s="10" t="str">
        <f>VLOOKUP(A1178,[3]Feuil1!$A$4:$B$2591,2,FALSE)</f>
        <v>Interventions sur le pied, âge inférieur à 18 ans, niveau 2</v>
      </c>
      <c r="C1178" s="26">
        <v>72</v>
      </c>
      <c r="D1178" s="27">
        <v>376101.03200000001</v>
      </c>
      <c r="E1178" s="26">
        <v>71</v>
      </c>
      <c r="F1178" s="27">
        <v>410516.07400000002</v>
      </c>
      <c r="G1178" s="26">
        <v>66</v>
      </c>
      <c r="H1178" s="27">
        <v>381495.64</v>
      </c>
      <c r="I1178" s="28">
        <v>9.1504779499999994E-2</v>
      </c>
      <c r="J1178" s="28">
        <v>-1.3888889E-2</v>
      </c>
      <c r="K1178" s="28">
        <v>0.1068780862</v>
      </c>
      <c r="L1178" s="28">
        <v>-7.0692563999999999E-2</v>
      </c>
      <c r="M1178" s="28">
        <v>-7.0422534999999994E-2</v>
      </c>
      <c r="N1178" s="28">
        <v>-2.9048600000000001E-4</v>
      </c>
      <c r="O1178" s="28">
        <v>-6.8730000000000001E-5</v>
      </c>
      <c r="P1178" s="28">
        <v>-5.5753E-5</v>
      </c>
      <c r="Q1178" s="28">
        <v>5.9939047E-6</v>
      </c>
      <c r="R1178" s="28">
        <v>1.4078400000000001E-5</v>
      </c>
    </row>
    <row r="1179" spans="1:18" ht="22.5" x14ac:dyDescent="0.2">
      <c r="A1179" s="12" t="s">
        <v>1114</v>
      </c>
      <c r="B1179" s="10" t="str">
        <f>VLOOKUP(A1179,[3]Feuil1!$A$4:$B$2591,2,FALSE)</f>
        <v>Interventions sur le pied, âge inférieur à 18 ans, niveau 3</v>
      </c>
      <c r="C1179" s="26">
        <v>18</v>
      </c>
      <c r="D1179" s="27">
        <v>148414.04819999999</v>
      </c>
      <c r="E1179" s="26">
        <v>21</v>
      </c>
      <c r="F1179" s="27">
        <v>167179.0428</v>
      </c>
      <c r="G1179" s="26">
        <v>16</v>
      </c>
      <c r="H1179" s="27">
        <v>125694.4473</v>
      </c>
      <c r="I1179" s="28">
        <v>0.12643678159999999</v>
      </c>
      <c r="J1179" s="28">
        <v>0.16666666669999999</v>
      </c>
      <c r="K1179" s="28">
        <v>-3.4482759000000002E-2</v>
      </c>
      <c r="L1179" s="28">
        <v>-0.24814471199999999</v>
      </c>
      <c r="M1179" s="28">
        <v>-0.23809523799999999</v>
      </c>
      <c r="N1179" s="28">
        <v>-1.3189935E-2</v>
      </c>
      <c r="O1179" s="28">
        <v>-6.8730000000000001E-5</v>
      </c>
      <c r="P1179" s="28">
        <v>-7.9698999999999997E-5</v>
      </c>
      <c r="Q1179" s="28">
        <v>1.4530678E-6</v>
      </c>
      <c r="R1179" s="28">
        <v>4.6385097999999997E-6</v>
      </c>
    </row>
    <row r="1180" spans="1:18" ht="22.5" x14ac:dyDescent="0.2">
      <c r="A1180" s="12" t="s">
        <v>1115</v>
      </c>
      <c r="B1180" s="10" t="str">
        <f>VLOOKUP(A1180,[3]Feuil1!$A$4:$B$2591,2,FALSE)</f>
        <v>Interventions sur le pied, âge inférieur à 18 ans, niveau 4</v>
      </c>
      <c r="C1180" s="26">
        <v>2</v>
      </c>
      <c r="D1180" s="27">
        <v>21828.34</v>
      </c>
      <c r="E1180" s="26">
        <v>2</v>
      </c>
      <c r="F1180" s="27">
        <v>22592.331900000001</v>
      </c>
      <c r="G1180" s="26">
        <v>9</v>
      </c>
      <c r="H1180" s="27">
        <v>100519.50569999999</v>
      </c>
      <c r="I1180" s="28">
        <v>3.5000000000000003E-2</v>
      </c>
      <c r="J1180" s="28">
        <v>0</v>
      </c>
      <c r="K1180" s="28">
        <v>3.5000000000000003E-2</v>
      </c>
      <c r="L1180" s="28">
        <v>3.4492753622999999</v>
      </c>
      <c r="M1180" s="28">
        <v>3.5</v>
      </c>
      <c r="N1180" s="28">
        <v>-1.1272142000000001E-2</v>
      </c>
      <c r="O1180" s="28">
        <v>9.6222600000000003E-5</v>
      </c>
      <c r="P1180" s="28">
        <v>1.4971170000000001E-4</v>
      </c>
      <c r="Q1180" s="28">
        <v>8.1735065000000003E-7</v>
      </c>
      <c r="R1180" s="28">
        <v>3.7094774E-6</v>
      </c>
    </row>
    <row r="1181" spans="1:18" ht="22.5" x14ac:dyDescent="0.2">
      <c r="A1181" s="12" t="s">
        <v>1116</v>
      </c>
      <c r="B1181" s="10" t="str">
        <f>VLOOKUP(A1181,[3]Feuil1!$A$4:$B$2591,2,FALSE)</f>
        <v>Interventions sur le pied, âge inférieur à 18 ans, en ambulatoire</v>
      </c>
      <c r="C1181" s="26">
        <v>527</v>
      </c>
      <c r="D1181" s="27">
        <v>1152866.1499999999</v>
      </c>
      <c r="E1181" s="26">
        <v>610</v>
      </c>
      <c r="F1181" s="27">
        <v>1335708.5665</v>
      </c>
      <c r="G1181" s="26">
        <v>686</v>
      </c>
      <c r="H1181" s="27">
        <v>1500514.5537</v>
      </c>
      <c r="I1181" s="28">
        <v>0.15859813079999999</v>
      </c>
      <c r="J1181" s="28">
        <v>0.15749525619999999</v>
      </c>
      <c r="K1181" s="28">
        <v>9.5281140000000005E-4</v>
      </c>
      <c r="L1181" s="28">
        <v>0.1233846898</v>
      </c>
      <c r="M1181" s="28">
        <v>0.12459016389999999</v>
      </c>
      <c r="N1181" s="28">
        <v>-1.071923E-3</v>
      </c>
      <c r="O1181" s="28">
        <v>1.0447023000000001E-3</v>
      </c>
      <c r="P1181" s="28">
        <v>3.1662109999999998E-4</v>
      </c>
      <c r="Q1181" s="28">
        <v>6.2300300000000004E-5</v>
      </c>
      <c r="R1181" s="28">
        <v>5.5373600000000001E-5</v>
      </c>
    </row>
    <row r="1182" spans="1:18" ht="22.5" x14ac:dyDescent="0.2">
      <c r="A1182" s="12" t="s">
        <v>1117</v>
      </c>
      <c r="B1182" s="10" t="str">
        <f>VLOOKUP(A1182,[3]Feuil1!$A$4:$B$2591,2,FALSE)</f>
        <v>Interventions sur le pied, âge supérieur à 17 ans, niveau 1</v>
      </c>
      <c r="C1182" s="26">
        <v>23001</v>
      </c>
      <c r="D1182" s="27">
        <v>56545658.108000003</v>
      </c>
      <c r="E1182" s="26">
        <v>23477</v>
      </c>
      <c r="F1182" s="27">
        <v>57514920.255999997</v>
      </c>
      <c r="G1182" s="26">
        <v>22364</v>
      </c>
      <c r="H1182" s="27">
        <v>54461038.973999999</v>
      </c>
      <c r="I1182" s="28">
        <v>1.7141230300000001E-2</v>
      </c>
      <c r="J1182" s="28">
        <v>2.0694752399999999E-2</v>
      </c>
      <c r="K1182" s="28">
        <v>-3.481474E-3</v>
      </c>
      <c r="L1182" s="28">
        <v>-5.3097200999999997E-2</v>
      </c>
      <c r="M1182" s="28">
        <v>-4.7408102000000001E-2</v>
      </c>
      <c r="N1182" s="28">
        <v>-5.9722320000000001E-3</v>
      </c>
      <c r="O1182" s="28">
        <v>-1.529939E-2</v>
      </c>
      <c r="P1182" s="28">
        <v>-5.8670399999999996E-3</v>
      </c>
      <c r="Q1182" s="28">
        <v>2.0310254999999998E-3</v>
      </c>
      <c r="R1182" s="28">
        <v>2.0097790000000002E-3</v>
      </c>
    </row>
    <row r="1183" spans="1:18" ht="22.5" x14ac:dyDescent="0.2">
      <c r="A1183" s="12" t="s">
        <v>1118</v>
      </c>
      <c r="B1183" s="10" t="str">
        <f>VLOOKUP(A1183,[3]Feuil1!$A$4:$B$2591,2,FALSE)</f>
        <v>Interventions sur le pied, âge supérieur à 17 ans, niveau 2</v>
      </c>
      <c r="C1183" s="26">
        <v>1154</v>
      </c>
      <c r="D1183" s="27">
        <v>5093485.6725000003</v>
      </c>
      <c r="E1183" s="26">
        <v>1226</v>
      </c>
      <c r="F1183" s="27">
        <v>5382924.6662999997</v>
      </c>
      <c r="G1183" s="26">
        <v>1182</v>
      </c>
      <c r="H1183" s="27">
        <v>5198942.6288999999</v>
      </c>
      <c r="I1183" s="28">
        <v>5.6825328000000001E-2</v>
      </c>
      <c r="J1183" s="28">
        <v>6.2391681099999999E-2</v>
      </c>
      <c r="K1183" s="28">
        <v>-5.2394549999999996E-3</v>
      </c>
      <c r="L1183" s="28">
        <v>-3.4178823999999997E-2</v>
      </c>
      <c r="M1183" s="28">
        <v>-3.5889070000000002E-2</v>
      </c>
      <c r="N1183" s="28">
        <v>1.7739095999999999E-3</v>
      </c>
      <c r="O1183" s="28">
        <v>-6.0482799999999996E-4</v>
      </c>
      <c r="P1183" s="28">
        <v>-3.5346200000000003E-4</v>
      </c>
      <c r="Q1183" s="28">
        <v>1.073454E-4</v>
      </c>
      <c r="R1183" s="28">
        <v>1.918569E-4</v>
      </c>
    </row>
    <row r="1184" spans="1:18" ht="22.5" x14ac:dyDescent="0.2">
      <c r="A1184" s="12" t="s">
        <v>1119</v>
      </c>
      <c r="B1184" s="10" t="str">
        <f>VLOOKUP(A1184,[3]Feuil1!$A$4:$B$2591,2,FALSE)</f>
        <v>Interventions sur le pied, âge supérieur à 17 ans, niveau 3</v>
      </c>
      <c r="C1184" s="26">
        <v>399</v>
      </c>
      <c r="D1184" s="27">
        <v>2811495.1320000002</v>
      </c>
      <c r="E1184" s="26">
        <v>445</v>
      </c>
      <c r="F1184" s="27">
        <v>3150742.7165999999</v>
      </c>
      <c r="G1184" s="26">
        <v>455</v>
      </c>
      <c r="H1184" s="27">
        <v>3208735.6167000001</v>
      </c>
      <c r="I1184" s="28">
        <v>0.1206644752</v>
      </c>
      <c r="J1184" s="28">
        <v>0.1152882206</v>
      </c>
      <c r="K1184" s="28">
        <v>4.8205069999999999E-3</v>
      </c>
      <c r="L1184" s="28">
        <v>1.8406104600000001E-2</v>
      </c>
      <c r="M1184" s="28">
        <v>2.2471910099999999E-2</v>
      </c>
      <c r="N1184" s="28">
        <v>-3.9764470000000001E-3</v>
      </c>
      <c r="O1184" s="28">
        <v>1.374608E-4</v>
      </c>
      <c r="P1184" s="28">
        <v>1.114145E-4</v>
      </c>
      <c r="Q1184" s="28">
        <v>4.1321600000000001E-5</v>
      </c>
      <c r="R1184" s="28">
        <v>1.184122E-4</v>
      </c>
    </row>
    <row r="1185" spans="1:18" ht="22.5" x14ac:dyDescent="0.2">
      <c r="A1185" s="12" t="s">
        <v>1120</v>
      </c>
      <c r="B1185" s="10" t="str">
        <f>VLOOKUP(A1185,[3]Feuil1!$A$4:$B$2591,2,FALSE)</f>
        <v>Interventions sur le pied, âge supérieur à 17 ans, niveau 4</v>
      </c>
      <c r="C1185" s="26">
        <v>150</v>
      </c>
      <c r="D1185" s="27">
        <v>1457231.6155999999</v>
      </c>
      <c r="E1185" s="26">
        <v>138</v>
      </c>
      <c r="F1185" s="27">
        <v>1373781.0704000001</v>
      </c>
      <c r="G1185" s="26">
        <v>132</v>
      </c>
      <c r="H1185" s="27">
        <v>1241908.6429999999</v>
      </c>
      <c r="I1185" s="28">
        <v>-5.7266494000000001E-2</v>
      </c>
      <c r="J1185" s="28">
        <v>-0.08</v>
      </c>
      <c r="K1185" s="28">
        <v>2.47103329E-2</v>
      </c>
      <c r="L1185" s="28">
        <v>-9.5992316999999994E-2</v>
      </c>
      <c r="M1185" s="28">
        <v>-4.3478260999999997E-2</v>
      </c>
      <c r="N1185" s="28">
        <v>-5.4901058000000003E-2</v>
      </c>
      <c r="O1185" s="28">
        <v>-8.2476000000000001E-5</v>
      </c>
      <c r="P1185" s="28">
        <v>-2.5335000000000001E-4</v>
      </c>
      <c r="Q1185" s="28">
        <v>1.1987800000000001E-5</v>
      </c>
      <c r="R1185" s="28">
        <v>4.58302E-5</v>
      </c>
    </row>
    <row r="1186" spans="1:18" ht="22.5" x14ac:dyDescent="0.2">
      <c r="A1186" s="12" t="s">
        <v>1121</v>
      </c>
      <c r="B1186" s="10" t="str">
        <f>VLOOKUP(A1186,[3]Feuil1!$A$4:$B$2591,2,FALSE)</f>
        <v>Interventions sur le pied, âge supérieur à 17 ans, en ambulatoire</v>
      </c>
      <c r="C1186" s="26">
        <v>6070</v>
      </c>
      <c r="D1186" s="27">
        <v>9422738.1235000007</v>
      </c>
      <c r="E1186" s="26">
        <v>7386</v>
      </c>
      <c r="F1186" s="27">
        <v>11494322.16</v>
      </c>
      <c r="G1186" s="26">
        <v>8561</v>
      </c>
      <c r="H1186" s="27">
        <v>13332693.409</v>
      </c>
      <c r="I1186" s="28">
        <v>0.2198494758</v>
      </c>
      <c r="J1186" s="28">
        <v>0.21680395390000001</v>
      </c>
      <c r="K1186" s="28">
        <v>2.5028861999999998E-3</v>
      </c>
      <c r="L1186" s="28">
        <v>0.15993733460000001</v>
      </c>
      <c r="M1186" s="28">
        <v>0.15908475490000001</v>
      </c>
      <c r="N1186" s="28">
        <v>7.3556279999999999E-4</v>
      </c>
      <c r="O1186" s="28">
        <v>1.6151646799999999E-2</v>
      </c>
      <c r="P1186" s="28">
        <v>3.5318326000000001E-3</v>
      </c>
      <c r="Q1186" s="28">
        <v>7.7748209999999995E-4</v>
      </c>
      <c r="R1186" s="28">
        <v>4.9201720000000004E-4</v>
      </c>
    </row>
    <row r="1187" spans="1:18" x14ac:dyDescent="0.2">
      <c r="A1187" s="12" t="s">
        <v>1122</v>
      </c>
      <c r="B1187" s="10" t="str">
        <f>VLOOKUP(A1187,[3]Feuil1!$A$4:$B$2591,2,FALSE)</f>
        <v>Autres arthroscopies du genou, niveau 1</v>
      </c>
      <c r="C1187" s="26">
        <v>2597</v>
      </c>
      <c r="D1187" s="27">
        <v>4439132.858</v>
      </c>
      <c r="E1187" s="26">
        <v>2316</v>
      </c>
      <c r="F1187" s="27">
        <v>3944141.6690000002</v>
      </c>
      <c r="G1187" s="26">
        <v>2138</v>
      </c>
      <c r="H1187" s="27">
        <v>3637666.6094</v>
      </c>
      <c r="I1187" s="28">
        <v>-0.111506279</v>
      </c>
      <c r="J1187" s="28">
        <v>-0.108201771</v>
      </c>
      <c r="K1187" s="28">
        <v>-3.705444E-3</v>
      </c>
      <c r="L1187" s="28">
        <v>-7.7703866999999996E-2</v>
      </c>
      <c r="M1187" s="28">
        <v>-7.6856648999999999E-2</v>
      </c>
      <c r="N1187" s="28">
        <v>-9.1775299999999999E-4</v>
      </c>
      <c r="O1187" s="28">
        <v>-2.446803E-3</v>
      </c>
      <c r="P1187" s="28">
        <v>-5.8879199999999998E-4</v>
      </c>
      <c r="Q1187" s="28">
        <v>1.941662E-4</v>
      </c>
      <c r="R1187" s="28">
        <v>1.34241E-4</v>
      </c>
    </row>
    <row r="1188" spans="1:18" x14ac:dyDescent="0.2">
      <c r="A1188" s="12" t="s">
        <v>1123</v>
      </c>
      <c r="B1188" s="10" t="str">
        <f>VLOOKUP(A1188,[3]Feuil1!$A$4:$B$2591,2,FALSE)</f>
        <v>Autres arthroscopies du genou, niveau 2</v>
      </c>
      <c r="C1188" s="26">
        <v>166</v>
      </c>
      <c r="D1188" s="27">
        <v>576929.9754</v>
      </c>
      <c r="E1188" s="26">
        <v>175</v>
      </c>
      <c r="F1188" s="27">
        <v>603073.57960000006</v>
      </c>
      <c r="G1188" s="26">
        <v>161</v>
      </c>
      <c r="H1188" s="27">
        <v>554116.30379999999</v>
      </c>
      <c r="I1188" s="28">
        <v>4.5315038799999999E-2</v>
      </c>
      <c r="J1188" s="28">
        <v>5.4216867500000002E-2</v>
      </c>
      <c r="K1188" s="28">
        <v>-8.44402E-3</v>
      </c>
      <c r="L1188" s="28">
        <v>-8.1179606000000001E-2</v>
      </c>
      <c r="M1188" s="28">
        <v>-0.08</v>
      </c>
      <c r="N1188" s="28">
        <v>-1.2821810000000001E-3</v>
      </c>
      <c r="O1188" s="28">
        <v>-1.9244499999999999E-4</v>
      </c>
      <c r="P1188" s="28">
        <v>-9.4055000000000007E-5</v>
      </c>
      <c r="Q1188" s="28">
        <v>1.4621500000000001E-5</v>
      </c>
      <c r="R1188" s="28">
        <v>2.0448599999999999E-5</v>
      </c>
    </row>
    <row r="1189" spans="1:18" x14ac:dyDescent="0.2">
      <c r="A1189" s="12" t="s">
        <v>1124</v>
      </c>
      <c r="B1189" s="10" t="str">
        <f>VLOOKUP(A1189,[3]Feuil1!$A$4:$B$2591,2,FALSE)</f>
        <v>Autres arthroscopies du genou, niveau 3</v>
      </c>
      <c r="C1189" s="26">
        <v>58</v>
      </c>
      <c r="D1189" s="27">
        <v>302611.02059999999</v>
      </c>
      <c r="E1189" s="26">
        <v>69</v>
      </c>
      <c r="F1189" s="27">
        <v>359058.2231</v>
      </c>
      <c r="G1189" s="26">
        <v>62</v>
      </c>
      <c r="H1189" s="27">
        <v>325034.37119999999</v>
      </c>
      <c r="I1189" s="28">
        <v>0.18653386250000001</v>
      </c>
      <c r="J1189" s="28">
        <v>0.18965517239999999</v>
      </c>
      <c r="K1189" s="28">
        <v>-2.62371E-3</v>
      </c>
      <c r="L1189" s="28">
        <v>-9.4758593000000002E-2</v>
      </c>
      <c r="M1189" s="28">
        <v>-0.10144927500000001</v>
      </c>
      <c r="N1189" s="28">
        <v>7.4460823999999998E-3</v>
      </c>
      <c r="O1189" s="28">
        <v>-9.6223000000000004E-5</v>
      </c>
      <c r="P1189" s="28">
        <v>-6.5365999999999997E-5</v>
      </c>
      <c r="Q1189" s="28">
        <v>5.6306377999999998E-6</v>
      </c>
      <c r="R1189" s="28">
        <v>1.1994800000000001E-5</v>
      </c>
    </row>
    <row r="1190" spans="1:18" x14ac:dyDescent="0.2">
      <c r="A1190" s="12" t="s">
        <v>1125</v>
      </c>
      <c r="B1190" s="10" t="str">
        <f>VLOOKUP(A1190,[3]Feuil1!$A$4:$B$2591,2,FALSE)</f>
        <v>Autres arthroscopies du genou, niveau 4</v>
      </c>
      <c r="C1190" s="26">
        <v>17</v>
      </c>
      <c r="D1190" s="27">
        <v>124623.66929999999</v>
      </c>
      <c r="E1190" s="26">
        <v>22</v>
      </c>
      <c r="F1190" s="27">
        <v>159213.38939999999</v>
      </c>
      <c r="G1190" s="26">
        <v>22</v>
      </c>
      <c r="H1190" s="27">
        <v>164822.53320000001</v>
      </c>
      <c r="I1190" s="28">
        <v>0.27755337559999999</v>
      </c>
      <c r="J1190" s="28">
        <v>0.29411764709999999</v>
      </c>
      <c r="K1190" s="28">
        <v>-1.2799664000000001E-2</v>
      </c>
      <c r="L1190" s="28">
        <v>3.5230352299999997E-2</v>
      </c>
      <c r="M1190" s="28">
        <v>0</v>
      </c>
      <c r="N1190" s="28">
        <v>3.5230352299999997E-2</v>
      </c>
      <c r="O1190" s="28">
        <v>0</v>
      </c>
      <c r="P1190" s="28">
        <v>1.07761E-5</v>
      </c>
      <c r="Q1190" s="28">
        <v>1.9979682E-6</v>
      </c>
      <c r="R1190" s="28">
        <v>6.0824559000000003E-6</v>
      </c>
    </row>
    <row r="1191" spans="1:18" ht="22.5" x14ac:dyDescent="0.2">
      <c r="A1191" s="12" t="s">
        <v>1126</v>
      </c>
      <c r="B1191" s="10" t="str">
        <f>VLOOKUP(A1191,[3]Feuil1!$A$4:$B$2591,2,FALSE)</f>
        <v>Autres arthroscopies du genou, en ambulatoire</v>
      </c>
      <c r="C1191" s="26">
        <v>4360</v>
      </c>
      <c r="D1191" s="27">
        <v>7249027.3502000002</v>
      </c>
      <c r="E1191" s="26">
        <v>4534</v>
      </c>
      <c r="F1191" s="27">
        <v>7521145.1087999996</v>
      </c>
      <c r="G1191" s="26">
        <v>4463</v>
      </c>
      <c r="H1191" s="27">
        <v>7417396.0073999995</v>
      </c>
      <c r="I1191" s="28">
        <v>3.75385201E-2</v>
      </c>
      <c r="J1191" s="28">
        <v>3.9908256900000001E-2</v>
      </c>
      <c r="K1191" s="28">
        <v>-2.2787939999999998E-3</v>
      </c>
      <c r="L1191" s="28">
        <v>-1.3794323000000001E-2</v>
      </c>
      <c r="M1191" s="28">
        <v>-1.5659461999999999E-2</v>
      </c>
      <c r="N1191" s="28">
        <v>1.8948109999999999E-3</v>
      </c>
      <c r="O1191" s="28">
        <v>-9.7597199999999997E-4</v>
      </c>
      <c r="P1191" s="28">
        <v>-1.9932000000000001E-4</v>
      </c>
      <c r="Q1191" s="28">
        <v>4.0531509999999998E-4</v>
      </c>
      <c r="R1191" s="28">
        <v>2.7372460000000003E-4</v>
      </c>
    </row>
    <row r="1192" spans="1:18" x14ac:dyDescent="0.2">
      <c r="A1192" s="12" t="s">
        <v>1127</v>
      </c>
      <c r="B1192" s="10" t="str">
        <f>VLOOKUP(A1192,[3]Feuil1!$A$4:$B$2591,2,FALSE)</f>
        <v>Interventions sur l'avant-bras, niveau 1</v>
      </c>
      <c r="C1192" s="26">
        <v>34699</v>
      </c>
      <c r="D1192" s="27">
        <v>64613831.300999999</v>
      </c>
      <c r="E1192" s="26">
        <v>34438</v>
      </c>
      <c r="F1192" s="27">
        <v>64081065.483999997</v>
      </c>
      <c r="G1192" s="26">
        <v>34880</v>
      </c>
      <c r="H1192" s="27">
        <v>64898878.075999998</v>
      </c>
      <c r="I1192" s="28">
        <v>-8.2453830000000002E-3</v>
      </c>
      <c r="J1192" s="28">
        <v>-7.5218309999999997E-3</v>
      </c>
      <c r="K1192" s="28">
        <v>-7.2903699999999998E-4</v>
      </c>
      <c r="L1192" s="28">
        <v>1.27621566E-2</v>
      </c>
      <c r="M1192" s="28">
        <v>1.28346594E-2</v>
      </c>
      <c r="N1192" s="28">
        <v>-7.1583999999999998E-5</v>
      </c>
      <c r="O1192" s="28">
        <v>6.0757683999999998E-3</v>
      </c>
      <c r="P1192" s="28">
        <v>1.571161E-3</v>
      </c>
      <c r="Q1192" s="28">
        <v>3.1676878E-3</v>
      </c>
      <c r="R1192" s="28">
        <v>2.3949672000000001E-3</v>
      </c>
    </row>
    <row r="1193" spans="1:18" x14ac:dyDescent="0.2">
      <c r="A1193" s="12" t="s">
        <v>1128</v>
      </c>
      <c r="B1193" s="10" t="str">
        <f>VLOOKUP(A1193,[3]Feuil1!$A$4:$B$2591,2,FALSE)</f>
        <v>Interventions sur l'avant-bras, niveau 2</v>
      </c>
      <c r="C1193" s="26">
        <v>6039</v>
      </c>
      <c r="D1193" s="27">
        <v>20196567.265999999</v>
      </c>
      <c r="E1193" s="26">
        <v>5925</v>
      </c>
      <c r="F1193" s="27">
        <v>19810044.960000001</v>
      </c>
      <c r="G1193" s="26">
        <v>6022</v>
      </c>
      <c r="H1193" s="27">
        <v>20111245.500999998</v>
      </c>
      <c r="I1193" s="28">
        <v>-1.9138019999999999E-2</v>
      </c>
      <c r="J1193" s="28">
        <v>-1.8877298000000001E-2</v>
      </c>
      <c r="K1193" s="28">
        <v>-2.6573900000000003E-4</v>
      </c>
      <c r="L1193" s="28">
        <v>1.5204435000000001E-2</v>
      </c>
      <c r="M1193" s="28">
        <v>1.6371308000000001E-2</v>
      </c>
      <c r="N1193" s="28">
        <v>-1.1480780000000001E-3</v>
      </c>
      <c r="O1193" s="28">
        <v>1.33337E-3</v>
      </c>
      <c r="P1193" s="28">
        <v>5.786589E-4</v>
      </c>
      <c r="Q1193" s="28">
        <v>5.4689840000000001E-4</v>
      </c>
      <c r="R1193" s="28">
        <v>7.421665E-4</v>
      </c>
    </row>
    <row r="1194" spans="1:18" x14ac:dyDescent="0.2">
      <c r="A1194" s="12" t="s">
        <v>1129</v>
      </c>
      <c r="B1194" s="10" t="str">
        <f>VLOOKUP(A1194,[3]Feuil1!$A$4:$B$2591,2,FALSE)</f>
        <v>Interventions sur l'avant-bras, niveau 3</v>
      </c>
      <c r="C1194" s="26">
        <v>1212</v>
      </c>
      <c r="D1194" s="27">
        <v>7078780.0286999997</v>
      </c>
      <c r="E1194" s="26">
        <v>1371</v>
      </c>
      <c r="F1194" s="27">
        <v>7991506.4035</v>
      </c>
      <c r="G1194" s="26">
        <v>1345</v>
      </c>
      <c r="H1194" s="27">
        <v>7822010.8290999997</v>
      </c>
      <c r="I1194" s="28">
        <v>0.12893837229999999</v>
      </c>
      <c r="J1194" s="28">
        <v>0.1311881188</v>
      </c>
      <c r="K1194" s="28">
        <v>-1.988835E-3</v>
      </c>
      <c r="L1194" s="28">
        <v>-2.1209465E-2</v>
      </c>
      <c r="M1194" s="28">
        <v>-1.896426E-2</v>
      </c>
      <c r="N1194" s="28">
        <v>-2.2886069999999998E-3</v>
      </c>
      <c r="O1194" s="28">
        <v>-3.5739799999999998E-4</v>
      </c>
      <c r="P1194" s="28">
        <v>-3.25631E-4</v>
      </c>
      <c r="Q1194" s="28">
        <v>1.2214849999999999E-4</v>
      </c>
      <c r="R1194" s="28">
        <v>2.8865610000000002E-4</v>
      </c>
    </row>
    <row r="1195" spans="1:18" x14ac:dyDescent="0.2">
      <c r="A1195" s="12" t="s">
        <v>1130</v>
      </c>
      <c r="B1195" s="10" t="str">
        <f>VLOOKUP(A1195,[3]Feuil1!$A$4:$B$2591,2,FALSE)</f>
        <v>Interventions sur l'avant-bras, niveau 4</v>
      </c>
      <c r="C1195" s="26">
        <v>154</v>
      </c>
      <c r="D1195" s="27">
        <v>1275630.0215</v>
      </c>
      <c r="E1195" s="26">
        <v>162</v>
      </c>
      <c r="F1195" s="27">
        <v>1297329.0830000001</v>
      </c>
      <c r="G1195" s="26">
        <v>158</v>
      </c>
      <c r="H1195" s="27">
        <v>1283274.4225999999</v>
      </c>
      <c r="I1195" s="28">
        <v>1.7010466299999999E-2</v>
      </c>
      <c r="J1195" s="28">
        <v>5.19480519E-2</v>
      </c>
      <c r="K1195" s="28">
        <v>-3.3212273E-2</v>
      </c>
      <c r="L1195" s="28">
        <v>-1.0833535E-2</v>
      </c>
      <c r="M1195" s="28">
        <v>-2.4691358E-2</v>
      </c>
      <c r="N1195" s="28">
        <v>1.4208653700000001E-2</v>
      </c>
      <c r="O1195" s="28">
        <v>-5.4984000000000001E-5</v>
      </c>
      <c r="P1195" s="28">
        <v>-2.7001000000000001E-5</v>
      </c>
      <c r="Q1195" s="28">
        <v>1.4348999999999999E-5</v>
      </c>
      <c r="R1195" s="28">
        <v>4.73568E-5</v>
      </c>
    </row>
    <row r="1196" spans="1:18" ht="22.5" x14ac:dyDescent="0.2">
      <c r="A1196" s="12" t="s">
        <v>1131</v>
      </c>
      <c r="B1196" s="10" t="str">
        <f>VLOOKUP(A1196,[3]Feuil1!$A$4:$B$2591,2,FALSE)</f>
        <v>Interventions sur l'avant-bras, en ambulatoire</v>
      </c>
      <c r="C1196" s="26">
        <v>2811</v>
      </c>
      <c r="D1196" s="27">
        <v>4369301.6564999996</v>
      </c>
      <c r="E1196" s="26">
        <v>3203</v>
      </c>
      <c r="F1196" s="27">
        <v>4985251.9804999996</v>
      </c>
      <c r="G1196" s="26">
        <v>3536</v>
      </c>
      <c r="H1196" s="27">
        <v>5492428.4249999998</v>
      </c>
      <c r="I1196" s="28">
        <v>0.1409722588</v>
      </c>
      <c r="J1196" s="28">
        <v>0.13945215229999999</v>
      </c>
      <c r="K1196" s="28">
        <v>1.3340679000000001E-3</v>
      </c>
      <c r="L1196" s="28">
        <v>0.1017353679</v>
      </c>
      <c r="M1196" s="28">
        <v>0.1039650328</v>
      </c>
      <c r="N1196" s="28">
        <v>-2.019688E-3</v>
      </c>
      <c r="O1196" s="28">
        <v>4.5774453999999996E-3</v>
      </c>
      <c r="P1196" s="28">
        <v>9.7437459999999995E-4</v>
      </c>
      <c r="Q1196" s="28">
        <v>3.2112800000000001E-4</v>
      </c>
      <c r="R1196" s="28">
        <v>2.0268740000000001E-4</v>
      </c>
    </row>
    <row r="1197" spans="1:18" ht="22.5" x14ac:dyDescent="0.2">
      <c r="A1197" s="12" t="s">
        <v>1132</v>
      </c>
      <c r="B1197" s="10" t="str">
        <f>VLOOKUP(A1197,[3]Feuil1!$A$4:$B$2591,2,FALSE)</f>
        <v>Arthroscopies d'autres localisations, niveau 1</v>
      </c>
      <c r="C1197" s="26">
        <v>2387</v>
      </c>
      <c r="D1197" s="27">
        <v>5625943.3458000002</v>
      </c>
      <c r="E1197" s="26">
        <v>2534</v>
      </c>
      <c r="F1197" s="27">
        <v>5960417.2465000004</v>
      </c>
      <c r="G1197" s="26">
        <v>2758</v>
      </c>
      <c r="H1197" s="27">
        <v>6476665.7766000004</v>
      </c>
      <c r="I1197" s="28">
        <v>5.94520563E-2</v>
      </c>
      <c r="J1197" s="28">
        <v>6.1583577700000003E-2</v>
      </c>
      <c r="K1197" s="28">
        <v>-2.0078700000000001E-3</v>
      </c>
      <c r="L1197" s="28">
        <v>8.6612817300000006E-2</v>
      </c>
      <c r="M1197" s="28">
        <v>8.8397790099999998E-2</v>
      </c>
      <c r="N1197" s="28">
        <v>-1.64E-3</v>
      </c>
      <c r="O1197" s="28">
        <v>3.0791224999999998E-3</v>
      </c>
      <c r="P1197" s="28">
        <v>9.9180370000000011E-4</v>
      </c>
      <c r="Q1197" s="28">
        <v>2.504726E-4</v>
      </c>
      <c r="R1197" s="28">
        <v>2.390088E-4</v>
      </c>
    </row>
    <row r="1198" spans="1:18" ht="22.5" x14ac:dyDescent="0.2">
      <c r="A1198" s="12" t="s">
        <v>1133</v>
      </c>
      <c r="B1198" s="10" t="str">
        <f>VLOOKUP(A1198,[3]Feuil1!$A$4:$B$2591,2,FALSE)</f>
        <v>Arthroscopies d'autres localisations, niveau 2</v>
      </c>
      <c r="C1198" s="26">
        <v>181</v>
      </c>
      <c r="D1198" s="27">
        <v>603084.93489999999</v>
      </c>
      <c r="E1198" s="26">
        <v>205</v>
      </c>
      <c r="F1198" s="27">
        <v>690841.54579999996</v>
      </c>
      <c r="G1198" s="26">
        <v>206</v>
      </c>
      <c r="H1198" s="27">
        <v>694283.62430000002</v>
      </c>
      <c r="I1198" s="28">
        <v>0.1455128554</v>
      </c>
      <c r="J1198" s="28">
        <v>0.1325966851</v>
      </c>
      <c r="K1198" s="28">
        <v>1.14040333E-2</v>
      </c>
      <c r="L1198" s="28">
        <v>4.9824428000000004E-3</v>
      </c>
      <c r="M1198" s="28">
        <v>4.8780487999999997E-3</v>
      </c>
      <c r="N1198" s="28">
        <v>1.038873E-4</v>
      </c>
      <c r="O1198" s="28">
        <v>1.37461E-5</v>
      </c>
      <c r="P1198" s="28">
        <v>6.6128346999999997E-6</v>
      </c>
      <c r="Q1198" s="28">
        <v>1.8708200000000002E-5</v>
      </c>
      <c r="R1198" s="28">
        <v>2.5621200000000001E-5</v>
      </c>
    </row>
    <row r="1199" spans="1:18" ht="22.5" x14ac:dyDescent="0.2">
      <c r="A1199" s="12" t="s">
        <v>1134</v>
      </c>
      <c r="B1199" s="10" t="str">
        <f>VLOOKUP(A1199,[3]Feuil1!$A$4:$B$2591,2,FALSE)</f>
        <v>Arthroscopies d'autres localisations, niveau 3</v>
      </c>
      <c r="C1199" s="26">
        <v>24</v>
      </c>
      <c r="D1199" s="27">
        <v>95023.507299999997</v>
      </c>
      <c r="E1199" s="26">
        <v>22</v>
      </c>
      <c r="F1199" s="27">
        <v>101313.0386</v>
      </c>
      <c r="G1199" s="26">
        <v>21</v>
      </c>
      <c r="H1199" s="27">
        <v>84112.615999999995</v>
      </c>
      <c r="I1199" s="28">
        <v>6.6189214400000002E-2</v>
      </c>
      <c r="J1199" s="28">
        <v>-8.3333332999999996E-2</v>
      </c>
      <c r="K1199" s="28">
        <v>0.16311550659999999</v>
      </c>
      <c r="L1199" s="28">
        <v>-0.169775015</v>
      </c>
      <c r="M1199" s="28">
        <v>-4.5454544999999999E-2</v>
      </c>
      <c r="N1199" s="28">
        <v>-0.13024049100000001</v>
      </c>
      <c r="O1199" s="28">
        <v>-1.3746E-5</v>
      </c>
      <c r="P1199" s="28">
        <v>-3.3045E-5</v>
      </c>
      <c r="Q1199" s="28">
        <v>1.9071515E-6</v>
      </c>
      <c r="R1199" s="28">
        <v>3.104013E-6</v>
      </c>
    </row>
    <row r="1200" spans="1:18" ht="22.5" x14ac:dyDescent="0.2">
      <c r="A1200" s="12" t="s">
        <v>1135</v>
      </c>
      <c r="B1200" s="10" t="str">
        <f>VLOOKUP(A1200,[3]Feuil1!$A$4:$B$2591,2,FALSE)</f>
        <v>Arthroscopies d'autres localisations, niveau 4</v>
      </c>
      <c r="C1200" s="26">
        <v>1</v>
      </c>
      <c r="D1200" s="27">
        <v>6438.02</v>
      </c>
      <c r="E1200" s="26">
        <v>3</v>
      </c>
      <c r="F1200" s="27">
        <v>22983.731400000001</v>
      </c>
      <c r="G1200" s="26">
        <v>5</v>
      </c>
      <c r="H1200" s="27">
        <v>32190.1</v>
      </c>
      <c r="I1200" s="28">
        <v>2.57</v>
      </c>
      <c r="J1200" s="28">
        <v>2</v>
      </c>
      <c r="K1200" s="28">
        <v>0.19</v>
      </c>
      <c r="L1200" s="28">
        <v>0.40056022409999997</v>
      </c>
      <c r="M1200" s="28">
        <v>0.66666666669999997</v>
      </c>
      <c r="N1200" s="28">
        <v>-0.15966386599999999</v>
      </c>
      <c r="O1200" s="28">
        <v>2.7492200000000001E-5</v>
      </c>
      <c r="P1200" s="28">
        <v>1.7686999999999999E-5</v>
      </c>
      <c r="Q1200" s="28">
        <v>4.5408368999999999E-7</v>
      </c>
      <c r="R1200" s="28">
        <v>1.1879131999999999E-6</v>
      </c>
    </row>
    <row r="1201" spans="1:18" ht="22.5" x14ac:dyDescent="0.2">
      <c r="A1201" s="12" t="s">
        <v>1136</v>
      </c>
      <c r="B1201" s="10" t="str">
        <f>VLOOKUP(A1201,[3]Feuil1!$A$4:$B$2591,2,FALSE)</f>
        <v>Arthroscopies d'autres localisations, en ambulatoire</v>
      </c>
      <c r="C1201" s="26">
        <v>983</v>
      </c>
      <c r="D1201" s="27">
        <v>2291872.0263999999</v>
      </c>
      <c r="E1201" s="26">
        <v>1113</v>
      </c>
      <c r="F1201" s="27">
        <v>2593565.9430999998</v>
      </c>
      <c r="G1201" s="26">
        <v>1229</v>
      </c>
      <c r="H1201" s="27">
        <v>2866655.1132999999</v>
      </c>
      <c r="I1201" s="28">
        <v>0.13163645839999999</v>
      </c>
      <c r="J1201" s="28">
        <v>0.1322482197</v>
      </c>
      <c r="K1201" s="28">
        <v>-5.4030699999999996E-4</v>
      </c>
      <c r="L1201" s="28">
        <v>0.1052948628</v>
      </c>
      <c r="M1201" s="28">
        <v>0.1042228212</v>
      </c>
      <c r="N1201" s="28">
        <v>9.7085620000000004E-4</v>
      </c>
      <c r="O1201" s="28">
        <v>1.5945455999999999E-3</v>
      </c>
      <c r="P1201" s="28">
        <v>5.2465200000000002E-4</v>
      </c>
      <c r="Q1201" s="28">
        <v>1.1161380000000001E-4</v>
      </c>
      <c r="R1201" s="28">
        <v>1.057883E-4</v>
      </c>
    </row>
    <row r="1202" spans="1:18" ht="22.5" x14ac:dyDescent="0.2">
      <c r="A1202" s="12" t="s">
        <v>1137</v>
      </c>
      <c r="B1202" s="10" t="str">
        <f>VLOOKUP(A1202,[3]Feuil1!$A$4:$B$2591,2,FALSE)</f>
        <v>Interventions non mineures sur les tissus mous, niveau 1</v>
      </c>
      <c r="C1202" s="26">
        <v>7756</v>
      </c>
      <c r="D1202" s="27">
        <v>15770853.163000001</v>
      </c>
      <c r="E1202" s="26">
        <v>7761</v>
      </c>
      <c r="F1202" s="27">
        <v>15754495.793</v>
      </c>
      <c r="G1202" s="26">
        <v>7649</v>
      </c>
      <c r="H1202" s="27">
        <v>15451573.502</v>
      </c>
      <c r="I1202" s="28">
        <v>-1.0371899999999999E-3</v>
      </c>
      <c r="J1202" s="28">
        <v>6.4466220000000002E-4</v>
      </c>
      <c r="K1202" s="28">
        <v>-1.6807689999999999E-3</v>
      </c>
      <c r="L1202" s="28">
        <v>-1.9227673000000001E-2</v>
      </c>
      <c r="M1202" s="28">
        <v>-1.443113E-2</v>
      </c>
      <c r="N1202" s="28">
        <v>-4.8667759999999997E-3</v>
      </c>
      <c r="O1202" s="28">
        <v>-1.5395610000000001E-3</v>
      </c>
      <c r="P1202" s="28">
        <v>-5.8196699999999997E-4</v>
      </c>
      <c r="Q1202" s="28">
        <v>6.9465719999999996E-4</v>
      </c>
      <c r="R1202" s="28">
        <v>5.7021039999999995E-4</v>
      </c>
    </row>
    <row r="1203" spans="1:18" ht="22.5" x14ac:dyDescent="0.2">
      <c r="A1203" s="12" t="s">
        <v>1138</v>
      </c>
      <c r="B1203" s="10" t="str">
        <f>VLOOKUP(A1203,[3]Feuil1!$A$4:$B$2591,2,FALSE)</f>
        <v>Interventions non mineures sur les tissus mous, niveau 2</v>
      </c>
      <c r="C1203" s="26">
        <v>1056</v>
      </c>
      <c r="D1203" s="27">
        <v>4221826.4716999996</v>
      </c>
      <c r="E1203" s="26">
        <v>1095</v>
      </c>
      <c r="F1203" s="27">
        <v>4361554.0580000002</v>
      </c>
      <c r="G1203" s="26">
        <v>1064</v>
      </c>
      <c r="H1203" s="27">
        <v>4220750.8712999998</v>
      </c>
      <c r="I1203" s="28">
        <v>3.3096477800000003E-2</v>
      </c>
      <c r="J1203" s="28">
        <v>3.6931818200000001E-2</v>
      </c>
      <c r="K1203" s="28">
        <v>-3.6987389999999999E-3</v>
      </c>
      <c r="L1203" s="28">
        <v>-3.2282801999999999E-2</v>
      </c>
      <c r="M1203" s="28">
        <v>-2.8310502000000001E-2</v>
      </c>
      <c r="N1203" s="28">
        <v>-4.0880339999999999E-3</v>
      </c>
      <c r="O1203" s="28">
        <v>-4.2612900000000003E-4</v>
      </c>
      <c r="P1203" s="28">
        <v>-2.7050799999999998E-4</v>
      </c>
      <c r="Q1203" s="28">
        <v>9.6628999999999999E-5</v>
      </c>
      <c r="R1203" s="28">
        <v>1.557586E-4</v>
      </c>
    </row>
    <row r="1204" spans="1:18" ht="22.5" x14ac:dyDescent="0.2">
      <c r="A1204" s="12" t="s">
        <v>1139</v>
      </c>
      <c r="B1204" s="10" t="str">
        <f>VLOOKUP(A1204,[3]Feuil1!$A$4:$B$2591,2,FALSE)</f>
        <v>Interventions non mineures sur les tissus mous, niveau 3</v>
      </c>
      <c r="C1204" s="26">
        <v>474</v>
      </c>
      <c r="D1204" s="27">
        <v>2900832.8421</v>
      </c>
      <c r="E1204" s="26">
        <v>486</v>
      </c>
      <c r="F1204" s="27">
        <v>2961012.2437999998</v>
      </c>
      <c r="G1204" s="26">
        <v>522</v>
      </c>
      <c r="H1204" s="27">
        <v>3166426.8665999998</v>
      </c>
      <c r="I1204" s="28">
        <v>2.074556E-2</v>
      </c>
      <c r="J1204" s="28">
        <v>2.5316455700000001E-2</v>
      </c>
      <c r="K1204" s="28">
        <v>-4.4580339999999996E-3</v>
      </c>
      <c r="L1204" s="28">
        <v>6.9373108200000005E-2</v>
      </c>
      <c r="M1204" s="28">
        <v>7.4074074099999998E-2</v>
      </c>
      <c r="N1204" s="28">
        <v>-4.3767609999999998E-3</v>
      </c>
      <c r="O1204" s="28">
        <v>4.9485900000000005E-4</v>
      </c>
      <c r="P1204" s="28">
        <v>3.9463740000000001E-4</v>
      </c>
      <c r="Q1204" s="28">
        <v>4.74063E-5</v>
      </c>
      <c r="R1204" s="28">
        <v>1.168508E-4</v>
      </c>
    </row>
    <row r="1205" spans="1:18" ht="22.5" x14ac:dyDescent="0.2">
      <c r="A1205" s="12" t="s">
        <v>1140</v>
      </c>
      <c r="B1205" s="10" t="str">
        <f>VLOOKUP(A1205,[3]Feuil1!$A$4:$B$2591,2,FALSE)</f>
        <v>Interventions non mineures sur les tissus mous, niveau 4</v>
      </c>
      <c r="C1205" s="26">
        <v>94</v>
      </c>
      <c r="D1205" s="27">
        <v>928112.86769999994</v>
      </c>
      <c r="E1205" s="26">
        <v>110</v>
      </c>
      <c r="F1205" s="27">
        <v>1151740.2718</v>
      </c>
      <c r="G1205" s="26">
        <v>108</v>
      </c>
      <c r="H1205" s="27">
        <v>1092697.1277000001</v>
      </c>
      <c r="I1205" s="28">
        <v>0.2409485009</v>
      </c>
      <c r="J1205" s="28">
        <v>0.17021276599999999</v>
      </c>
      <c r="K1205" s="28">
        <v>6.04469007E-2</v>
      </c>
      <c r="L1205" s="28">
        <v>-5.1264286999999999E-2</v>
      </c>
      <c r="M1205" s="28">
        <v>-1.8181817999999999E-2</v>
      </c>
      <c r="N1205" s="28">
        <v>-3.3695107000000002E-2</v>
      </c>
      <c r="O1205" s="28">
        <v>-2.7492E-5</v>
      </c>
      <c r="P1205" s="28">
        <v>-1.1343199999999999E-4</v>
      </c>
      <c r="Q1205" s="28">
        <v>9.8082078000000007E-6</v>
      </c>
      <c r="R1205" s="28">
        <v>4.0323900000000002E-5</v>
      </c>
    </row>
    <row r="1206" spans="1:18" ht="22.5" x14ac:dyDescent="0.2">
      <c r="A1206" s="12" t="s">
        <v>1141</v>
      </c>
      <c r="B1206" s="10" t="str">
        <f>VLOOKUP(A1206,[3]Feuil1!$A$4:$B$2591,2,FALSE)</f>
        <v>Interventions non mineures sur les tissus mous, en ambulatoire</v>
      </c>
      <c r="C1206" s="26">
        <v>1330</v>
      </c>
      <c r="D1206" s="27">
        <v>2061273.5444</v>
      </c>
      <c r="E1206" s="26">
        <v>1486</v>
      </c>
      <c r="F1206" s="27">
        <v>2298166.5410000002</v>
      </c>
      <c r="G1206" s="26">
        <v>1674</v>
      </c>
      <c r="H1206" s="27">
        <v>2597407.8525999999</v>
      </c>
      <c r="I1206" s="28">
        <v>0.11492555040000001</v>
      </c>
      <c r="J1206" s="28">
        <v>0.11729323310000001</v>
      </c>
      <c r="K1206" s="28">
        <v>-2.119124E-3</v>
      </c>
      <c r="L1206" s="28">
        <v>0.13020871480000001</v>
      </c>
      <c r="M1206" s="28">
        <v>0.12651413189999999</v>
      </c>
      <c r="N1206" s="28">
        <v>3.2796596000000001E-3</v>
      </c>
      <c r="O1206" s="28">
        <v>2.5842635E-3</v>
      </c>
      <c r="P1206" s="28">
        <v>5.7489490000000004E-4</v>
      </c>
      <c r="Q1206" s="28">
        <v>1.5202719999999999E-4</v>
      </c>
      <c r="R1206" s="28">
        <v>9.5852299999999997E-5</v>
      </c>
    </row>
    <row r="1207" spans="1:18" ht="22.5" x14ac:dyDescent="0.2">
      <c r="A1207" s="12" t="s">
        <v>1142</v>
      </c>
      <c r="B1207" s="10" t="str">
        <f>VLOOKUP(A1207,[3]Feuil1!$A$4:$B$2591,2,FALSE)</f>
        <v>Interventions non mineures sur la main, niveau 1</v>
      </c>
      <c r="C1207" s="26">
        <v>6691</v>
      </c>
      <c r="D1207" s="27">
        <v>12466884.859999999</v>
      </c>
      <c r="E1207" s="26">
        <v>6526</v>
      </c>
      <c r="F1207" s="27">
        <v>12117460.865</v>
      </c>
      <c r="G1207" s="26">
        <v>6288</v>
      </c>
      <c r="H1207" s="27">
        <v>11683795.569</v>
      </c>
      <c r="I1207" s="28">
        <v>-2.8028172000000001E-2</v>
      </c>
      <c r="J1207" s="28">
        <v>-2.4659990999999999E-2</v>
      </c>
      <c r="K1207" s="28">
        <v>-3.4533400000000001E-3</v>
      </c>
      <c r="L1207" s="28">
        <v>-3.5788463E-2</v>
      </c>
      <c r="M1207" s="28">
        <v>-3.6469506999999998E-2</v>
      </c>
      <c r="N1207" s="28">
        <v>7.0682130000000005E-4</v>
      </c>
      <c r="O1207" s="28">
        <v>-3.2715679999999999E-3</v>
      </c>
      <c r="P1207" s="28">
        <v>-8.3314700000000001E-4</v>
      </c>
      <c r="Q1207" s="28">
        <v>5.7105570000000002E-4</v>
      </c>
      <c r="R1207" s="28">
        <v>4.3116779999999999E-4</v>
      </c>
    </row>
    <row r="1208" spans="1:18" ht="22.5" x14ac:dyDescent="0.2">
      <c r="A1208" s="12" t="s">
        <v>1143</v>
      </c>
      <c r="B1208" s="10" t="str">
        <f>VLOOKUP(A1208,[3]Feuil1!$A$4:$B$2591,2,FALSE)</f>
        <v>Interventions non mineures sur la main, niveau 2</v>
      </c>
      <c r="C1208" s="26">
        <v>374</v>
      </c>
      <c r="D1208" s="27">
        <v>1319400.0333</v>
      </c>
      <c r="E1208" s="26">
        <v>401</v>
      </c>
      <c r="F1208" s="27">
        <v>1407435.2797000001</v>
      </c>
      <c r="G1208" s="26">
        <v>409</v>
      </c>
      <c r="H1208" s="27">
        <v>1434480.4572999999</v>
      </c>
      <c r="I1208" s="28">
        <v>6.6723695799999996E-2</v>
      </c>
      <c r="J1208" s="28">
        <v>7.2192513400000005E-2</v>
      </c>
      <c r="K1208" s="28">
        <v>-5.1005929999999996E-3</v>
      </c>
      <c r="L1208" s="28">
        <v>1.92159298E-2</v>
      </c>
      <c r="M1208" s="28">
        <v>1.9950124699999999E-2</v>
      </c>
      <c r="N1208" s="28">
        <v>-7.1983400000000003E-4</v>
      </c>
      <c r="O1208" s="28">
        <v>1.099687E-4</v>
      </c>
      <c r="P1208" s="28">
        <v>5.1958500000000001E-5</v>
      </c>
      <c r="Q1208" s="28">
        <v>3.7144000000000002E-5</v>
      </c>
      <c r="R1208" s="28">
        <v>5.2936699999999998E-5</v>
      </c>
    </row>
    <row r="1209" spans="1:18" ht="22.5" x14ac:dyDescent="0.2">
      <c r="A1209" s="12" t="s">
        <v>1144</v>
      </c>
      <c r="B1209" s="10" t="str">
        <f>VLOOKUP(A1209,[3]Feuil1!$A$4:$B$2591,2,FALSE)</f>
        <v>Interventions non mineures sur la main, niveau 3</v>
      </c>
      <c r="C1209" s="26">
        <v>178</v>
      </c>
      <c r="D1209" s="27">
        <v>943526.22129999998</v>
      </c>
      <c r="E1209" s="26">
        <v>201</v>
      </c>
      <c r="F1209" s="27">
        <v>1045602.4785</v>
      </c>
      <c r="G1209" s="26">
        <v>205</v>
      </c>
      <c r="H1209" s="27">
        <v>1069663.9722</v>
      </c>
      <c r="I1209" s="28">
        <v>0.1081859252</v>
      </c>
      <c r="J1209" s="28">
        <v>0.1292134831</v>
      </c>
      <c r="K1209" s="28">
        <v>-1.8621419E-2</v>
      </c>
      <c r="L1209" s="28">
        <v>2.3012085599999999E-2</v>
      </c>
      <c r="M1209" s="28">
        <v>1.9900497499999999E-2</v>
      </c>
      <c r="N1209" s="28">
        <v>3.0508740999999999E-3</v>
      </c>
      <c r="O1209" s="28">
        <v>5.4984300000000001E-5</v>
      </c>
      <c r="P1209" s="28">
        <v>4.6226300000000002E-5</v>
      </c>
      <c r="Q1209" s="28">
        <v>1.8617399999999999E-5</v>
      </c>
      <c r="R1209" s="28">
        <v>3.9473900000000002E-5</v>
      </c>
    </row>
    <row r="1210" spans="1:18" ht="22.5" x14ac:dyDescent="0.2">
      <c r="A1210" s="12" t="s">
        <v>1145</v>
      </c>
      <c r="B1210" s="10" t="str">
        <f>VLOOKUP(A1210,[3]Feuil1!$A$4:$B$2591,2,FALSE)</f>
        <v>Interventions non mineures sur la main, niveau 4</v>
      </c>
      <c r="C1210" s="26">
        <v>55</v>
      </c>
      <c r="D1210" s="27">
        <v>438665.51040000003</v>
      </c>
      <c r="E1210" s="26">
        <v>55</v>
      </c>
      <c r="F1210" s="27">
        <v>403957.09039999999</v>
      </c>
      <c r="G1210" s="26">
        <v>58</v>
      </c>
      <c r="H1210" s="27">
        <v>432269.0208</v>
      </c>
      <c r="I1210" s="28">
        <v>-7.9122746999999993E-2</v>
      </c>
      <c r="J1210" s="28">
        <v>0</v>
      </c>
      <c r="K1210" s="28">
        <v>-7.9122746999999993E-2</v>
      </c>
      <c r="L1210" s="28">
        <v>7.0086479699999996E-2</v>
      </c>
      <c r="M1210" s="28">
        <v>5.45454545E-2</v>
      </c>
      <c r="N1210" s="28">
        <v>1.4737179E-2</v>
      </c>
      <c r="O1210" s="28">
        <v>4.1238200000000001E-5</v>
      </c>
      <c r="P1210" s="28">
        <v>5.4392199999999997E-5</v>
      </c>
      <c r="Q1210" s="28">
        <v>5.2673707999999997E-6</v>
      </c>
      <c r="R1210" s="28">
        <v>1.5951999999999999E-5</v>
      </c>
    </row>
    <row r="1211" spans="1:18" ht="22.5" x14ac:dyDescent="0.2">
      <c r="A1211" s="12" t="s">
        <v>1146</v>
      </c>
      <c r="B1211" s="10" t="str">
        <f>VLOOKUP(A1211,[3]Feuil1!$A$4:$B$2591,2,FALSE)</f>
        <v>Interventions non mineures sur la main, en ambulatoire</v>
      </c>
      <c r="C1211" s="26">
        <v>3452</v>
      </c>
      <c r="D1211" s="27">
        <v>6357815.6310000001</v>
      </c>
      <c r="E1211" s="26">
        <v>3439</v>
      </c>
      <c r="F1211" s="27">
        <v>6348030.5640000002</v>
      </c>
      <c r="G1211" s="26">
        <v>3905</v>
      </c>
      <c r="H1211" s="27">
        <v>7163591.4809999997</v>
      </c>
      <c r="I1211" s="28">
        <v>-1.539061E-3</v>
      </c>
      <c r="J1211" s="28">
        <v>-3.765933E-3</v>
      </c>
      <c r="K1211" s="28">
        <v>2.2352895999999999E-3</v>
      </c>
      <c r="L1211" s="28">
        <v>0.12847463619999999</v>
      </c>
      <c r="M1211" s="28">
        <v>0.1355045071</v>
      </c>
      <c r="N1211" s="28">
        <v>-6.1909670000000003E-3</v>
      </c>
      <c r="O1211" s="28">
        <v>6.4056744000000002E-3</v>
      </c>
      <c r="P1211" s="28">
        <v>1.5668351E-3</v>
      </c>
      <c r="Q1211" s="28">
        <v>3.5463939999999999E-4</v>
      </c>
      <c r="R1211" s="28">
        <v>2.6435839999999999E-4</v>
      </c>
    </row>
    <row r="1212" spans="1:18" x14ac:dyDescent="0.2">
      <c r="A1212" s="12" t="s">
        <v>1147</v>
      </c>
      <c r="B1212" s="10" t="str">
        <f>VLOOKUP(A1212,[3]Feuil1!$A$4:$B$2591,2,FALSE)</f>
        <v>Autres interventions sur la main, niveau 1</v>
      </c>
      <c r="C1212" s="26">
        <v>18528</v>
      </c>
      <c r="D1212" s="27">
        <v>25946245.122000001</v>
      </c>
      <c r="E1212" s="26">
        <v>17683</v>
      </c>
      <c r="F1212" s="27">
        <v>24736711.539000001</v>
      </c>
      <c r="G1212" s="26">
        <v>16234</v>
      </c>
      <c r="H1212" s="27">
        <v>22731201.691</v>
      </c>
      <c r="I1212" s="28">
        <v>-4.6616903000000001E-2</v>
      </c>
      <c r="J1212" s="28">
        <v>-4.5606648999999999E-2</v>
      </c>
      <c r="K1212" s="28">
        <v>-1.0585289999999999E-3</v>
      </c>
      <c r="L1212" s="28">
        <v>-8.1074229999999997E-2</v>
      </c>
      <c r="M1212" s="28">
        <v>-8.1943109E-2</v>
      </c>
      <c r="N1212" s="28">
        <v>9.4643250000000004E-4</v>
      </c>
      <c r="O1212" s="28">
        <v>-1.9918073000000001E-2</v>
      </c>
      <c r="P1212" s="28">
        <v>-3.852935E-3</v>
      </c>
      <c r="Q1212" s="28">
        <v>1.4743188999999999E-3</v>
      </c>
      <c r="R1212" s="28">
        <v>8.3885090000000002E-4</v>
      </c>
    </row>
    <row r="1213" spans="1:18" x14ac:dyDescent="0.2">
      <c r="A1213" s="12" t="s">
        <v>1148</v>
      </c>
      <c r="B1213" s="10" t="str">
        <f>VLOOKUP(A1213,[3]Feuil1!$A$4:$B$2591,2,FALSE)</f>
        <v>Autres interventions sur la main, niveau 2</v>
      </c>
      <c r="C1213" s="26">
        <v>366</v>
      </c>
      <c r="D1213" s="27">
        <v>1282667.1022000001</v>
      </c>
      <c r="E1213" s="26">
        <v>373</v>
      </c>
      <c r="F1213" s="27">
        <v>1292502.4805999999</v>
      </c>
      <c r="G1213" s="26">
        <v>374</v>
      </c>
      <c r="H1213" s="27">
        <v>1301849.9117999999</v>
      </c>
      <c r="I1213" s="28">
        <v>7.6679119000000002E-3</v>
      </c>
      <c r="J1213" s="28">
        <v>1.9125683099999999E-2</v>
      </c>
      <c r="K1213" s="28">
        <v>-1.1242746E-2</v>
      </c>
      <c r="L1213" s="28">
        <v>7.2320411999999999E-3</v>
      </c>
      <c r="M1213" s="28">
        <v>2.6809651E-3</v>
      </c>
      <c r="N1213" s="28">
        <v>4.5389074000000001E-3</v>
      </c>
      <c r="O1213" s="28">
        <v>1.37461E-5</v>
      </c>
      <c r="P1213" s="28">
        <v>1.7958E-5</v>
      </c>
      <c r="Q1213" s="28">
        <v>3.3965499999999999E-5</v>
      </c>
      <c r="R1213" s="28">
        <v>4.8042199999999999E-5</v>
      </c>
    </row>
    <row r="1214" spans="1:18" x14ac:dyDescent="0.2">
      <c r="A1214" s="12" t="s">
        <v>1149</v>
      </c>
      <c r="B1214" s="10" t="str">
        <f>VLOOKUP(A1214,[3]Feuil1!$A$4:$B$2591,2,FALSE)</f>
        <v>Autres interventions sur la main, niveau 3</v>
      </c>
      <c r="C1214" s="26">
        <v>133</v>
      </c>
      <c r="D1214" s="27">
        <v>747727.36199999996</v>
      </c>
      <c r="E1214" s="26">
        <v>140</v>
      </c>
      <c r="F1214" s="27">
        <v>795337.88699999999</v>
      </c>
      <c r="G1214" s="26">
        <v>113</v>
      </c>
      <c r="H1214" s="27">
        <v>643484.26800000004</v>
      </c>
      <c r="I1214" s="28">
        <v>6.3673642899999994E-2</v>
      </c>
      <c r="J1214" s="28">
        <v>5.2631578900000003E-2</v>
      </c>
      <c r="K1214" s="28">
        <v>1.04899607E-2</v>
      </c>
      <c r="L1214" s="28">
        <v>-0.19092969400000001</v>
      </c>
      <c r="M1214" s="28">
        <v>-0.19285714300000001</v>
      </c>
      <c r="N1214" s="28">
        <v>2.3879903000000001E-3</v>
      </c>
      <c r="O1214" s="28">
        <v>-3.7114400000000001E-4</v>
      </c>
      <c r="P1214" s="28">
        <v>-2.9173699999999998E-4</v>
      </c>
      <c r="Q1214" s="28">
        <v>1.02623E-5</v>
      </c>
      <c r="R1214" s="28">
        <v>2.37465E-5</v>
      </c>
    </row>
    <row r="1215" spans="1:18" x14ac:dyDescent="0.2">
      <c r="A1215" s="12" t="s">
        <v>1150</v>
      </c>
      <c r="B1215" s="10" t="str">
        <f>VLOOKUP(A1215,[3]Feuil1!$A$4:$B$2591,2,FALSE)</f>
        <v>Autres interventions sur la main, niveau 4</v>
      </c>
      <c r="C1215" s="26">
        <v>19</v>
      </c>
      <c r="D1215" s="27">
        <v>144033.36079999999</v>
      </c>
      <c r="E1215" s="26">
        <v>14</v>
      </c>
      <c r="F1215" s="27">
        <v>109369.7304</v>
      </c>
      <c r="G1215" s="26">
        <v>11</v>
      </c>
      <c r="H1215" s="27">
        <v>82699.652700000006</v>
      </c>
      <c r="I1215" s="28">
        <v>-0.24066389999999999</v>
      </c>
      <c r="J1215" s="28">
        <v>-0.26315789499999998</v>
      </c>
      <c r="K1215" s="28">
        <v>3.05275637E-2</v>
      </c>
      <c r="L1215" s="28">
        <v>-0.24385245899999999</v>
      </c>
      <c r="M1215" s="28">
        <v>-0.21428571399999999</v>
      </c>
      <c r="N1215" s="28">
        <v>-3.7630402E-2</v>
      </c>
      <c r="O1215" s="28">
        <v>-4.1238000000000001E-5</v>
      </c>
      <c r="P1215" s="28">
        <v>-5.1238E-5</v>
      </c>
      <c r="Q1215" s="28">
        <v>9.9898412000000009E-7</v>
      </c>
      <c r="R1215" s="28">
        <v>3.0518702999999998E-6</v>
      </c>
    </row>
    <row r="1216" spans="1:18" ht="22.5" x14ac:dyDescent="0.2">
      <c r="A1216" s="12" t="s">
        <v>1151</v>
      </c>
      <c r="B1216" s="10" t="str">
        <f>VLOOKUP(A1216,[3]Feuil1!$A$4:$B$2591,2,FALSE)</f>
        <v>Autres interventions sur la main, en ambulatoire</v>
      </c>
      <c r="C1216" s="26">
        <v>24219</v>
      </c>
      <c r="D1216" s="27">
        <v>33159742.956999999</v>
      </c>
      <c r="E1216" s="26">
        <v>25364</v>
      </c>
      <c r="F1216" s="27">
        <v>34751471.799999997</v>
      </c>
      <c r="G1216" s="26">
        <v>26830</v>
      </c>
      <c r="H1216" s="27">
        <v>36751246.512000002</v>
      </c>
      <c r="I1216" s="28">
        <v>4.8001845100000003E-2</v>
      </c>
      <c r="J1216" s="28">
        <v>4.7276931299999998E-2</v>
      </c>
      <c r="K1216" s="28">
        <v>6.9218920000000002E-4</v>
      </c>
      <c r="L1216" s="28">
        <v>5.7545036500000001E-2</v>
      </c>
      <c r="M1216" s="28">
        <v>5.7798454499999999E-2</v>
      </c>
      <c r="N1216" s="28">
        <v>-2.39571E-4</v>
      </c>
      <c r="O1216" s="28">
        <v>2.0151756699999999E-2</v>
      </c>
      <c r="P1216" s="28">
        <v>3.8419169000000002E-3</v>
      </c>
      <c r="Q1216" s="28">
        <v>2.4366130999999998E-3</v>
      </c>
      <c r="R1216" s="28">
        <v>1.3562335E-3</v>
      </c>
    </row>
    <row r="1217" spans="1:18" x14ac:dyDescent="0.2">
      <c r="A1217" s="12" t="s">
        <v>1152</v>
      </c>
      <c r="B1217" s="10" t="str">
        <f>VLOOKUP(A1217,[3]Feuil1!$A$4:$B$2591,2,FALSE)</f>
        <v>Ménisectomie sous arthroscopie, niveau 1</v>
      </c>
      <c r="C1217" s="26">
        <v>5399</v>
      </c>
      <c r="D1217" s="27">
        <v>6063168.4840000002</v>
      </c>
      <c r="E1217" s="26">
        <v>4772</v>
      </c>
      <c r="F1217" s="27">
        <v>5350396.9535999997</v>
      </c>
      <c r="G1217" s="26">
        <v>4083</v>
      </c>
      <c r="H1217" s="27">
        <v>4591004.0231999997</v>
      </c>
      <c r="I1217" s="28">
        <v>-0.117557599</v>
      </c>
      <c r="J1217" s="28">
        <v>-0.11613261699999999</v>
      </c>
      <c r="K1217" s="28">
        <v>-1.612212E-3</v>
      </c>
      <c r="L1217" s="28">
        <v>-0.14193207299999999</v>
      </c>
      <c r="M1217" s="28">
        <v>-0.14438390600000001</v>
      </c>
      <c r="N1217" s="28">
        <v>2.8655763E-3</v>
      </c>
      <c r="O1217" s="28">
        <v>-9.4710509999999994E-3</v>
      </c>
      <c r="P1217" s="28">
        <v>-1.4589270000000001E-3</v>
      </c>
      <c r="Q1217" s="28">
        <v>3.7080469999999999E-4</v>
      </c>
      <c r="R1217" s="28">
        <v>1.694221E-4</v>
      </c>
    </row>
    <row r="1218" spans="1:18" x14ac:dyDescent="0.2">
      <c r="A1218" s="12" t="s">
        <v>1153</v>
      </c>
      <c r="B1218" s="10" t="str">
        <f>VLOOKUP(A1218,[3]Feuil1!$A$4:$B$2591,2,FALSE)</f>
        <v>Ménisectomie sous arthroscopie, niveau 2</v>
      </c>
      <c r="C1218" s="26">
        <v>92</v>
      </c>
      <c r="D1218" s="27">
        <v>258490.67120000001</v>
      </c>
      <c r="E1218" s="26">
        <v>92</v>
      </c>
      <c r="F1218" s="27">
        <v>273489.5808</v>
      </c>
      <c r="G1218" s="26">
        <v>62</v>
      </c>
      <c r="H1218" s="27">
        <v>170007.48480000001</v>
      </c>
      <c r="I1218" s="28">
        <v>5.8024955099999997E-2</v>
      </c>
      <c r="J1218" s="28">
        <v>0</v>
      </c>
      <c r="K1218" s="28">
        <v>5.8024955099999997E-2</v>
      </c>
      <c r="L1218" s="28">
        <v>-0.37837673999999999</v>
      </c>
      <c r="M1218" s="28">
        <v>-0.32608695700000001</v>
      </c>
      <c r="N1218" s="28">
        <v>-7.7591292000000006E-2</v>
      </c>
      <c r="O1218" s="28">
        <v>-4.1238199999999998E-4</v>
      </c>
      <c r="P1218" s="28">
        <v>-1.9880700000000001E-4</v>
      </c>
      <c r="Q1218" s="28">
        <v>5.6306377999999998E-6</v>
      </c>
      <c r="R1218" s="28">
        <v>6.2737965000000004E-6</v>
      </c>
    </row>
    <row r="1219" spans="1:18" x14ac:dyDescent="0.2">
      <c r="A1219" s="12" t="s">
        <v>1154</v>
      </c>
      <c r="B1219" s="10" t="str">
        <f>VLOOKUP(A1219,[3]Feuil1!$A$4:$B$2591,2,FALSE)</f>
        <v>Ménisectomie sous arthroscopie, niveau 3</v>
      </c>
      <c r="C1219" s="26">
        <v>18</v>
      </c>
      <c r="D1219" s="27">
        <v>74992.976999999999</v>
      </c>
      <c r="E1219" s="26">
        <v>10</v>
      </c>
      <c r="F1219" s="27">
        <v>40931.126199999999</v>
      </c>
      <c r="G1219" s="26">
        <v>12</v>
      </c>
      <c r="H1219" s="27">
        <v>48775.92</v>
      </c>
      <c r="I1219" s="28">
        <v>-0.45420054199999998</v>
      </c>
      <c r="J1219" s="28">
        <v>-0.44444444399999999</v>
      </c>
      <c r="K1219" s="28">
        <v>-1.7560975999999999E-2</v>
      </c>
      <c r="L1219" s="28">
        <v>0.19165839130000001</v>
      </c>
      <c r="M1219" s="28">
        <v>0.2</v>
      </c>
      <c r="N1219" s="28">
        <v>-6.9513409999999998E-3</v>
      </c>
      <c r="O1219" s="28">
        <v>2.7492200000000001E-5</v>
      </c>
      <c r="P1219" s="28">
        <v>1.5071200000000001E-5</v>
      </c>
      <c r="Q1219" s="28">
        <v>1.0898009E-6</v>
      </c>
      <c r="R1219" s="28">
        <v>1.7999807E-6</v>
      </c>
    </row>
    <row r="1220" spans="1:18" x14ac:dyDescent="0.2">
      <c r="A1220" s="12" t="s">
        <v>1155</v>
      </c>
      <c r="B1220" s="10" t="str">
        <f>VLOOKUP(A1220,[3]Feuil1!$A$4:$B$2591,2,FALSE)</f>
        <v>Ménisectomie sous arthroscopie, niveau 4</v>
      </c>
      <c r="C1220" s="26" t="s">
        <v>3391</v>
      </c>
      <c r="D1220" s="27" t="s">
        <v>3391</v>
      </c>
      <c r="E1220" s="26" t="s">
        <v>3391</v>
      </c>
      <c r="F1220" s="27" t="s">
        <v>3391</v>
      </c>
      <c r="G1220" s="26">
        <v>2</v>
      </c>
      <c r="H1220" s="27">
        <v>11445.12</v>
      </c>
      <c r="I1220" s="28" t="s">
        <v>3391</v>
      </c>
      <c r="J1220" s="28" t="s">
        <v>3391</v>
      </c>
      <c r="K1220" s="28" t="s">
        <v>3391</v>
      </c>
      <c r="L1220" s="28" t="s">
        <v>3391</v>
      </c>
      <c r="M1220" s="28" t="s">
        <v>3391</v>
      </c>
      <c r="N1220" s="28" t="s">
        <v>3391</v>
      </c>
      <c r="O1220" s="28" t="s">
        <v>3391</v>
      </c>
      <c r="P1220" s="28" t="s">
        <v>3391</v>
      </c>
      <c r="Q1220" s="28">
        <v>1.8163347999999999E-7</v>
      </c>
      <c r="R1220" s="28">
        <v>4.2235995999999999E-7</v>
      </c>
    </row>
    <row r="1221" spans="1:18" ht="22.5" x14ac:dyDescent="0.2">
      <c r="A1221" s="12" t="s">
        <v>1156</v>
      </c>
      <c r="B1221" s="10" t="str">
        <f>VLOOKUP(A1221,[3]Feuil1!$A$4:$B$2591,2,FALSE)</f>
        <v>Ménisectomie sous arthroscopie, en ambulatoire</v>
      </c>
      <c r="C1221" s="26">
        <v>20481</v>
      </c>
      <c r="D1221" s="27">
        <v>22423847.460000001</v>
      </c>
      <c r="E1221" s="26">
        <v>21335</v>
      </c>
      <c r="F1221" s="27">
        <v>23360739.66</v>
      </c>
      <c r="G1221" s="26">
        <v>21456</v>
      </c>
      <c r="H1221" s="27">
        <v>23540320.620000001</v>
      </c>
      <c r="I1221" s="28">
        <v>4.1781063700000003E-2</v>
      </c>
      <c r="J1221" s="28">
        <v>4.1697182800000003E-2</v>
      </c>
      <c r="K1221" s="28">
        <v>8.0523400000000002E-5</v>
      </c>
      <c r="L1221" s="28">
        <v>7.6872976999999999E-3</v>
      </c>
      <c r="M1221" s="28">
        <v>5.6714319000000001E-3</v>
      </c>
      <c r="N1221" s="28">
        <v>2.0044974000000002E-3</v>
      </c>
      <c r="O1221" s="28">
        <v>1.663276E-3</v>
      </c>
      <c r="P1221" s="28">
        <v>3.450064E-4</v>
      </c>
      <c r="Q1221" s="28">
        <v>1.9485639E-3</v>
      </c>
      <c r="R1221" s="28">
        <v>8.6870990000000004E-4</v>
      </c>
    </row>
    <row r="1222" spans="1:18" ht="22.5" x14ac:dyDescent="0.2">
      <c r="A1222" s="12" t="s">
        <v>1157</v>
      </c>
      <c r="B1222" s="10" t="str">
        <f>VLOOKUP(A1222,[3]Feuil1!$A$4:$B$2591,2,FALSE)</f>
        <v>Autres interventions sur les tissus mous, niveau 1</v>
      </c>
      <c r="C1222" s="26">
        <v>9163</v>
      </c>
      <c r="D1222" s="27">
        <v>14706374.204</v>
      </c>
      <c r="E1222" s="26">
        <v>8709</v>
      </c>
      <c r="F1222" s="27">
        <v>13995547.282</v>
      </c>
      <c r="G1222" s="26">
        <v>8008</v>
      </c>
      <c r="H1222" s="27">
        <v>12875058.711999999</v>
      </c>
      <c r="I1222" s="28">
        <v>-4.8334613999999998E-2</v>
      </c>
      <c r="J1222" s="28">
        <v>-4.9547092000000001E-2</v>
      </c>
      <c r="K1222" s="28">
        <v>1.2756839E-3</v>
      </c>
      <c r="L1222" s="28">
        <v>-8.0060360999999997E-2</v>
      </c>
      <c r="M1222" s="28">
        <v>-8.0491445999999994E-2</v>
      </c>
      <c r="N1222" s="28">
        <v>4.6882050000000001E-4</v>
      </c>
      <c r="O1222" s="28">
        <v>-9.6360040000000001E-3</v>
      </c>
      <c r="P1222" s="28">
        <v>-2.1526539999999999E-3</v>
      </c>
      <c r="Q1222" s="28">
        <v>7.272604E-4</v>
      </c>
      <c r="R1222" s="28">
        <v>4.751291E-4</v>
      </c>
    </row>
    <row r="1223" spans="1:18" ht="22.5" x14ac:dyDescent="0.2">
      <c r="A1223" s="12" t="s">
        <v>1158</v>
      </c>
      <c r="B1223" s="10" t="str">
        <f>VLOOKUP(A1223,[3]Feuil1!$A$4:$B$2591,2,FALSE)</f>
        <v>Autres interventions sur les tissus mous, niveau 2</v>
      </c>
      <c r="C1223" s="26">
        <v>796</v>
      </c>
      <c r="D1223" s="27">
        <v>3882225.1233000001</v>
      </c>
      <c r="E1223" s="26">
        <v>819</v>
      </c>
      <c r="F1223" s="27">
        <v>3985846.7458000001</v>
      </c>
      <c r="G1223" s="26">
        <v>796</v>
      </c>
      <c r="H1223" s="27">
        <v>3867982.5499</v>
      </c>
      <c r="I1223" s="28">
        <v>2.6691296699999999E-2</v>
      </c>
      <c r="J1223" s="28">
        <v>2.8894472399999999E-2</v>
      </c>
      <c r="K1223" s="28">
        <v>-2.1413040000000001E-3</v>
      </c>
      <c r="L1223" s="28">
        <v>-2.9570678999999999E-2</v>
      </c>
      <c r="M1223" s="28">
        <v>-2.8083027999999999E-2</v>
      </c>
      <c r="N1223" s="28">
        <v>-1.5306359999999999E-3</v>
      </c>
      <c r="O1223" s="28">
        <v>-3.1616000000000001E-4</v>
      </c>
      <c r="P1223" s="28">
        <v>-2.26438E-4</v>
      </c>
      <c r="Q1223" s="28">
        <v>7.2290099999999994E-5</v>
      </c>
      <c r="R1223" s="28">
        <v>1.4274040000000001E-4</v>
      </c>
    </row>
    <row r="1224" spans="1:18" ht="22.5" x14ac:dyDescent="0.2">
      <c r="A1224" s="12" t="s">
        <v>1159</v>
      </c>
      <c r="B1224" s="10" t="str">
        <f>VLOOKUP(A1224,[3]Feuil1!$A$4:$B$2591,2,FALSE)</f>
        <v>Autres interventions sur les tissus mous, niveau 3</v>
      </c>
      <c r="C1224" s="26">
        <v>940</v>
      </c>
      <c r="D1224" s="27">
        <v>7357089.0203</v>
      </c>
      <c r="E1224" s="26">
        <v>987</v>
      </c>
      <c r="F1224" s="27">
        <v>7690147.1765000001</v>
      </c>
      <c r="G1224" s="26">
        <v>1026</v>
      </c>
      <c r="H1224" s="27">
        <v>8019354.1539000003</v>
      </c>
      <c r="I1224" s="28">
        <v>4.5270371900000002E-2</v>
      </c>
      <c r="J1224" s="28">
        <v>0.05</v>
      </c>
      <c r="K1224" s="28">
        <v>-4.5044079999999997E-3</v>
      </c>
      <c r="L1224" s="28">
        <v>4.2808930699999997E-2</v>
      </c>
      <c r="M1224" s="28">
        <v>3.9513677800000001E-2</v>
      </c>
      <c r="N1224" s="28">
        <v>3.1699947E-3</v>
      </c>
      <c r="O1224" s="28">
        <v>5.3609719999999999E-4</v>
      </c>
      <c r="P1224" s="28">
        <v>6.3246419999999997E-4</v>
      </c>
      <c r="Q1224" s="28">
        <v>9.3177999999999995E-5</v>
      </c>
      <c r="R1224" s="28">
        <v>2.9593870000000001E-4</v>
      </c>
    </row>
    <row r="1225" spans="1:18" ht="22.5" x14ac:dyDescent="0.2">
      <c r="A1225" s="12" t="s">
        <v>1160</v>
      </c>
      <c r="B1225" s="10" t="str">
        <f>VLOOKUP(A1225,[3]Feuil1!$A$4:$B$2591,2,FALSE)</f>
        <v>Autres interventions sur les tissus mous, niveau 4</v>
      </c>
      <c r="C1225" s="26">
        <v>302</v>
      </c>
      <c r="D1225" s="27">
        <v>3492518.2192000002</v>
      </c>
      <c r="E1225" s="26">
        <v>352</v>
      </c>
      <c r="F1225" s="27">
        <v>4053855.8879</v>
      </c>
      <c r="G1225" s="26">
        <v>374</v>
      </c>
      <c r="H1225" s="27">
        <v>4269761.6117000002</v>
      </c>
      <c r="I1225" s="28">
        <v>0.1607257668</v>
      </c>
      <c r="J1225" s="28">
        <v>0.1655629139</v>
      </c>
      <c r="K1225" s="28">
        <v>-4.1500520000000004E-3</v>
      </c>
      <c r="L1225" s="28">
        <v>5.3259348599999999E-2</v>
      </c>
      <c r="M1225" s="28">
        <v>6.25E-2</v>
      </c>
      <c r="N1225" s="28">
        <v>-8.6970840000000008E-3</v>
      </c>
      <c r="O1225" s="28">
        <v>3.0241380000000002E-4</v>
      </c>
      <c r="P1225" s="28">
        <v>4.1479260000000002E-4</v>
      </c>
      <c r="Q1225" s="28">
        <v>3.3965499999999999E-5</v>
      </c>
      <c r="R1225" s="28">
        <v>1.575673E-4</v>
      </c>
    </row>
    <row r="1226" spans="1:18" ht="22.5" x14ac:dyDescent="0.2">
      <c r="A1226" s="12" t="s">
        <v>1161</v>
      </c>
      <c r="B1226" s="10" t="str">
        <f>VLOOKUP(A1226,[3]Feuil1!$A$4:$B$2591,2,FALSE)</f>
        <v>Autres interventions sur les tissus mous, en ambulatoire</v>
      </c>
      <c r="C1226" s="26">
        <v>14674</v>
      </c>
      <c r="D1226" s="27">
        <v>17262224.982000001</v>
      </c>
      <c r="E1226" s="26">
        <v>14839</v>
      </c>
      <c r="F1226" s="27">
        <v>17475973.824000001</v>
      </c>
      <c r="G1226" s="26">
        <v>15190</v>
      </c>
      <c r="H1226" s="27">
        <v>17887910.138999999</v>
      </c>
      <c r="I1226" s="28">
        <v>1.2382461900000001E-2</v>
      </c>
      <c r="J1226" s="28">
        <v>1.12443778E-2</v>
      </c>
      <c r="K1226" s="28">
        <v>1.1254292999999999E-3</v>
      </c>
      <c r="L1226" s="28">
        <v>2.3571580000000002E-2</v>
      </c>
      <c r="M1226" s="28">
        <v>2.3653884999999999E-2</v>
      </c>
      <c r="N1226" s="28">
        <v>-8.0402999999999996E-5</v>
      </c>
      <c r="O1226" s="28">
        <v>4.8248748999999997E-3</v>
      </c>
      <c r="P1226" s="28">
        <v>7.9140169999999998E-4</v>
      </c>
      <c r="Q1226" s="28">
        <v>1.3795063000000001E-3</v>
      </c>
      <c r="R1226" s="28">
        <v>6.601186E-4</v>
      </c>
    </row>
    <row r="1227" spans="1:18" ht="22.5" x14ac:dyDescent="0.2">
      <c r="A1227" s="12" t="s">
        <v>1162</v>
      </c>
      <c r="B1227" s="10" t="str">
        <f>VLOOKUP(A1227,[3]Feuil1!$A$4:$B$2591,2,FALSE)</f>
        <v>Prothèses de hanche pour traumatismes récents, niveau 1</v>
      </c>
      <c r="C1227" s="26">
        <v>10969</v>
      </c>
      <c r="D1227" s="27">
        <v>61527965.137999997</v>
      </c>
      <c r="E1227" s="26">
        <v>9940</v>
      </c>
      <c r="F1227" s="27">
        <v>55832345.729000002</v>
      </c>
      <c r="G1227" s="26">
        <v>9621</v>
      </c>
      <c r="H1227" s="27">
        <v>53974966.585000001</v>
      </c>
      <c r="I1227" s="28">
        <v>-9.2569604999999999E-2</v>
      </c>
      <c r="J1227" s="28">
        <v>-9.3809827999999998E-2</v>
      </c>
      <c r="K1227" s="28">
        <v>1.3686123000000001E-3</v>
      </c>
      <c r="L1227" s="28">
        <v>-3.3267080999999997E-2</v>
      </c>
      <c r="M1227" s="28">
        <v>-3.2092555000000002E-2</v>
      </c>
      <c r="N1227" s="28">
        <v>-1.213469E-3</v>
      </c>
      <c r="O1227" s="28">
        <v>-4.385E-3</v>
      </c>
      <c r="P1227" s="28">
        <v>-3.5683500000000001E-3</v>
      </c>
      <c r="Q1227" s="28">
        <v>8.7374779999999997E-4</v>
      </c>
      <c r="R1227" s="28">
        <v>1.9918415E-3</v>
      </c>
    </row>
    <row r="1228" spans="1:18" ht="22.5" x14ac:dyDescent="0.2">
      <c r="A1228" s="12" t="s">
        <v>1163</v>
      </c>
      <c r="B1228" s="10" t="str">
        <f>VLOOKUP(A1228,[3]Feuil1!$A$4:$B$2591,2,FALSE)</f>
        <v>Prothèses de hanche pour traumatismes récents, niveau 2</v>
      </c>
      <c r="C1228" s="26">
        <v>7625</v>
      </c>
      <c r="D1228" s="27">
        <v>49303396.832999997</v>
      </c>
      <c r="E1228" s="26">
        <v>8083</v>
      </c>
      <c r="F1228" s="27">
        <v>52221682.895999998</v>
      </c>
      <c r="G1228" s="26">
        <v>8936</v>
      </c>
      <c r="H1228" s="27">
        <v>57701878.539999999</v>
      </c>
      <c r="I1228" s="28">
        <v>5.9190365199999997E-2</v>
      </c>
      <c r="J1228" s="28">
        <v>6.0065573800000001E-2</v>
      </c>
      <c r="K1228" s="28">
        <v>-8.2561699999999995E-4</v>
      </c>
      <c r="L1228" s="28">
        <v>0.1049410004</v>
      </c>
      <c r="M1228" s="28">
        <v>0.105530125</v>
      </c>
      <c r="N1228" s="28">
        <v>-5.3288900000000004E-4</v>
      </c>
      <c r="O1228" s="28">
        <v>1.17254083E-2</v>
      </c>
      <c r="P1228" s="28">
        <v>1.0528414099999999E-2</v>
      </c>
      <c r="Q1228" s="28">
        <v>8.1153840000000002E-4</v>
      </c>
      <c r="R1228" s="28">
        <v>2.1293759000000001E-3</v>
      </c>
    </row>
    <row r="1229" spans="1:18" ht="22.5" x14ac:dyDescent="0.2">
      <c r="A1229" s="12" t="s">
        <v>1164</v>
      </c>
      <c r="B1229" s="10" t="str">
        <f>VLOOKUP(A1229,[3]Feuil1!$A$4:$B$2591,2,FALSE)</f>
        <v>Prothèses de hanche pour traumatismes récents, niveau 3</v>
      </c>
      <c r="C1229" s="26">
        <v>4909</v>
      </c>
      <c r="D1229" s="27">
        <v>39914041.767999999</v>
      </c>
      <c r="E1229" s="26">
        <v>5690</v>
      </c>
      <c r="F1229" s="27">
        <v>46140440.030000001</v>
      </c>
      <c r="G1229" s="26">
        <v>6283</v>
      </c>
      <c r="H1229" s="27">
        <v>50764358.498999998</v>
      </c>
      <c r="I1229" s="28">
        <v>0.15599518330000001</v>
      </c>
      <c r="J1229" s="28">
        <v>0.15909553879999999</v>
      </c>
      <c r="K1229" s="28">
        <v>-2.6748060000000001E-3</v>
      </c>
      <c r="L1229" s="28">
        <v>0.1002140089</v>
      </c>
      <c r="M1229" s="28">
        <v>0.10421792620000001</v>
      </c>
      <c r="N1229" s="28">
        <v>-3.6260210000000001E-3</v>
      </c>
      <c r="O1229" s="28">
        <v>8.1514268000000001E-3</v>
      </c>
      <c r="P1229" s="28">
        <v>8.8833559000000006E-3</v>
      </c>
      <c r="Q1229" s="28">
        <v>5.706016E-4</v>
      </c>
      <c r="R1229" s="28">
        <v>1.8733602E-3</v>
      </c>
    </row>
    <row r="1230" spans="1:18" ht="22.5" x14ac:dyDescent="0.2">
      <c r="A1230" s="12" t="s">
        <v>1165</v>
      </c>
      <c r="B1230" s="10" t="str">
        <f>VLOOKUP(A1230,[3]Feuil1!$A$4:$B$2591,2,FALSE)</f>
        <v>Prothèses de hanche pour traumatismes récents, niveau 4</v>
      </c>
      <c r="C1230" s="26">
        <v>1073</v>
      </c>
      <c r="D1230" s="27">
        <v>11070794.057</v>
      </c>
      <c r="E1230" s="26">
        <v>1094</v>
      </c>
      <c r="F1230" s="27">
        <v>11044183.442</v>
      </c>
      <c r="G1230" s="26">
        <v>1260</v>
      </c>
      <c r="H1230" s="27">
        <v>12773739.658</v>
      </c>
      <c r="I1230" s="28">
        <v>-2.4036769999999999E-3</v>
      </c>
      <c r="J1230" s="28">
        <v>1.9571295400000001E-2</v>
      </c>
      <c r="K1230" s="28">
        <v>-2.1553149000000001E-2</v>
      </c>
      <c r="L1230" s="28">
        <v>0.15660335819999999</v>
      </c>
      <c r="M1230" s="28">
        <v>0.1517367459</v>
      </c>
      <c r="N1230" s="28">
        <v>4.2254555000000001E-3</v>
      </c>
      <c r="O1230" s="28">
        <v>2.2818497000000001E-3</v>
      </c>
      <c r="P1230" s="28">
        <v>3.3227799E-3</v>
      </c>
      <c r="Q1230" s="28">
        <v>1.1442910000000001E-4</v>
      </c>
      <c r="R1230" s="28">
        <v>4.7139010000000001E-4</v>
      </c>
    </row>
    <row r="1231" spans="1:18" ht="33.75" x14ac:dyDescent="0.2">
      <c r="A1231" s="12" t="s">
        <v>1166</v>
      </c>
      <c r="B1231" s="10" t="str">
        <f>VLOOKUP(A1231,[3]Feuil1!$A$4:$B$2591,2,FALSE)</f>
        <v>Prothèses de hanche pour des affections autres que des traumatismes récents, niveau 1</v>
      </c>
      <c r="C1231" s="26">
        <v>21182</v>
      </c>
      <c r="D1231" s="27">
        <v>104701348.19</v>
      </c>
      <c r="E1231" s="26">
        <v>20787</v>
      </c>
      <c r="F1231" s="27">
        <v>102741516.98999999</v>
      </c>
      <c r="G1231" s="26">
        <v>21507</v>
      </c>
      <c r="H1231" s="27">
        <v>106203647.66</v>
      </c>
      <c r="I1231" s="28">
        <v>-1.87183E-2</v>
      </c>
      <c r="J1231" s="28">
        <v>-1.8647909000000001E-2</v>
      </c>
      <c r="K1231" s="28">
        <v>-7.1729000000000004E-5</v>
      </c>
      <c r="L1231" s="28">
        <v>3.36974845E-2</v>
      </c>
      <c r="M1231" s="28">
        <v>3.4637032800000002E-2</v>
      </c>
      <c r="N1231" s="28">
        <v>-9.0809500000000004E-4</v>
      </c>
      <c r="O1231" s="28">
        <v>9.8971792999999995E-3</v>
      </c>
      <c r="P1231" s="28">
        <v>6.6513583999999997E-3</v>
      </c>
      <c r="Q1231" s="28">
        <v>1.9531955999999998E-3</v>
      </c>
      <c r="R1231" s="28">
        <v>3.9192395999999999E-3</v>
      </c>
    </row>
    <row r="1232" spans="1:18" ht="33.75" x14ac:dyDescent="0.2">
      <c r="A1232" s="12" t="s">
        <v>1167</v>
      </c>
      <c r="B1232" s="10" t="str">
        <f>VLOOKUP(A1232,[3]Feuil1!$A$4:$B$2591,2,FALSE)</f>
        <v>Prothèses de hanche pour des affections autres que des traumatismes récents, niveau 2</v>
      </c>
      <c r="C1232" s="26">
        <v>9906</v>
      </c>
      <c r="D1232" s="27">
        <v>57796485.957000002</v>
      </c>
      <c r="E1232" s="26">
        <v>10655</v>
      </c>
      <c r="F1232" s="27">
        <v>62107889.531999998</v>
      </c>
      <c r="G1232" s="26">
        <v>10849</v>
      </c>
      <c r="H1232" s="27">
        <v>63282103.397</v>
      </c>
      <c r="I1232" s="28">
        <v>7.4596292600000003E-2</v>
      </c>
      <c r="J1232" s="28">
        <v>7.5610740999999995E-2</v>
      </c>
      <c r="K1232" s="28">
        <v>-9.4313700000000003E-4</v>
      </c>
      <c r="L1232" s="28">
        <v>1.8906033900000001E-2</v>
      </c>
      <c r="M1232" s="28">
        <v>1.82074144E-2</v>
      </c>
      <c r="N1232" s="28">
        <v>6.8612689999999999E-4</v>
      </c>
      <c r="O1232" s="28">
        <v>2.6667399999999999E-3</v>
      </c>
      <c r="P1232" s="28">
        <v>2.2558702000000002E-3</v>
      </c>
      <c r="Q1232" s="28">
        <v>9.8527079999999995E-4</v>
      </c>
      <c r="R1232" s="28">
        <v>2.3353033E-3</v>
      </c>
    </row>
    <row r="1233" spans="1:18" ht="33.75" x14ac:dyDescent="0.2">
      <c r="A1233" s="12" t="s">
        <v>1168</v>
      </c>
      <c r="B1233" s="10" t="str">
        <f>VLOOKUP(A1233,[3]Feuil1!$A$4:$B$2591,2,FALSE)</f>
        <v>Prothèses de hanche pour des affections autres que des traumatismes récents, niveau 3</v>
      </c>
      <c r="C1233" s="26">
        <v>3582</v>
      </c>
      <c r="D1233" s="27">
        <v>26389650.175000001</v>
      </c>
      <c r="E1233" s="26">
        <v>4158</v>
      </c>
      <c r="F1233" s="27">
        <v>30588979.511999998</v>
      </c>
      <c r="G1233" s="26">
        <v>4247</v>
      </c>
      <c r="H1233" s="27">
        <v>31201439.151000001</v>
      </c>
      <c r="I1233" s="28">
        <v>0.15912788950000001</v>
      </c>
      <c r="J1233" s="28">
        <v>0.1608040201</v>
      </c>
      <c r="K1233" s="28">
        <v>-1.443939E-3</v>
      </c>
      <c r="L1233" s="28">
        <v>2.0022231800000002E-2</v>
      </c>
      <c r="M1233" s="28">
        <v>2.1404521400000001E-2</v>
      </c>
      <c r="N1233" s="28">
        <v>-1.3533219999999999E-3</v>
      </c>
      <c r="O1233" s="28">
        <v>1.2234012999999999E-3</v>
      </c>
      <c r="P1233" s="28">
        <v>1.1766420999999999E-3</v>
      </c>
      <c r="Q1233" s="28">
        <v>3.8569869999999999E-4</v>
      </c>
      <c r="R1233" s="28">
        <v>1.1514285999999999E-3</v>
      </c>
    </row>
    <row r="1234" spans="1:18" ht="33.75" x14ac:dyDescent="0.2">
      <c r="A1234" s="12" t="s">
        <v>1169</v>
      </c>
      <c r="B1234" s="10" t="str">
        <f>VLOOKUP(A1234,[3]Feuil1!$A$4:$B$2591,2,FALSE)</f>
        <v>Prothèses de hanche pour des affections autres que des traumatismes récents, niveau 4</v>
      </c>
      <c r="C1234" s="26">
        <v>268</v>
      </c>
      <c r="D1234" s="27">
        <v>2981150.6765999999</v>
      </c>
      <c r="E1234" s="26">
        <v>302</v>
      </c>
      <c r="F1234" s="27">
        <v>3294400.11</v>
      </c>
      <c r="G1234" s="26">
        <v>301</v>
      </c>
      <c r="H1234" s="27">
        <v>3303182.3890999998</v>
      </c>
      <c r="I1234" s="28">
        <v>0.10507668589999999</v>
      </c>
      <c r="J1234" s="28">
        <v>0.12686567160000001</v>
      </c>
      <c r="K1234" s="28">
        <v>-1.9335920999999999E-2</v>
      </c>
      <c r="L1234" s="28">
        <v>2.6658203999999999E-3</v>
      </c>
      <c r="M1234" s="28">
        <v>-3.3112580000000001E-3</v>
      </c>
      <c r="N1234" s="28">
        <v>5.9969361000000001E-3</v>
      </c>
      <c r="O1234" s="28">
        <v>-1.3746E-5</v>
      </c>
      <c r="P1234" s="28">
        <v>1.6872300000000001E-5</v>
      </c>
      <c r="Q1234" s="28">
        <v>2.73358E-5</v>
      </c>
      <c r="R1234" s="28">
        <v>1.218975E-4</v>
      </c>
    </row>
    <row r="1235" spans="1:18" ht="33.75" x14ac:dyDescent="0.2">
      <c r="A1235" s="12" t="s">
        <v>1170</v>
      </c>
      <c r="B1235" s="10" t="str">
        <f>VLOOKUP(A1235,[3]Feuil1!$A$4:$B$2591,2,FALSE)</f>
        <v>Interventions sur la hanche et le fémur pour traumatismes récents, âge supérieur à 17 ans, niveau 1</v>
      </c>
      <c r="C1235" s="26">
        <v>23303</v>
      </c>
      <c r="D1235" s="27">
        <v>129327772.51000001</v>
      </c>
      <c r="E1235" s="26">
        <v>22127</v>
      </c>
      <c r="F1235" s="27">
        <v>122838742.5</v>
      </c>
      <c r="G1235" s="26">
        <v>18766</v>
      </c>
      <c r="H1235" s="27">
        <v>104022963.38</v>
      </c>
      <c r="I1235" s="28">
        <v>-5.0175070000000002E-2</v>
      </c>
      <c r="J1235" s="28">
        <v>-5.0465604999999997E-2</v>
      </c>
      <c r="K1235" s="28">
        <v>3.0597680000000001E-4</v>
      </c>
      <c r="L1235" s="28">
        <v>-0.15317463200000001</v>
      </c>
      <c r="M1235" s="28">
        <v>-0.15189587399999999</v>
      </c>
      <c r="N1235" s="28">
        <v>-1.5077840000000001E-3</v>
      </c>
      <c r="O1235" s="28">
        <v>-4.6200583000000003E-2</v>
      </c>
      <c r="P1235" s="28">
        <v>-3.6148402000000003E-2</v>
      </c>
      <c r="Q1235" s="28">
        <v>1.7042668999999999E-3</v>
      </c>
      <c r="R1235" s="28">
        <v>3.8387656999999999E-3</v>
      </c>
    </row>
    <row r="1236" spans="1:18" ht="33.75" x14ac:dyDescent="0.2">
      <c r="A1236" s="12" t="s">
        <v>1171</v>
      </c>
      <c r="B1236" s="10" t="str">
        <f>VLOOKUP(A1236,[3]Feuil1!$A$4:$B$2591,2,FALSE)</f>
        <v>Interventions sur la hanche et le fémur pour traumatismes récents, âge supérieur à 17 ans, niveau 2</v>
      </c>
      <c r="C1236" s="26">
        <v>12419</v>
      </c>
      <c r="D1236" s="27">
        <v>81285344.131999999</v>
      </c>
      <c r="E1236" s="26">
        <v>12921</v>
      </c>
      <c r="F1236" s="27">
        <v>84399809.383000001</v>
      </c>
      <c r="G1236" s="26">
        <v>15630</v>
      </c>
      <c r="H1236" s="27">
        <v>102011608.59999999</v>
      </c>
      <c r="I1236" s="28">
        <v>3.8315212699999997E-2</v>
      </c>
      <c r="J1236" s="28">
        <v>4.0421934100000001E-2</v>
      </c>
      <c r="K1236" s="28">
        <v>-2.024872E-3</v>
      </c>
      <c r="L1236" s="28">
        <v>0.20867107809999999</v>
      </c>
      <c r="M1236" s="28">
        <v>0.20965869509999999</v>
      </c>
      <c r="N1236" s="28">
        <v>-8.1644300000000003E-4</v>
      </c>
      <c r="O1236" s="28">
        <v>3.7238137099999999E-2</v>
      </c>
      <c r="P1236" s="28">
        <v>3.3835345900000001E-2</v>
      </c>
      <c r="Q1236" s="28">
        <v>1.4194656E-3</v>
      </c>
      <c r="R1236" s="28">
        <v>3.7645406E-3</v>
      </c>
    </row>
    <row r="1237" spans="1:18" ht="33.75" x14ac:dyDescent="0.2">
      <c r="A1237" s="12" t="s">
        <v>1172</v>
      </c>
      <c r="B1237" s="10" t="str">
        <f>VLOOKUP(A1237,[3]Feuil1!$A$4:$B$2591,2,FALSE)</f>
        <v>Interventions sur la hanche et le fémur pour traumatismes récents, âge supérieur à 17 ans, niveau 3</v>
      </c>
      <c r="C1237" s="26">
        <v>7976</v>
      </c>
      <c r="D1237" s="27">
        <v>77349407.491999999</v>
      </c>
      <c r="E1237" s="26">
        <v>9188</v>
      </c>
      <c r="F1237" s="27">
        <v>88824310.289000005</v>
      </c>
      <c r="G1237" s="26">
        <v>10252</v>
      </c>
      <c r="H1237" s="27">
        <v>98669890.581</v>
      </c>
      <c r="I1237" s="28">
        <v>0.14835152809999999</v>
      </c>
      <c r="J1237" s="28">
        <v>0.15195586759999999</v>
      </c>
      <c r="K1237" s="28">
        <v>-3.1288869999999999E-3</v>
      </c>
      <c r="L1237" s="28">
        <v>0.110843307</v>
      </c>
      <c r="M1237" s="28">
        <v>0.11580322160000001</v>
      </c>
      <c r="N1237" s="28">
        <v>-4.445152E-3</v>
      </c>
      <c r="O1237" s="28">
        <v>1.46258316E-2</v>
      </c>
      <c r="P1237" s="28">
        <v>1.8915081300000001E-2</v>
      </c>
      <c r="Q1237" s="28">
        <v>9.3105320000000001E-4</v>
      </c>
      <c r="R1237" s="28">
        <v>3.6412209E-3</v>
      </c>
    </row>
    <row r="1238" spans="1:18" ht="33.75" x14ac:dyDescent="0.2">
      <c r="A1238" s="12" t="s">
        <v>1173</v>
      </c>
      <c r="B1238" s="10" t="str">
        <f>VLOOKUP(A1238,[3]Feuil1!$A$4:$B$2591,2,FALSE)</f>
        <v>Interventions sur la hanche et le fémur pour traumatismes récents, âge supérieur à 17 ans, niveau 4</v>
      </c>
      <c r="C1238" s="26">
        <v>1584</v>
      </c>
      <c r="D1238" s="27">
        <v>19653439.368999999</v>
      </c>
      <c r="E1238" s="26">
        <v>1640</v>
      </c>
      <c r="F1238" s="27">
        <v>20197682.311000001</v>
      </c>
      <c r="G1238" s="26">
        <v>1898</v>
      </c>
      <c r="H1238" s="27">
        <v>23229856.063999999</v>
      </c>
      <c r="I1238" s="28">
        <v>2.7691994899999999E-2</v>
      </c>
      <c r="J1238" s="28">
        <v>3.5353535399999997E-2</v>
      </c>
      <c r="K1238" s="28">
        <v>-7.3999269999999997E-3</v>
      </c>
      <c r="L1238" s="28">
        <v>0.1501248365</v>
      </c>
      <c r="M1238" s="28">
        <v>0.15731707319999999</v>
      </c>
      <c r="N1238" s="28">
        <v>-6.2145780000000001E-3</v>
      </c>
      <c r="O1238" s="28">
        <v>3.5464893E-3</v>
      </c>
      <c r="P1238" s="28">
        <v>5.8253360000000004E-3</v>
      </c>
      <c r="Q1238" s="28">
        <v>1.7237019999999999E-4</v>
      </c>
      <c r="R1238" s="28">
        <v>8.5725280000000003E-4</v>
      </c>
    </row>
    <row r="1239" spans="1:18" ht="33.75" x14ac:dyDescent="0.2">
      <c r="A1239" s="12" t="s">
        <v>1174</v>
      </c>
      <c r="B1239" s="10" t="str">
        <f>VLOOKUP(A1239,[3]Feuil1!$A$4:$B$2591,2,FALSE)</f>
        <v>Interventions sur la hanche et le fémur sauf traumatismes récents, âge supérieur à 17 ans, niveau 1</v>
      </c>
      <c r="C1239" s="26">
        <v>1455</v>
      </c>
      <c r="D1239" s="27">
        <v>6361572.8896000003</v>
      </c>
      <c r="E1239" s="26">
        <v>1487</v>
      </c>
      <c r="F1239" s="27">
        <v>6478561.5434999997</v>
      </c>
      <c r="G1239" s="26">
        <v>1462</v>
      </c>
      <c r="H1239" s="27">
        <v>6313155.7867000001</v>
      </c>
      <c r="I1239" s="28">
        <v>1.8389894399999999E-2</v>
      </c>
      <c r="J1239" s="28">
        <v>2.1993127099999999E-2</v>
      </c>
      <c r="K1239" s="28">
        <v>-3.525692E-3</v>
      </c>
      <c r="L1239" s="28">
        <v>-2.5531247E-2</v>
      </c>
      <c r="M1239" s="28">
        <v>-1.6812374000000001E-2</v>
      </c>
      <c r="N1239" s="28">
        <v>-8.8679650000000002E-3</v>
      </c>
      <c r="O1239" s="28">
        <v>-3.4365200000000001E-4</v>
      </c>
      <c r="P1239" s="28">
        <v>-3.1777299999999998E-4</v>
      </c>
      <c r="Q1239" s="28">
        <v>1.3277410000000001E-4</v>
      </c>
      <c r="R1239" s="28">
        <v>2.329748E-4</v>
      </c>
    </row>
    <row r="1240" spans="1:18" ht="33.75" x14ac:dyDescent="0.2">
      <c r="A1240" s="12" t="s">
        <v>1175</v>
      </c>
      <c r="B1240" s="10" t="str">
        <f>VLOOKUP(A1240,[3]Feuil1!$A$4:$B$2591,2,FALSE)</f>
        <v>Interventions sur la hanche et le fémur sauf traumatismes récents, âge supérieur à 17 ans, niveau 2</v>
      </c>
      <c r="C1240" s="26">
        <v>1099</v>
      </c>
      <c r="D1240" s="27">
        <v>7883565.1791000003</v>
      </c>
      <c r="E1240" s="26">
        <v>1090</v>
      </c>
      <c r="F1240" s="27">
        <v>7777615.6167000001</v>
      </c>
      <c r="G1240" s="26">
        <v>992</v>
      </c>
      <c r="H1240" s="27">
        <v>7140659.2674000002</v>
      </c>
      <c r="I1240" s="28">
        <v>-1.3439296E-2</v>
      </c>
      <c r="J1240" s="28">
        <v>-8.1892630000000004E-3</v>
      </c>
      <c r="K1240" s="28">
        <v>-5.2933809999999998E-3</v>
      </c>
      <c r="L1240" s="28">
        <v>-8.1896095000000002E-2</v>
      </c>
      <c r="M1240" s="28">
        <v>-8.9908257000000005E-2</v>
      </c>
      <c r="N1240" s="28">
        <v>8.8036856999999993E-3</v>
      </c>
      <c r="O1240" s="28">
        <v>-1.347116E-3</v>
      </c>
      <c r="P1240" s="28">
        <v>-1.2237050000000001E-3</v>
      </c>
      <c r="Q1240" s="28">
        <v>9.00902E-5</v>
      </c>
      <c r="R1240" s="28">
        <v>2.6351219999999999E-4</v>
      </c>
    </row>
    <row r="1241" spans="1:18" ht="33.75" x14ac:dyDescent="0.2">
      <c r="A1241" s="12" t="s">
        <v>1176</v>
      </c>
      <c r="B1241" s="10" t="str">
        <f>VLOOKUP(A1241,[3]Feuil1!$A$4:$B$2591,2,FALSE)</f>
        <v>Interventions sur la hanche et le fémur sauf traumatismes récents, âge supérieur à 17 ans, niveau 3</v>
      </c>
      <c r="C1241" s="26">
        <v>351</v>
      </c>
      <c r="D1241" s="27">
        <v>3746443.0326999999</v>
      </c>
      <c r="E1241" s="26">
        <v>377</v>
      </c>
      <c r="F1241" s="27">
        <v>4021546.1592999999</v>
      </c>
      <c r="G1241" s="26">
        <v>409</v>
      </c>
      <c r="H1241" s="27">
        <v>4454815.4359999998</v>
      </c>
      <c r="I1241" s="28">
        <v>7.3430484399999996E-2</v>
      </c>
      <c r="J1241" s="28">
        <v>7.4074074099999998E-2</v>
      </c>
      <c r="K1241" s="28">
        <v>-5.9920399999999999E-4</v>
      </c>
      <c r="L1241" s="28">
        <v>0.1077369896</v>
      </c>
      <c r="M1241" s="28">
        <v>8.4880636600000003E-2</v>
      </c>
      <c r="N1241" s="28">
        <v>2.1068080900000001E-2</v>
      </c>
      <c r="O1241" s="28">
        <v>4.3987460000000003E-4</v>
      </c>
      <c r="P1241" s="28">
        <v>8.3238599999999995E-4</v>
      </c>
      <c r="Q1241" s="28">
        <v>3.7144000000000002E-5</v>
      </c>
      <c r="R1241" s="28">
        <v>1.643963E-4</v>
      </c>
    </row>
    <row r="1242" spans="1:18" ht="33.75" x14ac:dyDescent="0.2">
      <c r="A1242" s="12" t="s">
        <v>1177</v>
      </c>
      <c r="B1242" s="10" t="str">
        <f>VLOOKUP(A1242,[3]Feuil1!$A$4:$B$2591,2,FALSE)</f>
        <v>Interventions sur la hanche et le fémur sauf traumatismes récents, âge supérieur à 17 ans, niveau 4</v>
      </c>
      <c r="C1242" s="26">
        <v>142</v>
      </c>
      <c r="D1242" s="27">
        <v>2291574.4356</v>
      </c>
      <c r="E1242" s="26">
        <v>147</v>
      </c>
      <c r="F1242" s="27">
        <v>2414553.8360000001</v>
      </c>
      <c r="G1242" s="26">
        <v>154</v>
      </c>
      <c r="H1242" s="27">
        <v>2485479.9725000001</v>
      </c>
      <c r="I1242" s="28">
        <v>5.3665898199999999E-2</v>
      </c>
      <c r="J1242" s="28">
        <v>3.5211267599999999E-2</v>
      </c>
      <c r="K1242" s="28">
        <v>1.78269221E-2</v>
      </c>
      <c r="L1242" s="28">
        <v>2.9374427500000001E-2</v>
      </c>
      <c r="M1242" s="28">
        <v>4.7619047599999999E-2</v>
      </c>
      <c r="N1242" s="28">
        <v>-1.7415318999999999E-2</v>
      </c>
      <c r="O1242" s="28">
        <v>9.6222600000000003E-5</v>
      </c>
      <c r="P1242" s="28">
        <v>1.362615E-4</v>
      </c>
      <c r="Q1242" s="28">
        <v>1.3985800000000001E-5</v>
      </c>
      <c r="R1242" s="28">
        <v>9.17218E-5</v>
      </c>
    </row>
    <row r="1243" spans="1:18" ht="33.75" x14ac:dyDescent="0.2">
      <c r="A1243" s="12" t="s">
        <v>1178</v>
      </c>
      <c r="B1243" s="10" t="str">
        <f>VLOOKUP(A1243,[3]Feuil1!$A$4:$B$2591,2,FALSE)</f>
        <v>Interventions majeures sur le rachis pour fractures, cyphoses et scolioses, niveau 1</v>
      </c>
      <c r="C1243" s="26">
        <v>2995</v>
      </c>
      <c r="D1243" s="27">
        <v>25367027.339000002</v>
      </c>
      <c r="E1243" s="26">
        <v>3103</v>
      </c>
      <c r="F1243" s="27">
        <v>26181649.252</v>
      </c>
      <c r="G1243" s="26">
        <v>3328</v>
      </c>
      <c r="H1243" s="27">
        <v>28083498.651000001</v>
      </c>
      <c r="I1243" s="28">
        <v>3.2113416499999999E-2</v>
      </c>
      <c r="J1243" s="28">
        <v>3.60601002E-2</v>
      </c>
      <c r="K1243" s="28">
        <v>-3.8093189999999998E-3</v>
      </c>
      <c r="L1243" s="28">
        <v>7.2640549900000004E-2</v>
      </c>
      <c r="M1243" s="28">
        <v>7.2510473699999994E-2</v>
      </c>
      <c r="N1243" s="28">
        <v>1.21282E-4</v>
      </c>
      <c r="O1243" s="28">
        <v>3.0928685000000001E-3</v>
      </c>
      <c r="P1243" s="28">
        <v>3.6537853000000002E-3</v>
      </c>
      <c r="Q1243" s="28">
        <v>3.0223810000000001E-4</v>
      </c>
      <c r="R1243" s="28">
        <v>1.0363670000000001E-3</v>
      </c>
    </row>
    <row r="1244" spans="1:18" ht="33.75" x14ac:dyDescent="0.2">
      <c r="A1244" s="12" t="s">
        <v>1179</v>
      </c>
      <c r="B1244" s="10" t="str">
        <f>VLOOKUP(A1244,[3]Feuil1!$A$4:$B$2591,2,FALSE)</f>
        <v>Interventions majeures sur le rachis pour fractures, cyphoses et scolioses, niveau 2</v>
      </c>
      <c r="C1244" s="26">
        <v>1908</v>
      </c>
      <c r="D1244" s="27">
        <v>21221379.603999998</v>
      </c>
      <c r="E1244" s="26">
        <v>2255</v>
      </c>
      <c r="F1244" s="27">
        <v>25045800.587000001</v>
      </c>
      <c r="G1244" s="26">
        <v>2357</v>
      </c>
      <c r="H1244" s="27">
        <v>26220508.282000002</v>
      </c>
      <c r="I1244" s="28">
        <v>0.18021547390000001</v>
      </c>
      <c r="J1244" s="28">
        <v>0.18186582809999999</v>
      </c>
      <c r="K1244" s="28">
        <v>-1.396397E-3</v>
      </c>
      <c r="L1244" s="28">
        <v>4.69023815E-2</v>
      </c>
      <c r="M1244" s="28">
        <v>4.5232816000000002E-2</v>
      </c>
      <c r="N1244" s="28">
        <v>1.5973145E-3</v>
      </c>
      <c r="O1244" s="28">
        <v>1.4021004E-3</v>
      </c>
      <c r="P1244" s="28">
        <v>2.2568189000000002E-3</v>
      </c>
      <c r="Q1244" s="28">
        <v>2.140551E-4</v>
      </c>
      <c r="R1244" s="28">
        <v>9.6761700000000004E-4</v>
      </c>
    </row>
    <row r="1245" spans="1:18" ht="33.75" x14ac:dyDescent="0.2">
      <c r="A1245" s="12" t="s">
        <v>1180</v>
      </c>
      <c r="B1245" s="10" t="str">
        <f>VLOOKUP(A1245,[3]Feuil1!$A$4:$B$2591,2,FALSE)</f>
        <v>Interventions majeures sur le rachis pour fractures, cyphoses et scolioses, niveau 3</v>
      </c>
      <c r="C1245" s="26">
        <v>806</v>
      </c>
      <c r="D1245" s="27">
        <v>12955285.559</v>
      </c>
      <c r="E1245" s="26">
        <v>893</v>
      </c>
      <c r="F1245" s="27">
        <v>14400833.322000001</v>
      </c>
      <c r="G1245" s="26">
        <v>991</v>
      </c>
      <c r="H1245" s="27">
        <v>15885648.832</v>
      </c>
      <c r="I1245" s="28">
        <v>0.1115797684</v>
      </c>
      <c r="J1245" s="28">
        <v>0.1079404467</v>
      </c>
      <c r="K1245" s="28">
        <v>3.284763E-3</v>
      </c>
      <c r="L1245" s="28">
        <v>0.1031062215</v>
      </c>
      <c r="M1245" s="28">
        <v>0.1097424412</v>
      </c>
      <c r="N1245" s="28">
        <v>-5.9799639999999999E-3</v>
      </c>
      <c r="O1245" s="28">
        <v>1.3471161E-3</v>
      </c>
      <c r="P1245" s="28">
        <v>2.8525902E-3</v>
      </c>
      <c r="Q1245" s="28">
        <v>8.9999400000000004E-5</v>
      </c>
      <c r="R1245" s="28">
        <v>5.8622909999999999E-4</v>
      </c>
    </row>
    <row r="1246" spans="1:18" ht="33.75" x14ac:dyDescent="0.2">
      <c r="A1246" s="12" t="s">
        <v>1181</v>
      </c>
      <c r="B1246" s="10" t="str">
        <f>VLOOKUP(A1246,[3]Feuil1!$A$4:$B$2591,2,FALSE)</f>
        <v>Interventions majeures sur le rachis pour fractures, cyphoses et scolioses, niveau 4</v>
      </c>
      <c r="C1246" s="26">
        <v>348</v>
      </c>
      <c r="D1246" s="27">
        <v>8373378.1196999997</v>
      </c>
      <c r="E1246" s="26">
        <v>384</v>
      </c>
      <c r="F1246" s="27">
        <v>9184993.0155999996</v>
      </c>
      <c r="G1246" s="26">
        <v>400</v>
      </c>
      <c r="H1246" s="27">
        <v>9435662.2728000004</v>
      </c>
      <c r="I1246" s="28">
        <v>9.6928012100000002E-2</v>
      </c>
      <c r="J1246" s="28">
        <v>0.1034482759</v>
      </c>
      <c r="K1246" s="28">
        <v>-5.9089889999999999E-3</v>
      </c>
      <c r="L1246" s="28">
        <v>2.7291175599999998E-2</v>
      </c>
      <c r="M1246" s="28">
        <v>4.16666667E-2</v>
      </c>
      <c r="N1246" s="28">
        <v>-1.3800471E-2</v>
      </c>
      <c r="O1246" s="28">
        <v>2.1993730000000001E-4</v>
      </c>
      <c r="P1246" s="28">
        <v>4.815795E-4</v>
      </c>
      <c r="Q1246" s="28">
        <v>3.6326699999999999E-5</v>
      </c>
      <c r="R1246" s="28">
        <v>3.4820480000000002E-4</v>
      </c>
    </row>
    <row r="1247" spans="1:18" ht="22.5" x14ac:dyDescent="0.2">
      <c r="A1247" s="12" t="s">
        <v>1182</v>
      </c>
      <c r="B1247" s="10" t="str">
        <f>VLOOKUP(A1247,[3]Feuil1!$A$4:$B$2591,2,FALSE)</f>
        <v>Autres interventions majeures sur le rachis, niveau 1</v>
      </c>
      <c r="C1247" s="26">
        <v>4514</v>
      </c>
      <c r="D1247" s="27">
        <v>31174365.421999998</v>
      </c>
      <c r="E1247" s="26">
        <v>4701</v>
      </c>
      <c r="F1247" s="27">
        <v>32423337.340999998</v>
      </c>
      <c r="G1247" s="26">
        <v>5006</v>
      </c>
      <c r="H1247" s="27">
        <v>34506615.116999999</v>
      </c>
      <c r="I1247" s="28">
        <v>4.0064068699999997E-2</v>
      </c>
      <c r="J1247" s="28">
        <v>4.1426672599999999E-2</v>
      </c>
      <c r="K1247" s="28">
        <v>-1.3084010000000001E-3</v>
      </c>
      <c r="L1247" s="28">
        <v>6.4252416500000006E-2</v>
      </c>
      <c r="M1247" s="28">
        <v>6.4879812800000006E-2</v>
      </c>
      <c r="N1247" s="28">
        <v>-5.8917099999999999E-4</v>
      </c>
      <c r="O1247" s="28">
        <v>4.1925551000000002E-3</v>
      </c>
      <c r="P1247" s="28">
        <v>4.0023408999999999E-3</v>
      </c>
      <c r="Q1247" s="28">
        <v>4.5462859999999999E-4</v>
      </c>
      <c r="R1247" s="28">
        <v>1.2733997E-3</v>
      </c>
    </row>
    <row r="1248" spans="1:18" ht="22.5" x14ac:dyDescent="0.2">
      <c r="A1248" s="12" t="s">
        <v>1183</v>
      </c>
      <c r="B1248" s="10" t="str">
        <f>VLOOKUP(A1248,[3]Feuil1!$A$4:$B$2591,2,FALSE)</f>
        <v>Autres interventions majeures sur le rachis, niveau 2</v>
      </c>
      <c r="C1248" s="26">
        <v>2094</v>
      </c>
      <c r="D1248" s="27">
        <v>17985555.127999999</v>
      </c>
      <c r="E1248" s="26">
        <v>2444</v>
      </c>
      <c r="F1248" s="27">
        <v>21014240.789000001</v>
      </c>
      <c r="G1248" s="26">
        <v>2741</v>
      </c>
      <c r="H1248" s="27">
        <v>23527719.309999999</v>
      </c>
      <c r="I1248" s="28">
        <v>0.1683954507</v>
      </c>
      <c r="J1248" s="28">
        <v>0.1671442216</v>
      </c>
      <c r="K1248" s="28">
        <v>1.0720432E-3</v>
      </c>
      <c r="L1248" s="28">
        <v>0.11960834300000001</v>
      </c>
      <c r="M1248" s="28">
        <v>0.1215220949</v>
      </c>
      <c r="N1248" s="28">
        <v>-1.7063880000000001E-3</v>
      </c>
      <c r="O1248" s="28">
        <v>4.0825864999999998E-3</v>
      </c>
      <c r="P1248" s="28">
        <v>4.8288317000000002E-3</v>
      </c>
      <c r="Q1248" s="28">
        <v>2.4892870000000001E-4</v>
      </c>
      <c r="R1248" s="28">
        <v>8.6824479999999995E-4</v>
      </c>
    </row>
    <row r="1249" spans="1:18" ht="22.5" x14ac:dyDescent="0.2">
      <c r="A1249" s="12" t="s">
        <v>1184</v>
      </c>
      <c r="B1249" s="10" t="str">
        <f>VLOOKUP(A1249,[3]Feuil1!$A$4:$B$2591,2,FALSE)</f>
        <v>Autres interventions majeures sur le rachis, niveau 3</v>
      </c>
      <c r="C1249" s="26">
        <v>673</v>
      </c>
      <c r="D1249" s="27">
        <v>9134113.7474000007</v>
      </c>
      <c r="E1249" s="26">
        <v>810</v>
      </c>
      <c r="F1249" s="27">
        <v>10775008.505999999</v>
      </c>
      <c r="G1249" s="26">
        <v>959</v>
      </c>
      <c r="H1249" s="27">
        <v>12682314.323000001</v>
      </c>
      <c r="I1249" s="28">
        <v>0.17964466000000001</v>
      </c>
      <c r="J1249" s="28">
        <v>0.2035661218</v>
      </c>
      <c r="K1249" s="28">
        <v>-1.9875486000000001E-2</v>
      </c>
      <c r="L1249" s="28">
        <v>0.17701200110000001</v>
      </c>
      <c r="M1249" s="28">
        <v>0.18395061730000001</v>
      </c>
      <c r="N1249" s="28">
        <v>-5.8605619999999997E-3</v>
      </c>
      <c r="O1249" s="28">
        <v>2.0481662999999998E-3</v>
      </c>
      <c r="P1249" s="28">
        <v>3.664268E-3</v>
      </c>
      <c r="Q1249" s="28">
        <v>8.7093299999999995E-5</v>
      </c>
      <c r="R1249" s="28">
        <v>4.6801619999999999E-4</v>
      </c>
    </row>
    <row r="1250" spans="1:18" ht="22.5" x14ac:dyDescent="0.2">
      <c r="A1250" s="12" t="s">
        <v>1185</v>
      </c>
      <c r="B1250" s="10" t="str">
        <f>VLOOKUP(A1250,[3]Feuil1!$A$4:$B$2591,2,FALSE)</f>
        <v>Autres interventions majeures sur le rachis, niveau 4</v>
      </c>
      <c r="C1250" s="26">
        <v>187</v>
      </c>
      <c r="D1250" s="27">
        <v>3849364.4997999999</v>
      </c>
      <c r="E1250" s="26">
        <v>199</v>
      </c>
      <c r="F1250" s="27">
        <v>4262232.1381999999</v>
      </c>
      <c r="G1250" s="26">
        <v>200</v>
      </c>
      <c r="H1250" s="27">
        <v>4165631.6740000001</v>
      </c>
      <c r="I1250" s="28">
        <v>0.1072560519</v>
      </c>
      <c r="J1250" s="28">
        <v>6.4171122999999997E-2</v>
      </c>
      <c r="K1250" s="28">
        <v>4.0486842699999998E-2</v>
      </c>
      <c r="L1250" s="28">
        <v>-2.266429E-2</v>
      </c>
      <c r="M1250" s="28">
        <v>5.0251256000000003E-3</v>
      </c>
      <c r="N1250" s="28">
        <v>-2.7550967999999999E-2</v>
      </c>
      <c r="O1250" s="28">
        <v>1.37461E-5</v>
      </c>
      <c r="P1250" s="28">
        <v>-1.8558600000000001E-4</v>
      </c>
      <c r="Q1250" s="28">
        <v>1.8163299999999999E-5</v>
      </c>
      <c r="R1250" s="28">
        <v>1.5372460000000001E-4</v>
      </c>
    </row>
    <row r="1251" spans="1:18" ht="22.5" x14ac:dyDescent="0.2">
      <c r="A1251" s="12" t="s">
        <v>1186</v>
      </c>
      <c r="B1251" s="10" t="str">
        <f>VLOOKUP(A1251,[3]Feuil1!$A$4:$B$2591,2,FALSE)</f>
        <v>Interventions sur le genou pour traumatismes, niveau 1</v>
      </c>
      <c r="C1251" s="26">
        <v>4595</v>
      </c>
      <c r="D1251" s="27">
        <v>17204932.736000001</v>
      </c>
      <c r="E1251" s="26">
        <v>4603</v>
      </c>
      <c r="F1251" s="27">
        <v>17229780.517000001</v>
      </c>
      <c r="G1251" s="26">
        <v>4349</v>
      </c>
      <c r="H1251" s="27">
        <v>16187508.198999999</v>
      </c>
      <c r="I1251" s="28">
        <v>1.4442242000000001E-3</v>
      </c>
      <c r="J1251" s="28">
        <v>1.7410228999999999E-3</v>
      </c>
      <c r="K1251" s="28">
        <v>-2.96283E-4</v>
      </c>
      <c r="L1251" s="28">
        <v>-6.0492490000000003E-2</v>
      </c>
      <c r="M1251" s="28">
        <v>-5.5181402999999997E-2</v>
      </c>
      <c r="N1251" s="28">
        <v>-5.6212759999999997E-3</v>
      </c>
      <c r="O1251" s="28">
        <v>-3.4915050000000002E-3</v>
      </c>
      <c r="P1251" s="28">
        <v>-2.002387E-3</v>
      </c>
      <c r="Q1251" s="28">
        <v>3.94962E-4</v>
      </c>
      <c r="R1251" s="28">
        <v>5.9736860000000002E-4</v>
      </c>
    </row>
    <row r="1252" spans="1:18" ht="22.5" x14ac:dyDescent="0.2">
      <c r="A1252" s="12" t="s">
        <v>1187</v>
      </c>
      <c r="B1252" s="10" t="str">
        <f>VLOOKUP(A1252,[3]Feuil1!$A$4:$B$2591,2,FALSE)</f>
        <v>Interventions sur le genou pour traumatismes, niveau 2</v>
      </c>
      <c r="C1252" s="26">
        <v>1607</v>
      </c>
      <c r="D1252" s="27">
        <v>8217978.9467000002</v>
      </c>
      <c r="E1252" s="26">
        <v>1727</v>
      </c>
      <c r="F1252" s="27">
        <v>8805915.5511000007</v>
      </c>
      <c r="G1252" s="26">
        <v>1674</v>
      </c>
      <c r="H1252" s="27">
        <v>8543226.3275000006</v>
      </c>
      <c r="I1252" s="28">
        <v>7.1542724599999996E-2</v>
      </c>
      <c r="J1252" s="28">
        <v>7.4673304300000007E-2</v>
      </c>
      <c r="K1252" s="28">
        <v>-2.9130520000000002E-3</v>
      </c>
      <c r="L1252" s="28">
        <v>-2.9830994999999999E-2</v>
      </c>
      <c r="M1252" s="28">
        <v>-3.0689055999999999E-2</v>
      </c>
      <c r="N1252" s="28">
        <v>8.8522790000000002E-4</v>
      </c>
      <c r="O1252" s="28">
        <v>-7.2854199999999999E-4</v>
      </c>
      <c r="P1252" s="28">
        <v>-5.0467199999999995E-4</v>
      </c>
      <c r="Q1252" s="28">
        <v>1.5202719999999999E-4</v>
      </c>
      <c r="R1252" s="28">
        <v>3.1527120000000001E-4</v>
      </c>
    </row>
    <row r="1253" spans="1:18" ht="22.5" x14ac:dyDescent="0.2">
      <c r="A1253" s="12" t="s">
        <v>1188</v>
      </c>
      <c r="B1253" s="10" t="str">
        <f>VLOOKUP(A1253,[3]Feuil1!$A$4:$B$2591,2,FALSE)</f>
        <v>Interventions sur le genou pour traumatismes, niveau 3</v>
      </c>
      <c r="C1253" s="26">
        <v>314</v>
      </c>
      <c r="D1253" s="27">
        <v>2401425.8226999999</v>
      </c>
      <c r="E1253" s="26">
        <v>382</v>
      </c>
      <c r="F1253" s="27">
        <v>2868579.6899000001</v>
      </c>
      <c r="G1253" s="26">
        <v>339</v>
      </c>
      <c r="H1253" s="27">
        <v>2535474.8406000002</v>
      </c>
      <c r="I1253" s="28">
        <v>0.1945318747</v>
      </c>
      <c r="J1253" s="28">
        <v>0.21656050960000001</v>
      </c>
      <c r="K1253" s="28">
        <v>-1.8107307E-2</v>
      </c>
      <c r="L1253" s="28">
        <v>-0.116121874</v>
      </c>
      <c r="M1253" s="28">
        <v>-0.112565445</v>
      </c>
      <c r="N1253" s="28">
        <v>-4.0075390000000001E-3</v>
      </c>
      <c r="O1253" s="28">
        <v>-5.9108200000000004E-4</v>
      </c>
      <c r="P1253" s="28">
        <v>-6.3995299999999996E-4</v>
      </c>
      <c r="Q1253" s="28">
        <v>3.0786900000000002E-5</v>
      </c>
      <c r="R1253" s="28">
        <v>9.3566799999999993E-5</v>
      </c>
    </row>
    <row r="1254" spans="1:18" ht="22.5" x14ac:dyDescent="0.2">
      <c r="A1254" s="12" t="s">
        <v>1189</v>
      </c>
      <c r="B1254" s="10" t="str">
        <f>VLOOKUP(A1254,[3]Feuil1!$A$4:$B$2591,2,FALSE)</f>
        <v>Interventions sur le genou pour traumatismes, niveau 4</v>
      </c>
      <c r="C1254" s="26">
        <v>50</v>
      </c>
      <c r="D1254" s="27">
        <v>599696.04469999997</v>
      </c>
      <c r="E1254" s="26">
        <v>70</v>
      </c>
      <c r="F1254" s="27">
        <v>855718.33490000002</v>
      </c>
      <c r="G1254" s="26">
        <v>53</v>
      </c>
      <c r="H1254" s="27">
        <v>634614.82449999999</v>
      </c>
      <c r="I1254" s="28">
        <v>0.42692009139999998</v>
      </c>
      <c r="J1254" s="28">
        <v>0.4</v>
      </c>
      <c r="K1254" s="28">
        <v>1.9228636699999999E-2</v>
      </c>
      <c r="L1254" s="28">
        <v>-0.25838351399999998</v>
      </c>
      <c r="M1254" s="28">
        <v>-0.242857143</v>
      </c>
      <c r="N1254" s="28">
        <v>-2.0506528E-2</v>
      </c>
      <c r="O1254" s="28">
        <v>-2.3368299999999999E-4</v>
      </c>
      <c r="P1254" s="28">
        <v>-4.2477900000000002E-4</v>
      </c>
      <c r="Q1254" s="28">
        <v>4.8132871000000004E-6</v>
      </c>
      <c r="R1254" s="28">
        <v>2.3419200000000001E-5</v>
      </c>
    </row>
    <row r="1255" spans="1:18" ht="33.75" x14ac:dyDescent="0.2">
      <c r="A1255" s="12" t="s">
        <v>1190</v>
      </c>
      <c r="B1255" s="10" t="str">
        <f>VLOOKUP(A1255,[3]Feuil1!$A$4:$B$2591,2,FALSE)</f>
        <v>Interventions sur le genou pour des affections autres que traumatiques, niveau 1</v>
      </c>
      <c r="C1255" s="26">
        <v>2185</v>
      </c>
      <c r="D1255" s="27">
        <v>6576475.2511999998</v>
      </c>
      <c r="E1255" s="26">
        <v>2094</v>
      </c>
      <c r="F1255" s="27">
        <v>6309403.5360000003</v>
      </c>
      <c r="G1255" s="26">
        <v>1953</v>
      </c>
      <c r="H1255" s="27">
        <v>5882710.4226000002</v>
      </c>
      <c r="I1255" s="28">
        <v>-4.0610159999999999E-2</v>
      </c>
      <c r="J1255" s="28">
        <v>-4.1647597000000001E-2</v>
      </c>
      <c r="K1255" s="28">
        <v>1.0825212E-3</v>
      </c>
      <c r="L1255" s="28">
        <v>-6.7628121999999999E-2</v>
      </c>
      <c r="M1255" s="28">
        <v>-6.7335244000000002E-2</v>
      </c>
      <c r="N1255" s="28">
        <v>-3.1402399999999999E-4</v>
      </c>
      <c r="O1255" s="28">
        <v>-1.9381979999999999E-3</v>
      </c>
      <c r="P1255" s="28">
        <v>-8.1975199999999998E-4</v>
      </c>
      <c r="Q1255" s="28">
        <v>1.773651E-4</v>
      </c>
      <c r="R1255" s="28">
        <v>2.1709E-4</v>
      </c>
    </row>
    <row r="1256" spans="1:18" ht="33.75" x14ac:dyDescent="0.2">
      <c r="A1256" s="12" t="s">
        <v>1191</v>
      </c>
      <c r="B1256" s="10" t="str">
        <f>VLOOKUP(A1256,[3]Feuil1!$A$4:$B$2591,2,FALSE)</f>
        <v>Interventions sur le genou pour des affections autres que traumatiques, niveau 2</v>
      </c>
      <c r="C1256" s="26">
        <v>205</v>
      </c>
      <c r="D1256" s="27">
        <v>1184823.0471999999</v>
      </c>
      <c r="E1256" s="26">
        <v>244</v>
      </c>
      <c r="F1256" s="27">
        <v>1356374.2552</v>
      </c>
      <c r="G1256" s="26">
        <v>238</v>
      </c>
      <c r="H1256" s="27">
        <v>1338895.5146000001</v>
      </c>
      <c r="I1256" s="28">
        <v>0.14479057309999999</v>
      </c>
      <c r="J1256" s="28">
        <v>0.1902439024</v>
      </c>
      <c r="K1256" s="28">
        <v>-3.8188248000000001E-2</v>
      </c>
      <c r="L1256" s="28">
        <v>-1.2886369999999999E-2</v>
      </c>
      <c r="M1256" s="28">
        <v>-2.4590164000000001E-2</v>
      </c>
      <c r="N1256" s="28">
        <v>1.19988475E-2</v>
      </c>
      <c r="O1256" s="28">
        <v>-8.2476000000000001E-5</v>
      </c>
      <c r="P1256" s="28">
        <v>-3.358E-5</v>
      </c>
      <c r="Q1256" s="28">
        <v>2.1614400000000001E-5</v>
      </c>
      <c r="R1256" s="28">
        <v>4.9409300000000001E-5</v>
      </c>
    </row>
    <row r="1257" spans="1:18" ht="33.75" x14ac:dyDescent="0.2">
      <c r="A1257" s="12" t="s">
        <v>1192</v>
      </c>
      <c r="B1257" s="10" t="str">
        <f>VLOOKUP(A1257,[3]Feuil1!$A$4:$B$2591,2,FALSE)</f>
        <v>Interventions sur le genou pour des affections autres que traumatiques, niveau 3</v>
      </c>
      <c r="C1257" s="26">
        <v>95</v>
      </c>
      <c r="D1257" s="27">
        <v>949917.49479999999</v>
      </c>
      <c r="E1257" s="26">
        <v>103</v>
      </c>
      <c r="F1257" s="27">
        <v>1010955.6976</v>
      </c>
      <c r="G1257" s="26">
        <v>95</v>
      </c>
      <c r="H1257" s="27">
        <v>938337.18209999998</v>
      </c>
      <c r="I1257" s="28">
        <v>6.4256320300000003E-2</v>
      </c>
      <c r="J1257" s="28">
        <v>8.4210526300000005E-2</v>
      </c>
      <c r="K1257" s="28">
        <v>-1.8404364999999999E-2</v>
      </c>
      <c r="L1257" s="28">
        <v>-7.1831550999999993E-2</v>
      </c>
      <c r="M1257" s="28">
        <v>-7.7669902999999998E-2</v>
      </c>
      <c r="N1257" s="28">
        <v>6.3300029000000002E-3</v>
      </c>
      <c r="O1257" s="28">
        <v>-1.09969E-4</v>
      </c>
      <c r="P1257" s="28">
        <v>-1.3951299999999999E-4</v>
      </c>
      <c r="Q1257" s="28">
        <v>8.6275901999999994E-6</v>
      </c>
      <c r="R1257" s="28">
        <v>3.46275E-5</v>
      </c>
    </row>
    <row r="1258" spans="1:18" ht="33.75" x14ac:dyDescent="0.2">
      <c r="A1258" s="12" t="s">
        <v>1193</v>
      </c>
      <c r="B1258" s="10" t="str">
        <f>VLOOKUP(A1258,[3]Feuil1!$A$4:$B$2591,2,FALSE)</f>
        <v>Interventions sur le genou pour des affections autres que traumatiques, niveau 4</v>
      </c>
      <c r="C1258" s="26">
        <v>51</v>
      </c>
      <c r="D1258" s="27">
        <v>704332.42249999999</v>
      </c>
      <c r="E1258" s="26">
        <v>44</v>
      </c>
      <c r="F1258" s="27">
        <v>605203.15249999997</v>
      </c>
      <c r="G1258" s="26">
        <v>51</v>
      </c>
      <c r="H1258" s="27">
        <v>694446.58</v>
      </c>
      <c r="I1258" s="28">
        <v>-0.140742165</v>
      </c>
      <c r="J1258" s="28">
        <v>-0.13725490200000001</v>
      </c>
      <c r="K1258" s="28">
        <v>-4.0420550000000001E-3</v>
      </c>
      <c r="L1258" s="28">
        <v>0.14746028189999999</v>
      </c>
      <c r="M1258" s="28">
        <v>0.15909090910000001</v>
      </c>
      <c r="N1258" s="28">
        <v>-1.0034266999999999E-2</v>
      </c>
      <c r="O1258" s="28">
        <v>9.6222600000000003E-5</v>
      </c>
      <c r="P1258" s="28">
        <v>1.7145220000000001E-4</v>
      </c>
      <c r="Q1258" s="28">
        <v>4.6316537000000002E-6</v>
      </c>
      <c r="R1258" s="28">
        <v>2.5627200000000001E-5</v>
      </c>
    </row>
    <row r="1259" spans="1:18" ht="33.75" x14ac:dyDescent="0.2">
      <c r="A1259" s="12" t="s">
        <v>1194</v>
      </c>
      <c r="B1259" s="10" t="str">
        <f>VLOOKUP(A1259,[3]Feuil1!$A$4:$B$2591,2,FALSE)</f>
        <v>Interventions sur le genou pour des affections autres que traumatiques, en ambulatoire</v>
      </c>
      <c r="C1259" s="26">
        <v>440</v>
      </c>
      <c r="D1259" s="27">
        <v>749688.09389999998</v>
      </c>
      <c r="E1259" s="26">
        <v>479</v>
      </c>
      <c r="F1259" s="27">
        <v>817522.50780000002</v>
      </c>
      <c r="G1259" s="26">
        <v>453</v>
      </c>
      <c r="H1259" s="27">
        <v>766767.86010000005</v>
      </c>
      <c r="I1259" s="28">
        <v>9.0483515E-2</v>
      </c>
      <c r="J1259" s="28">
        <v>8.8636363600000004E-2</v>
      </c>
      <c r="K1259" s="28">
        <v>1.6967569999999999E-3</v>
      </c>
      <c r="L1259" s="28">
        <v>-6.2083487E-2</v>
      </c>
      <c r="M1259" s="28">
        <v>-5.4279749000000002E-2</v>
      </c>
      <c r="N1259" s="28">
        <v>-8.2516340000000007E-3</v>
      </c>
      <c r="O1259" s="28">
        <v>-3.5739799999999998E-4</v>
      </c>
      <c r="P1259" s="28">
        <v>-9.7509000000000004E-5</v>
      </c>
      <c r="Q1259" s="28">
        <v>4.1140000000000003E-5</v>
      </c>
      <c r="R1259" s="28">
        <v>2.8296099999999998E-5</v>
      </c>
    </row>
    <row r="1260" spans="1:18" ht="22.5" x14ac:dyDescent="0.2">
      <c r="A1260" s="12" t="s">
        <v>1195</v>
      </c>
      <c r="B1260" s="10" t="str">
        <f>VLOOKUP(A1260,[3]Feuil1!$A$4:$B$2591,2,FALSE)</f>
        <v>Interventions sur la cheville et l'arrière-pied pour fractures, niveau 1</v>
      </c>
      <c r="C1260" s="26">
        <v>1221</v>
      </c>
      <c r="D1260" s="27">
        <v>4557362.9228999997</v>
      </c>
      <c r="E1260" s="26">
        <v>1111</v>
      </c>
      <c r="F1260" s="27">
        <v>4140625.6978000002</v>
      </c>
      <c r="G1260" s="26">
        <v>1071</v>
      </c>
      <c r="H1260" s="27">
        <v>3975679.2226</v>
      </c>
      <c r="I1260" s="28">
        <v>-9.1442624E-2</v>
      </c>
      <c r="J1260" s="28">
        <v>-9.0090089999999998E-2</v>
      </c>
      <c r="K1260" s="28">
        <v>-1.486448E-3</v>
      </c>
      <c r="L1260" s="28">
        <v>-3.9836123000000001E-2</v>
      </c>
      <c r="M1260" s="28">
        <v>-3.6003599999999997E-2</v>
      </c>
      <c r="N1260" s="28">
        <v>-3.9756610000000001E-3</v>
      </c>
      <c r="O1260" s="28">
        <v>-5.4984299999999995E-4</v>
      </c>
      <c r="P1260" s="28">
        <v>-3.1689100000000003E-4</v>
      </c>
      <c r="Q1260" s="28">
        <v>9.7264700000000004E-5</v>
      </c>
      <c r="R1260" s="28">
        <v>1.4671470000000001E-4</v>
      </c>
    </row>
    <row r="1261" spans="1:18" ht="22.5" x14ac:dyDescent="0.2">
      <c r="A1261" s="12" t="s">
        <v>1196</v>
      </c>
      <c r="B1261" s="10" t="str">
        <f>VLOOKUP(A1261,[3]Feuil1!$A$4:$B$2591,2,FALSE)</f>
        <v>Interventions sur la cheville et l'arrière-pied pour fractures, niveau 2</v>
      </c>
      <c r="C1261" s="26">
        <v>189</v>
      </c>
      <c r="D1261" s="27">
        <v>1273496.8133</v>
      </c>
      <c r="E1261" s="26">
        <v>177</v>
      </c>
      <c r="F1261" s="27">
        <v>1195203.0930999999</v>
      </c>
      <c r="G1261" s="26">
        <v>193</v>
      </c>
      <c r="H1261" s="27">
        <v>1291262.8066</v>
      </c>
      <c r="I1261" s="28">
        <v>-6.1479322000000003E-2</v>
      </c>
      <c r="J1261" s="28">
        <v>-6.3492063000000001E-2</v>
      </c>
      <c r="K1261" s="28">
        <v>2.1491989E-3</v>
      </c>
      <c r="L1261" s="28">
        <v>8.0371038199999995E-2</v>
      </c>
      <c r="M1261" s="28">
        <v>9.0395480200000003E-2</v>
      </c>
      <c r="N1261" s="28">
        <v>-9.1933999999999991E-3</v>
      </c>
      <c r="O1261" s="28">
        <v>2.1993730000000001E-4</v>
      </c>
      <c r="P1261" s="28">
        <v>1.845475E-4</v>
      </c>
      <c r="Q1261" s="28">
        <v>1.7527600000000001E-5</v>
      </c>
      <c r="R1261" s="28">
        <v>4.7651500000000003E-5</v>
      </c>
    </row>
    <row r="1262" spans="1:18" ht="22.5" x14ac:dyDescent="0.2">
      <c r="A1262" s="12" t="s">
        <v>1197</v>
      </c>
      <c r="B1262" s="10" t="str">
        <f>VLOOKUP(A1262,[3]Feuil1!$A$4:$B$2591,2,FALSE)</f>
        <v>Interventions sur la cheville et l'arrière-pied pour fractures, niveau 3</v>
      </c>
      <c r="C1262" s="26">
        <v>136</v>
      </c>
      <c r="D1262" s="27">
        <v>1429883.3259999999</v>
      </c>
      <c r="E1262" s="26">
        <v>107</v>
      </c>
      <c r="F1262" s="27">
        <v>1151013.1407000001</v>
      </c>
      <c r="G1262" s="26">
        <v>117</v>
      </c>
      <c r="H1262" s="27">
        <v>1223528.5918000001</v>
      </c>
      <c r="I1262" s="28">
        <v>-0.19503002799999999</v>
      </c>
      <c r="J1262" s="28">
        <v>-0.21323529399999999</v>
      </c>
      <c r="K1262" s="28">
        <v>2.3139403499999999E-2</v>
      </c>
      <c r="L1262" s="28">
        <v>6.3001410300000005E-2</v>
      </c>
      <c r="M1262" s="28">
        <v>9.3457943900000007E-2</v>
      </c>
      <c r="N1262" s="28">
        <v>-2.7853411000000002E-2</v>
      </c>
      <c r="O1262" s="28">
        <v>1.374608E-4</v>
      </c>
      <c r="P1262" s="28">
        <v>1.3931490000000001E-4</v>
      </c>
      <c r="Q1262" s="28">
        <v>1.06256E-5</v>
      </c>
      <c r="R1262" s="28">
        <v>4.5151899999999997E-5</v>
      </c>
    </row>
    <row r="1263" spans="1:18" ht="22.5" x14ac:dyDescent="0.2">
      <c r="A1263" s="12" t="s">
        <v>1198</v>
      </c>
      <c r="B1263" s="10" t="str">
        <f>VLOOKUP(A1263,[3]Feuil1!$A$4:$B$2591,2,FALSE)</f>
        <v>Interventions sur la cheville et l'arrière-pied pour fractures, niveau 4</v>
      </c>
      <c r="C1263" s="26">
        <v>20</v>
      </c>
      <c r="D1263" s="27">
        <v>317643.3</v>
      </c>
      <c r="E1263" s="26">
        <v>16</v>
      </c>
      <c r="F1263" s="27">
        <v>251311.905</v>
      </c>
      <c r="G1263" s="26">
        <v>16</v>
      </c>
      <c r="H1263" s="27">
        <v>255360.3</v>
      </c>
      <c r="I1263" s="28">
        <v>-0.20882352900000001</v>
      </c>
      <c r="J1263" s="28">
        <v>-0.2</v>
      </c>
      <c r="K1263" s="28">
        <v>-1.1029412000000001E-2</v>
      </c>
      <c r="L1263" s="28">
        <v>1.6109045799999999E-2</v>
      </c>
      <c r="M1263" s="28">
        <v>0</v>
      </c>
      <c r="N1263" s="28">
        <v>1.6109045799999999E-2</v>
      </c>
      <c r="O1263" s="28">
        <v>0</v>
      </c>
      <c r="P1263" s="28">
        <v>7.7776747000000002E-6</v>
      </c>
      <c r="Q1263" s="28">
        <v>1.4530678E-6</v>
      </c>
      <c r="R1263" s="28">
        <v>9.4235765999999997E-6</v>
      </c>
    </row>
    <row r="1264" spans="1:18" ht="22.5" x14ac:dyDescent="0.2">
      <c r="A1264" s="12" t="s">
        <v>1199</v>
      </c>
      <c r="B1264" s="10" t="str">
        <f>VLOOKUP(A1264,[3]Feuil1!$A$4:$B$2591,2,FALSE)</f>
        <v>Interventions pour infections ostéoarticulaires, niveau 1</v>
      </c>
      <c r="C1264" s="26">
        <v>2751</v>
      </c>
      <c r="D1264" s="27">
        <v>10156501.619999999</v>
      </c>
      <c r="E1264" s="26">
        <v>2664</v>
      </c>
      <c r="F1264" s="27">
        <v>9691811.6140000001</v>
      </c>
      <c r="G1264" s="26">
        <v>2651</v>
      </c>
      <c r="H1264" s="27">
        <v>9365230.7390000001</v>
      </c>
      <c r="I1264" s="28">
        <v>-4.5752959000000003E-2</v>
      </c>
      <c r="J1264" s="28">
        <v>-3.1624864000000003E-2</v>
      </c>
      <c r="K1264" s="28">
        <v>-1.4589486E-2</v>
      </c>
      <c r="L1264" s="28">
        <v>-3.3696576999999998E-2</v>
      </c>
      <c r="M1264" s="28">
        <v>-4.8798799999999996E-3</v>
      </c>
      <c r="N1264" s="28">
        <v>-2.8958009E-2</v>
      </c>
      <c r="O1264" s="28">
        <v>-1.7869899999999999E-4</v>
      </c>
      <c r="P1264" s="28">
        <v>-6.2741900000000005E-4</v>
      </c>
      <c r="Q1264" s="28">
        <v>2.4075520000000001E-4</v>
      </c>
      <c r="R1264" s="28">
        <v>3.4560569999999999E-4</v>
      </c>
    </row>
    <row r="1265" spans="1:18" ht="22.5" x14ac:dyDescent="0.2">
      <c r="A1265" s="12" t="s">
        <v>1200</v>
      </c>
      <c r="B1265" s="10" t="str">
        <f>VLOOKUP(A1265,[3]Feuil1!$A$4:$B$2591,2,FALSE)</f>
        <v>Interventions pour infections ostéoarticulaires, niveau 2</v>
      </c>
      <c r="C1265" s="26">
        <v>2081</v>
      </c>
      <c r="D1265" s="27">
        <v>16410674.388</v>
      </c>
      <c r="E1265" s="26">
        <v>2178</v>
      </c>
      <c r="F1265" s="27">
        <v>16977187.002999999</v>
      </c>
      <c r="G1265" s="26">
        <v>2230</v>
      </c>
      <c r="H1265" s="27">
        <v>17874213.004999999</v>
      </c>
      <c r="I1265" s="28">
        <v>3.4520983200000001E-2</v>
      </c>
      <c r="J1265" s="28">
        <v>4.6612205699999999E-2</v>
      </c>
      <c r="K1265" s="28">
        <v>-1.1552724E-2</v>
      </c>
      <c r="L1265" s="28">
        <v>5.2837139700000001E-2</v>
      </c>
      <c r="M1265" s="28">
        <v>2.38751148E-2</v>
      </c>
      <c r="N1265" s="28">
        <v>2.82866773E-2</v>
      </c>
      <c r="O1265" s="28">
        <v>7.1479629999999996E-4</v>
      </c>
      <c r="P1265" s="28">
        <v>1.7233438000000001E-3</v>
      </c>
      <c r="Q1265" s="28">
        <v>2.0252129999999999E-4</v>
      </c>
      <c r="R1265" s="28">
        <v>6.5961320000000004E-4</v>
      </c>
    </row>
    <row r="1266" spans="1:18" ht="22.5" x14ac:dyDescent="0.2">
      <c r="A1266" s="12" t="s">
        <v>1201</v>
      </c>
      <c r="B1266" s="10" t="str">
        <f>VLOOKUP(A1266,[3]Feuil1!$A$4:$B$2591,2,FALSE)</f>
        <v>Interventions pour infections ostéoarticulaires, niveau 3</v>
      </c>
      <c r="C1266" s="26">
        <v>4292</v>
      </c>
      <c r="D1266" s="27">
        <v>47564177.175999999</v>
      </c>
      <c r="E1266" s="26">
        <v>5117</v>
      </c>
      <c r="F1266" s="27">
        <v>56662122.454999998</v>
      </c>
      <c r="G1266" s="26">
        <v>5496</v>
      </c>
      <c r="H1266" s="27">
        <v>60754345.108000003</v>
      </c>
      <c r="I1266" s="28">
        <v>0.19127725570000001</v>
      </c>
      <c r="J1266" s="28">
        <v>0.19221808009999999</v>
      </c>
      <c r="K1266" s="28">
        <v>-7.8913799999999999E-4</v>
      </c>
      <c r="L1266" s="28">
        <v>7.2221485500000002E-2</v>
      </c>
      <c r="M1266" s="28">
        <v>7.4066835999999997E-2</v>
      </c>
      <c r="N1266" s="28">
        <v>-1.718097E-3</v>
      </c>
      <c r="O1266" s="28">
        <v>5.2097652E-3</v>
      </c>
      <c r="P1266" s="28">
        <v>7.8618752999999996E-3</v>
      </c>
      <c r="Q1266" s="28">
        <v>4.991288E-4</v>
      </c>
      <c r="R1266" s="28">
        <v>2.2420213E-3</v>
      </c>
    </row>
    <row r="1267" spans="1:18" ht="22.5" x14ac:dyDescent="0.2">
      <c r="A1267" s="12" t="s">
        <v>1202</v>
      </c>
      <c r="B1267" s="10" t="str">
        <f>VLOOKUP(A1267,[3]Feuil1!$A$4:$B$2591,2,FALSE)</f>
        <v>Interventions pour infections ostéoarticulaires, niveau 4</v>
      </c>
      <c r="C1267" s="26">
        <v>2088</v>
      </c>
      <c r="D1267" s="27">
        <v>33951945.175999999</v>
      </c>
      <c r="E1267" s="26">
        <v>2511</v>
      </c>
      <c r="F1267" s="27">
        <v>41287401.552000001</v>
      </c>
      <c r="G1267" s="26">
        <v>2688</v>
      </c>
      <c r="H1267" s="27">
        <v>44381432.818000004</v>
      </c>
      <c r="I1267" s="28">
        <v>0.2160540829</v>
      </c>
      <c r="J1267" s="28">
        <v>0.20258620690000001</v>
      </c>
      <c r="K1267" s="28">
        <v>1.1199094E-2</v>
      </c>
      <c r="L1267" s="28">
        <v>7.4938871200000007E-2</v>
      </c>
      <c r="M1267" s="28">
        <v>7.0489844699999998E-2</v>
      </c>
      <c r="N1267" s="28">
        <v>4.1560659999999999E-3</v>
      </c>
      <c r="O1267" s="28">
        <v>2.4330566000000001E-3</v>
      </c>
      <c r="P1267" s="28">
        <v>5.9441750999999999E-3</v>
      </c>
      <c r="Q1267" s="28">
        <v>2.4411539999999999E-4</v>
      </c>
      <c r="R1267" s="28">
        <v>1.6378107E-3</v>
      </c>
    </row>
    <row r="1268" spans="1:18" ht="33.75" x14ac:dyDescent="0.2">
      <c r="A1268" s="12" t="s">
        <v>2533</v>
      </c>
      <c r="B1268" s="10" t="str">
        <f>VLOOKUP(A1268,[3]Feuil1!$A$4:$B$2591,2,FALSE)</f>
        <v>Libérations articulaires du membre inférieur à l'exception de la hanche et du pied, niveau 1</v>
      </c>
      <c r="C1268" s="26">
        <v>392</v>
      </c>
      <c r="D1268" s="27">
        <v>1243634.9983000001</v>
      </c>
      <c r="E1268" s="26">
        <v>387</v>
      </c>
      <c r="F1268" s="27">
        <v>1226296.7844</v>
      </c>
      <c r="G1268" s="26">
        <v>369</v>
      </c>
      <c r="H1268" s="27">
        <v>1169849.7711</v>
      </c>
      <c r="I1268" s="28">
        <v>-1.3941561999999999E-2</v>
      </c>
      <c r="J1268" s="28">
        <v>-1.2755102000000001E-2</v>
      </c>
      <c r="K1268" s="28">
        <v>-1.2017880000000001E-3</v>
      </c>
      <c r="L1268" s="28">
        <v>-4.6030466999999999E-2</v>
      </c>
      <c r="M1268" s="28">
        <v>-4.6511627999999999E-2</v>
      </c>
      <c r="N1268" s="28">
        <v>5.0463250000000004E-4</v>
      </c>
      <c r="O1268" s="28">
        <v>-2.4742900000000002E-4</v>
      </c>
      <c r="P1268" s="28">
        <v>-1.08445E-4</v>
      </c>
      <c r="Q1268" s="28">
        <v>3.3511399999999999E-5</v>
      </c>
      <c r="R1268" s="28">
        <v>4.3170999999999997E-5</v>
      </c>
    </row>
    <row r="1269" spans="1:18" ht="33.75" x14ac:dyDescent="0.2">
      <c r="A1269" s="12" t="s">
        <v>2534</v>
      </c>
      <c r="B1269" s="10" t="str">
        <f>VLOOKUP(A1269,[3]Feuil1!$A$4:$B$2591,2,FALSE)</f>
        <v>Libérations articulaires du membre inférieur à l'exception de la hanche et du pied, niveau 2</v>
      </c>
      <c r="C1269" s="26">
        <v>37</v>
      </c>
      <c r="D1269" s="27">
        <v>202991.42920000001</v>
      </c>
      <c r="E1269" s="26">
        <v>43</v>
      </c>
      <c r="F1269" s="27">
        <v>253338.18350000001</v>
      </c>
      <c r="G1269" s="26">
        <v>33</v>
      </c>
      <c r="H1269" s="27">
        <v>181733.3688</v>
      </c>
      <c r="I1269" s="28">
        <v>0.2480240397</v>
      </c>
      <c r="J1269" s="28">
        <v>0.16216216219999999</v>
      </c>
      <c r="K1269" s="28">
        <v>7.3881150500000006E-2</v>
      </c>
      <c r="L1269" s="28">
        <v>-0.28264517300000003</v>
      </c>
      <c r="M1269" s="28">
        <v>-0.23255814</v>
      </c>
      <c r="N1269" s="28">
        <v>-6.5264922000000003E-2</v>
      </c>
      <c r="O1269" s="28">
        <v>-1.3746099999999999E-4</v>
      </c>
      <c r="P1269" s="28">
        <v>-1.37565E-4</v>
      </c>
      <c r="Q1269" s="28">
        <v>2.9969524E-6</v>
      </c>
      <c r="R1269" s="28">
        <v>6.7065174999999996E-6</v>
      </c>
    </row>
    <row r="1270" spans="1:18" ht="33.75" x14ac:dyDescent="0.2">
      <c r="A1270" s="12" t="s">
        <v>2535</v>
      </c>
      <c r="B1270" s="10" t="str">
        <f>VLOOKUP(A1270,[3]Feuil1!$A$4:$B$2591,2,FALSE)</f>
        <v>Libérations articulaires du membre inférieur à l'exception de la hanche et du pied, niveau 3</v>
      </c>
      <c r="C1270" s="26">
        <v>24</v>
      </c>
      <c r="D1270" s="27">
        <v>193126.06099999999</v>
      </c>
      <c r="E1270" s="26">
        <v>20</v>
      </c>
      <c r="F1270" s="27">
        <v>166187.54519999999</v>
      </c>
      <c r="G1270" s="26">
        <v>16</v>
      </c>
      <c r="H1270" s="27">
        <v>132880.12419999999</v>
      </c>
      <c r="I1270" s="28">
        <v>-0.13948669399999999</v>
      </c>
      <c r="J1270" s="28">
        <v>-0.16666666699999999</v>
      </c>
      <c r="K1270" s="28">
        <v>3.2615967000000003E-2</v>
      </c>
      <c r="L1270" s="28">
        <v>-0.20042068099999999</v>
      </c>
      <c r="M1270" s="28">
        <v>-0.2</v>
      </c>
      <c r="N1270" s="28">
        <v>-5.2585100000000003E-4</v>
      </c>
      <c r="O1270" s="28">
        <v>-5.4984000000000001E-5</v>
      </c>
      <c r="P1270" s="28">
        <v>-6.3989E-5</v>
      </c>
      <c r="Q1270" s="28">
        <v>1.4530678E-6</v>
      </c>
      <c r="R1270" s="28">
        <v>4.9036833000000001E-6</v>
      </c>
    </row>
    <row r="1271" spans="1:18" ht="33.75" x14ac:dyDescent="0.2">
      <c r="A1271" s="12" t="s">
        <v>2536</v>
      </c>
      <c r="B1271" s="10" t="str">
        <f>VLOOKUP(A1271,[3]Feuil1!$A$4:$B$2591,2,FALSE)</f>
        <v>Libérations articulaires du membre inférieur à l'exception de la hanche et du pied, niveau 4</v>
      </c>
      <c r="C1271" s="26">
        <v>18</v>
      </c>
      <c r="D1271" s="27">
        <v>262985.2524</v>
      </c>
      <c r="E1271" s="26">
        <v>10</v>
      </c>
      <c r="F1271" s="27">
        <v>134625.2556</v>
      </c>
      <c r="G1271" s="26">
        <v>12</v>
      </c>
      <c r="H1271" s="27">
        <v>161758.4112</v>
      </c>
      <c r="I1271" s="28">
        <v>-0.48808819399999998</v>
      </c>
      <c r="J1271" s="28">
        <v>-0.44444444399999999</v>
      </c>
      <c r="K1271" s="28">
        <v>-7.8558748999999997E-2</v>
      </c>
      <c r="L1271" s="28">
        <v>0.20154580559999999</v>
      </c>
      <c r="M1271" s="28">
        <v>0.2</v>
      </c>
      <c r="N1271" s="28">
        <v>1.2881714E-3</v>
      </c>
      <c r="O1271" s="28">
        <v>2.7492200000000001E-5</v>
      </c>
      <c r="P1271" s="28">
        <v>5.2127499999999999E-5</v>
      </c>
      <c r="Q1271" s="28">
        <v>1.0898009E-6</v>
      </c>
      <c r="R1271" s="28">
        <v>5.9693804E-6</v>
      </c>
    </row>
    <row r="1272" spans="1:18" ht="33.75" x14ac:dyDescent="0.2">
      <c r="A1272" s="12" t="s">
        <v>2537</v>
      </c>
      <c r="B1272" s="10" t="str">
        <f>VLOOKUP(A1272,[3]Feuil1!$A$4:$B$2591,2,FALSE)</f>
        <v>Libérations articulaires du membre inférieur à l'exception de la hanche et du pied, en ambulatoire</v>
      </c>
      <c r="C1272" s="26">
        <v>92</v>
      </c>
      <c r="D1272" s="27">
        <v>208387.70929999999</v>
      </c>
      <c r="E1272" s="26">
        <v>76</v>
      </c>
      <c r="F1272" s="27">
        <v>171135.27789999999</v>
      </c>
      <c r="G1272" s="26">
        <v>89</v>
      </c>
      <c r="H1272" s="27">
        <v>201078.96830000001</v>
      </c>
      <c r="I1272" s="28">
        <v>-0.178765012</v>
      </c>
      <c r="J1272" s="28">
        <v>-0.17391304299999999</v>
      </c>
      <c r="K1272" s="28">
        <v>-5.8734360000000001E-3</v>
      </c>
      <c r="L1272" s="28">
        <v>0.17497088129999999</v>
      </c>
      <c r="M1272" s="28">
        <v>0.1710526316</v>
      </c>
      <c r="N1272" s="28">
        <v>3.3459211E-3</v>
      </c>
      <c r="O1272" s="28">
        <v>1.786991E-4</v>
      </c>
      <c r="P1272" s="28">
        <v>5.75271E-5</v>
      </c>
      <c r="Q1272" s="28">
        <v>8.0826896999999992E-6</v>
      </c>
      <c r="R1272" s="28">
        <v>7.4204293000000001E-6</v>
      </c>
    </row>
    <row r="1273" spans="1:18" x14ac:dyDescent="0.2">
      <c r="A1273" s="12" t="s">
        <v>2538</v>
      </c>
      <c r="B1273" s="10" t="str">
        <f>VLOOKUP(A1273,[3]Feuil1!$A$4:$B$2591,2,FALSE)</f>
        <v>Arthroscopies de l'épaule, niveau 1</v>
      </c>
      <c r="C1273" s="26">
        <v>11015</v>
      </c>
      <c r="D1273" s="27">
        <v>26356096.477000002</v>
      </c>
      <c r="E1273" s="26">
        <v>11086</v>
      </c>
      <c r="F1273" s="27">
        <v>26518336.941</v>
      </c>
      <c r="G1273" s="26">
        <v>10399</v>
      </c>
      <c r="H1273" s="27">
        <v>24892442.377</v>
      </c>
      <c r="I1273" s="28">
        <v>6.1557091000000001E-3</v>
      </c>
      <c r="J1273" s="28">
        <v>6.4457558000000003E-3</v>
      </c>
      <c r="K1273" s="28">
        <v>-2.88189E-4</v>
      </c>
      <c r="L1273" s="28">
        <v>-6.1312086000000002E-2</v>
      </c>
      <c r="M1273" s="28">
        <v>-6.1970051999999998E-2</v>
      </c>
      <c r="N1273" s="28">
        <v>7.0143389999999999E-4</v>
      </c>
      <c r="O1273" s="28">
        <v>-9.4435590000000007E-3</v>
      </c>
      <c r="P1273" s="28">
        <v>-3.1236279999999998E-3</v>
      </c>
      <c r="Q1273" s="28">
        <v>9.4440330000000001E-4</v>
      </c>
      <c r="R1273" s="28">
        <v>9.1860729999999999E-4</v>
      </c>
    </row>
    <row r="1274" spans="1:18" x14ac:dyDescent="0.2">
      <c r="A1274" s="12" t="s">
        <v>2539</v>
      </c>
      <c r="B1274" s="10" t="str">
        <f>VLOOKUP(A1274,[3]Feuil1!$A$4:$B$2591,2,FALSE)</f>
        <v>Arthroscopies de l'épaule, niveau 2</v>
      </c>
      <c r="C1274" s="26">
        <v>807</v>
      </c>
      <c r="D1274" s="27">
        <v>2674134.5096999998</v>
      </c>
      <c r="E1274" s="26">
        <v>831</v>
      </c>
      <c r="F1274" s="27">
        <v>2759430.0828</v>
      </c>
      <c r="G1274" s="26">
        <v>726</v>
      </c>
      <c r="H1274" s="27">
        <v>2412936.0337</v>
      </c>
      <c r="I1274" s="28">
        <v>3.1896515600000001E-2</v>
      </c>
      <c r="J1274" s="28">
        <v>2.9739776999999998E-2</v>
      </c>
      <c r="K1274" s="28">
        <v>2.0944501999999999E-3</v>
      </c>
      <c r="L1274" s="28">
        <v>-0.12556725099999999</v>
      </c>
      <c r="M1274" s="28">
        <v>-0.12635379099999999</v>
      </c>
      <c r="N1274" s="28">
        <v>9.0029559999999995E-4</v>
      </c>
      <c r="O1274" s="28">
        <v>-1.4433390000000001E-3</v>
      </c>
      <c r="P1274" s="28">
        <v>-6.6567600000000003E-4</v>
      </c>
      <c r="Q1274" s="28">
        <v>6.5932999999999994E-5</v>
      </c>
      <c r="R1274" s="28">
        <v>8.9044700000000005E-5</v>
      </c>
    </row>
    <row r="1275" spans="1:18" x14ac:dyDescent="0.2">
      <c r="A1275" s="12" t="s">
        <v>2540</v>
      </c>
      <c r="B1275" s="10" t="str">
        <f>VLOOKUP(A1275,[3]Feuil1!$A$4:$B$2591,2,FALSE)</f>
        <v>Arthroscopies de l'épaule, niveau 3</v>
      </c>
      <c r="C1275" s="26">
        <v>79</v>
      </c>
      <c r="D1275" s="27">
        <v>335977.66840000002</v>
      </c>
      <c r="E1275" s="26">
        <v>101</v>
      </c>
      <c r="F1275" s="27">
        <v>451751.6348</v>
      </c>
      <c r="G1275" s="26">
        <v>68</v>
      </c>
      <c r="H1275" s="27">
        <v>288076.4302</v>
      </c>
      <c r="I1275" s="28">
        <v>0.34458827860000002</v>
      </c>
      <c r="J1275" s="28">
        <v>0.27848101269999997</v>
      </c>
      <c r="K1275" s="28">
        <v>5.1707663500000001E-2</v>
      </c>
      <c r="L1275" s="28">
        <v>-0.362312368</v>
      </c>
      <c r="M1275" s="28">
        <v>-0.32673267299999997</v>
      </c>
      <c r="N1275" s="28">
        <v>-5.2846311E-2</v>
      </c>
      <c r="O1275" s="28">
        <v>-4.5362100000000003E-4</v>
      </c>
      <c r="P1275" s="28">
        <v>-3.1444900000000001E-4</v>
      </c>
      <c r="Q1275" s="28">
        <v>6.1755382000000001E-6</v>
      </c>
      <c r="R1275" s="28">
        <v>1.06309E-5</v>
      </c>
    </row>
    <row r="1276" spans="1:18" x14ac:dyDescent="0.2">
      <c r="A1276" s="12" t="s">
        <v>2541</v>
      </c>
      <c r="B1276" s="10" t="str">
        <f>VLOOKUP(A1276,[3]Feuil1!$A$4:$B$2591,2,FALSE)</f>
        <v>Arthroscopies de l'épaule, niveau 4</v>
      </c>
      <c r="C1276" s="26">
        <v>7</v>
      </c>
      <c r="D1276" s="27">
        <v>45365.574099999998</v>
      </c>
      <c r="E1276" s="26">
        <v>1</v>
      </c>
      <c r="F1276" s="27">
        <v>6416.63</v>
      </c>
      <c r="G1276" s="26">
        <v>9</v>
      </c>
      <c r="H1276" s="27">
        <v>58198.8341</v>
      </c>
      <c r="I1276" s="28">
        <v>-0.85855728399999998</v>
      </c>
      <c r="J1276" s="28">
        <v>-0.85714285700000004</v>
      </c>
      <c r="K1276" s="28">
        <v>-9.9009900000000001E-3</v>
      </c>
      <c r="L1276" s="28">
        <v>8.07</v>
      </c>
      <c r="M1276" s="28">
        <v>8</v>
      </c>
      <c r="N1276" s="28">
        <v>7.7777777999999999E-3</v>
      </c>
      <c r="O1276" s="28">
        <v>1.099687E-4</v>
      </c>
      <c r="P1276" s="28">
        <v>9.9482700000000002E-5</v>
      </c>
      <c r="Q1276" s="28">
        <v>8.1735065000000003E-7</v>
      </c>
      <c r="R1276" s="28">
        <v>2.1477150999999999E-6</v>
      </c>
    </row>
    <row r="1277" spans="1:18" x14ac:dyDescent="0.2">
      <c r="A1277" s="12" t="s">
        <v>2542</v>
      </c>
      <c r="B1277" s="10" t="str">
        <f>VLOOKUP(A1277,[3]Feuil1!$A$4:$B$2591,2,FALSE)</f>
        <v>Arthroscopies de l'épaule, en ambulatoire</v>
      </c>
      <c r="C1277" s="26">
        <v>1105</v>
      </c>
      <c r="D1277" s="27">
        <v>2671988.3324000002</v>
      </c>
      <c r="E1277" s="26">
        <v>1339</v>
      </c>
      <c r="F1277" s="27">
        <v>3223956.8059999999</v>
      </c>
      <c r="G1277" s="26">
        <v>2013</v>
      </c>
      <c r="H1277" s="27">
        <v>4818934.6368000004</v>
      </c>
      <c r="I1277" s="28">
        <v>0.20657592960000001</v>
      </c>
      <c r="J1277" s="28">
        <v>0.21176470589999999</v>
      </c>
      <c r="K1277" s="28">
        <v>-4.2820000000000002E-3</v>
      </c>
      <c r="L1277" s="28">
        <v>0.49472679899999999</v>
      </c>
      <c r="M1277" s="28">
        <v>0.50336071699999996</v>
      </c>
      <c r="N1277" s="28">
        <v>-5.7430780000000004E-3</v>
      </c>
      <c r="O1277" s="28">
        <v>9.2648595E-3</v>
      </c>
      <c r="P1277" s="28">
        <v>3.0642312999999998E-3</v>
      </c>
      <c r="Q1277" s="28">
        <v>1.8281410000000001E-4</v>
      </c>
      <c r="R1277" s="28">
        <v>1.7783339999999999E-4</v>
      </c>
    </row>
    <row r="1278" spans="1:18" x14ac:dyDescent="0.2">
      <c r="A1278" s="12" t="s">
        <v>2543</v>
      </c>
      <c r="B1278" s="10" t="str">
        <f>VLOOKUP(A1278,[3]Feuil1!$A$4:$B$2591,2,FALSE)</f>
        <v>Ténosynovectomies du poignet, niveau 1</v>
      </c>
      <c r="C1278" s="26">
        <v>380</v>
      </c>
      <c r="D1278" s="27">
        <v>687223.12179999996</v>
      </c>
      <c r="E1278" s="26">
        <v>360</v>
      </c>
      <c r="F1278" s="27">
        <v>650157.35360000003</v>
      </c>
      <c r="G1278" s="26">
        <v>375</v>
      </c>
      <c r="H1278" s="27">
        <v>723463.57389999996</v>
      </c>
      <c r="I1278" s="28">
        <v>-5.3935565999999997E-2</v>
      </c>
      <c r="J1278" s="28">
        <v>-5.2631578999999998E-2</v>
      </c>
      <c r="K1278" s="28">
        <v>-1.376431E-3</v>
      </c>
      <c r="L1278" s="28">
        <v>0.1127515053</v>
      </c>
      <c r="M1278" s="28">
        <v>4.16666667E-2</v>
      </c>
      <c r="N1278" s="28">
        <v>6.8241445100000006E-2</v>
      </c>
      <c r="O1278" s="28">
        <v>2.0619120000000001E-4</v>
      </c>
      <c r="P1278" s="28">
        <v>1.4083410000000001E-4</v>
      </c>
      <c r="Q1278" s="28">
        <v>3.4056300000000001E-5</v>
      </c>
      <c r="R1278" s="28">
        <v>2.6698000000000001E-5</v>
      </c>
    </row>
    <row r="1279" spans="1:18" x14ac:dyDescent="0.2">
      <c r="A1279" s="12" t="s">
        <v>2544</v>
      </c>
      <c r="B1279" s="10" t="str">
        <f>VLOOKUP(A1279,[3]Feuil1!$A$4:$B$2591,2,FALSE)</f>
        <v>Ténosynovectomies du poignet, niveau 2</v>
      </c>
      <c r="C1279" s="26">
        <v>20</v>
      </c>
      <c r="D1279" s="27">
        <v>81636.531600000002</v>
      </c>
      <c r="E1279" s="26">
        <v>24</v>
      </c>
      <c r="F1279" s="27">
        <v>98221.467999999993</v>
      </c>
      <c r="G1279" s="26">
        <v>26</v>
      </c>
      <c r="H1279" s="27">
        <v>105225.7858</v>
      </c>
      <c r="I1279" s="28">
        <v>0.2031558185</v>
      </c>
      <c r="J1279" s="28">
        <v>0.2</v>
      </c>
      <c r="K1279" s="28">
        <v>2.6298488E-3</v>
      </c>
      <c r="L1279" s="28">
        <v>7.1311475400000005E-2</v>
      </c>
      <c r="M1279" s="28">
        <v>8.3333333300000006E-2</v>
      </c>
      <c r="N1279" s="28">
        <v>-1.10971E-2</v>
      </c>
      <c r="O1279" s="28">
        <v>2.7492200000000001E-5</v>
      </c>
      <c r="P1279" s="28">
        <v>1.3456500000000001E-5</v>
      </c>
      <c r="Q1279" s="28">
        <v>2.3612352000000002E-6</v>
      </c>
      <c r="R1279" s="28">
        <v>3.8831534999999998E-6</v>
      </c>
    </row>
    <row r="1280" spans="1:18" x14ac:dyDescent="0.2">
      <c r="A1280" s="12" t="s">
        <v>2545</v>
      </c>
      <c r="B1280" s="10" t="str">
        <f>VLOOKUP(A1280,[3]Feuil1!$A$4:$B$2591,2,FALSE)</f>
        <v>Ténosynovectomies du poignet, niveau 3</v>
      </c>
      <c r="C1280" s="26">
        <v>11</v>
      </c>
      <c r="D1280" s="27">
        <v>72479.290800000002</v>
      </c>
      <c r="E1280" s="26">
        <v>21</v>
      </c>
      <c r="F1280" s="27">
        <v>139363.23240000001</v>
      </c>
      <c r="G1280" s="26">
        <v>27</v>
      </c>
      <c r="H1280" s="27">
        <v>178270.42800000001</v>
      </c>
      <c r="I1280" s="28">
        <v>0.92280071809999997</v>
      </c>
      <c r="J1280" s="28">
        <v>0.90909090910000001</v>
      </c>
      <c r="K1280" s="28">
        <v>7.1813284999999996E-3</v>
      </c>
      <c r="L1280" s="28">
        <v>0.27917833800000003</v>
      </c>
      <c r="M1280" s="28">
        <v>0.28571428570000001</v>
      </c>
      <c r="N1280" s="28">
        <v>-5.0835150000000003E-3</v>
      </c>
      <c r="O1280" s="28">
        <v>8.2476499999999995E-5</v>
      </c>
      <c r="P1280" s="28">
        <v>7.4747500000000002E-5</v>
      </c>
      <c r="Q1280" s="28">
        <v>2.4520518999999998E-6</v>
      </c>
      <c r="R1280" s="28">
        <v>6.5787243999999998E-6</v>
      </c>
    </row>
    <row r="1281" spans="1:18" x14ac:dyDescent="0.2">
      <c r="A1281" s="12" t="s">
        <v>2546</v>
      </c>
      <c r="B1281" s="10" t="str">
        <f>VLOOKUP(A1281,[3]Feuil1!$A$4:$B$2591,2,FALSE)</f>
        <v>Ténosynovectomies du poignet, niveau 4</v>
      </c>
      <c r="C1281" s="26">
        <v>13</v>
      </c>
      <c r="D1281" s="27">
        <v>109328.04270000001</v>
      </c>
      <c r="E1281" s="26">
        <v>5</v>
      </c>
      <c r="F1281" s="27">
        <v>40582.050000000003</v>
      </c>
      <c r="G1281" s="26">
        <v>2</v>
      </c>
      <c r="H1281" s="27">
        <v>16232.82</v>
      </c>
      <c r="I1281" s="28">
        <v>-0.628804751</v>
      </c>
      <c r="J1281" s="28">
        <v>-0.61538461499999997</v>
      </c>
      <c r="K1281" s="28">
        <v>-3.4892353000000001E-2</v>
      </c>
      <c r="L1281" s="28">
        <v>-0.6</v>
      </c>
      <c r="M1281" s="28">
        <v>-0.6</v>
      </c>
      <c r="N1281" s="28">
        <v>-2.77556E-16</v>
      </c>
      <c r="O1281" s="28">
        <v>-4.1238000000000001E-5</v>
      </c>
      <c r="P1281" s="28">
        <v>-4.6779000000000001E-5</v>
      </c>
      <c r="Q1281" s="28">
        <v>1.8163347999999999E-7</v>
      </c>
      <c r="R1281" s="28">
        <v>5.9904073999999998E-7</v>
      </c>
    </row>
    <row r="1282" spans="1:18" ht="22.5" x14ac:dyDescent="0.2">
      <c r="A1282" s="12" t="s">
        <v>2547</v>
      </c>
      <c r="B1282" s="10" t="str">
        <f>VLOOKUP(A1282,[3]Feuil1!$A$4:$B$2591,2,FALSE)</f>
        <v>Ténosynovectomies du poignet, en ambulatoire</v>
      </c>
      <c r="C1282" s="26">
        <v>1433</v>
      </c>
      <c r="D1282" s="27">
        <v>2469027.5129999998</v>
      </c>
      <c r="E1282" s="26">
        <v>1317</v>
      </c>
      <c r="F1282" s="27">
        <v>2269102.3986</v>
      </c>
      <c r="G1282" s="26">
        <v>1370</v>
      </c>
      <c r="H1282" s="27">
        <v>2360879.3939999999</v>
      </c>
      <c r="I1282" s="28">
        <v>-8.0973222999999997E-2</v>
      </c>
      <c r="J1282" s="28">
        <v>-8.0949058000000004E-2</v>
      </c>
      <c r="K1282" s="28">
        <v>-2.6293000000000001E-5</v>
      </c>
      <c r="L1282" s="28">
        <v>4.0446387700000003E-2</v>
      </c>
      <c r="M1282" s="28">
        <v>4.0242976499999999E-2</v>
      </c>
      <c r="N1282" s="28">
        <v>1.955421E-4</v>
      </c>
      <c r="O1282" s="28">
        <v>7.2854240000000002E-4</v>
      </c>
      <c r="P1282" s="28">
        <v>1.763197E-4</v>
      </c>
      <c r="Q1282" s="28">
        <v>1.2441890000000001E-4</v>
      </c>
      <c r="R1282" s="28">
        <v>8.7123699999999994E-5</v>
      </c>
    </row>
    <row r="1283" spans="1:18" ht="22.5" x14ac:dyDescent="0.2">
      <c r="A1283" s="12" t="s">
        <v>2548</v>
      </c>
      <c r="B1283" s="10" t="str">
        <f>VLOOKUP(A1283,[3]Feuil1!$A$4:$B$2591,2,FALSE)</f>
        <v>Interventions sur le poignet autres que les ténosynovectomies, niveau 1</v>
      </c>
      <c r="C1283" s="26">
        <v>3199</v>
      </c>
      <c r="D1283" s="27">
        <v>6739974.4872000003</v>
      </c>
      <c r="E1283" s="26">
        <v>3068</v>
      </c>
      <c r="F1283" s="27">
        <v>6466073.2076000003</v>
      </c>
      <c r="G1283" s="26">
        <v>2931</v>
      </c>
      <c r="H1283" s="27">
        <v>6180034.1745999996</v>
      </c>
      <c r="I1283" s="28">
        <v>-4.0638326000000002E-2</v>
      </c>
      <c r="J1283" s="28">
        <v>-4.0950296999999997E-2</v>
      </c>
      <c r="K1283" s="28">
        <v>3.2529189999999999E-4</v>
      </c>
      <c r="L1283" s="28">
        <v>-4.4236900000000003E-2</v>
      </c>
      <c r="M1283" s="28">
        <v>-4.4654498000000001E-2</v>
      </c>
      <c r="N1283" s="28">
        <v>4.3711740000000002E-4</v>
      </c>
      <c r="O1283" s="28">
        <v>-1.8832129999999999E-3</v>
      </c>
      <c r="P1283" s="28">
        <v>-5.4953100000000002E-4</v>
      </c>
      <c r="Q1283" s="28">
        <v>2.661839E-4</v>
      </c>
      <c r="R1283" s="28">
        <v>2.280622E-4</v>
      </c>
    </row>
    <row r="1284" spans="1:18" ht="22.5" x14ac:dyDescent="0.2">
      <c r="A1284" s="12" t="s">
        <v>2549</v>
      </c>
      <c r="B1284" s="10" t="str">
        <f>VLOOKUP(A1284,[3]Feuil1!$A$4:$B$2591,2,FALSE)</f>
        <v>Interventions sur le poignet autres que les ténosynovectomies, niveau 2</v>
      </c>
      <c r="C1284" s="26">
        <v>164</v>
      </c>
      <c r="D1284" s="27">
        <v>645053.20310000004</v>
      </c>
      <c r="E1284" s="26">
        <v>172</v>
      </c>
      <c r="F1284" s="27">
        <v>666761.91669999994</v>
      </c>
      <c r="G1284" s="26">
        <v>166</v>
      </c>
      <c r="H1284" s="27">
        <v>648736.45160000003</v>
      </c>
      <c r="I1284" s="28">
        <v>3.3654144300000001E-2</v>
      </c>
      <c r="J1284" s="28">
        <v>4.8780487800000001E-2</v>
      </c>
      <c r="K1284" s="28">
        <v>-1.4422793E-2</v>
      </c>
      <c r="L1284" s="28">
        <v>-2.7034335E-2</v>
      </c>
      <c r="M1284" s="28">
        <v>-3.4883720999999999E-2</v>
      </c>
      <c r="N1284" s="28">
        <v>8.1330985999999994E-3</v>
      </c>
      <c r="O1284" s="28">
        <v>-8.2476000000000001E-5</v>
      </c>
      <c r="P1284" s="28">
        <v>-3.4629999999999999E-5</v>
      </c>
      <c r="Q1284" s="28">
        <v>1.50756E-5</v>
      </c>
      <c r="R1284" s="28">
        <v>2.3940399999999999E-5</v>
      </c>
    </row>
    <row r="1285" spans="1:18" ht="22.5" x14ac:dyDescent="0.2">
      <c r="A1285" s="12" t="s">
        <v>2550</v>
      </c>
      <c r="B1285" s="10" t="str">
        <f>VLOOKUP(A1285,[3]Feuil1!$A$4:$B$2591,2,FALSE)</f>
        <v>Interventions sur le poignet autres que les ténosynovectomies, niveau 3</v>
      </c>
      <c r="C1285" s="26">
        <v>54</v>
      </c>
      <c r="D1285" s="27">
        <v>350556.01370000001</v>
      </c>
      <c r="E1285" s="26">
        <v>53</v>
      </c>
      <c r="F1285" s="27">
        <v>330052.24109999998</v>
      </c>
      <c r="G1285" s="26">
        <v>67</v>
      </c>
      <c r="H1285" s="27">
        <v>466617.33470000001</v>
      </c>
      <c r="I1285" s="28">
        <v>-5.8489290999999999E-2</v>
      </c>
      <c r="J1285" s="28">
        <v>-1.8518519000000001E-2</v>
      </c>
      <c r="K1285" s="28">
        <v>-4.0724938000000002E-2</v>
      </c>
      <c r="L1285" s="28">
        <v>0.41376811479999998</v>
      </c>
      <c r="M1285" s="28">
        <v>0.2641509434</v>
      </c>
      <c r="N1285" s="28">
        <v>0.1183538819</v>
      </c>
      <c r="O1285" s="28">
        <v>1.9244520000000001E-4</v>
      </c>
      <c r="P1285" s="28">
        <v>2.623654E-4</v>
      </c>
      <c r="Q1285" s="28">
        <v>6.0847215E-6</v>
      </c>
      <c r="R1285" s="28">
        <v>1.72196E-5</v>
      </c>
    </row>
    <row r="1286" spans="1:18" ht="22.5" x14ac:dyDescent="0.2">
      <c r="A1286" s="12" t="s">
        <v>2551</v>
      </c>
      <c r="B1286" s="10" t="str">
        <f>VLOOKUP(A1286,[3]Feuil1!$A$4:$B$2591,2,FALSE)</f>
        <v>Interventions sur le poignet autres que les ténosynovectomies, niveau 4</v>
      </c>
      <c r="C1286" s="26">
        <v>13</v>
      </c>
      <c r="D1286" s="27">
        <v>111630.68399999999</v>
      </c>
      <c r="E1286" s="26">
        <v>7</v>
      </c>
      <c r="F1286" s="27">
        <v>58797.2</v>
      </c>
      <c r="G1286" s="26">
        <v>10</v>
      </c>
      <c r="H1286" s="27">
        <v>85171.944000000003</v>
      </c>
      <c r="I1286" s="28">
        <v>-0.47328818700000003</v>
      </c>
      <c r="J1286" s="28">
        <v>-0.46153846199999998</v>
      </c>
      <c r="K1286" s="28">
        <v>-2.1820918000000002E-2</v>
      </c>
      <c r="L1286" s="28">
        <v>0.44857142859999999</v>
      </c>
      <c r="M1286" s="28">
        <v>0.42857142860000003</v>
      </c>
      <c r="N1286" s="28">
        <v>1.4E-2</v>
      </c>
      <c r="O1286" s="28">
        <v>4.1238200000000001E-5</v>
      </c>
      <c r="P1286" s="28">
        <v>5.0670500000000002E-5</v>
      </c>
      <c r="Q1286" s="28">
        <v>9.0816739000000002E-7</v>
      </c>
      <c r="R1286" s="28">
        <v>3.1431054000000001E-6</v>
      </c>
    </row>
    <row r="1287" spans="1:18" ht="22.5" x14ac:dyDescent="0.2">
      <c r="A1287" s="12" t="s">
        <v>2552</v>
      </c>
      <c r="B1287" s="10" t="str">
        <f>VLOOKUP(A1287,[3]Feuil1!$A$4:$B$2591,2,FALSE)</f>
        <v>Interventions sur le poignet autres que les ténosynovectomies, en ambulatoire</v>
      </c>
      <c r="C1287" s="26">
        <v>1867</v>
      </c>
      <c r="D1287" s="27">
        <v>3093600.8640000001</v>
      </c>
      <c r="E1287" s="26">
        <v>1826</v>
      </c>
      <c r="F1287" s="27">
        <v>3020331.0260000001</v>
      </c>
      <c r="G1287" s="26">
        <v>2145</v>
      </c>
      <c r="H1287" s="27">
        <v>3579033.9569999999</v>
      </c>
      <c r="I1287" s="28">
        <v>-2.3684322000000001E-2</v>
      </c>
      <c r="J1287" s="28">
        <v>-2.1960364E-2</v>
      </c>
      <c r="K1287" s="28">
        <v>-1.762666E-3</v>
      </c>
      <c r="L1287" s="28">
        <v>0.1849806946</v>
      </c>
      <c r="M1287" s="28">
        <v>0.17469879520000001</v>
      </c>
      <c r="N1287" s="28">
        <v>8.7527964000000003E-3</v>
      </c>
      <c r="O1287" s="28">
        <v>4.3850002999999997E-3</v>
      </c>
      <c r="P1287" s="28">
        <v>1.0733660000000001E-3</v>
      </c>
      <c r="Q1287" s="28">
        <v>1.9480189999999999E-4</v>
      </c>
      <c r="R1287" s="28">
        <v>1.320773E-4</v>
      </c>
    </row>
    <row r="1288" spans="1:18" ht="45" x14ac:dyDescent="0.2">
      <c r="A1288" s="12" t="s">
        <v>1203</v>
      </c>
      <c r="B1288" s="10" t="str">
        <f>VLOOKUP(A1288,[3]Feuil1!$A$4:$B$2591,2,FALSE)</f>
        <v>Affections de l'appareil musculosquelettique sans acte opératoire de la CMD 08, avec anesthésie, en ambulatoire</v>
      </c>
      <c r="C1288" s="26">
        <v>17209</v>
      </c>
      <c r="D1288" s="27">
        <v>13310795.630999999</v>
      </c>
      <c r="E1288" s="26">
        <v>16727</v>
      </c>
      <c r="F1288" s="27">
        <v>12933197.136</v>
      </c>
      <c r="G1288" s="26">
        <v>16662</v>
      </c>
      <c r="H1288" s="27">
        <v>12897119.49</v>
      </c>
      <c r="I1288" s="28">
        <v>-2.8367837999999999E-2</v>
      </c>
      <c r="J1288" s="28">
        <v>-2.8008600000000002E-2</v>
      </c>
      <c r="K1288" s="28">
        <v>-3.6958999999999999E-4</v>
      </c>
      <c r="L1288" s="28">
        <v>-2.7895379999999998E-3</v>
      </c>
      <c r="M1288" s="28">
        <v>-3.8859329999999998E-3</v>
      </c>
      <c r="N1288" s="28">
        <v>1.100672E-3</v>
      </c>
      <c r="O1288" s="28">
        <v>-8.9349500000000001E-4</v>
      </c>
      <c r="P1288" s="28">
        <v>-6.9311000000000001E-5</v>
      </c>
      <c r="Q1288" s="28">
        <v>1.5131884999999999E-3</v>
      </c>
      <c r="R1288" s="28">
        <v>4.7594320000000001E-4</v>
      </c>
    </row>
    <row r="1289" spans="1:18" ht="33.75" x14ac:dyDescent="0.2">
      <c r="A1289" s="12" t="s">
        <v>1204</v>
      </c>
      <c r="B1289" s="10" t="str">
        <f>VLOOKUP(A1289,[3]Feuil1!$A$4:$B$2591,2,FALSE)</f>
        <v>Tractions continues et réductions progressives : autres que hanche et fémur, niveau 1</v>
      </c>
      <c r="C1289" s="26">
        <v>1035</v>
      </c>
      <c r="D1289" s="27">
        <v>2028444.3315999999</v>
      </c>
      <c r="E1289" s="26">
        <v>1104</v>
      </c>
      <c r="F1289" s="27">
        <v>2172646.8213999998</v>
      </c>
      <c r="G1289" s="26">
        <v>971</v>
      </c>
      <c r="H1289" s="27">
        <v>1873305.0297000001</v>
      </c>
      <c r="I1289" s="28">
        <v>7.1090188499999998E-2</v>
      </c>
      <c r="J1289" s="28">
        <v>6.6666666700000002E-2</v>
      </c>
      <c r="K1289" s="28">
        <v>4.1470517000000004E-3</v>
      </c>
      <c r="L1289" s="28">
        <v>-0.13777747400000001</v>
      </c>
      <c r="M1289" s="28">
        <v>-0.120471014</v>
      </c>
      <c r="N1289" s="28">
        <v>-1.9676964000000002E-2</v>
      </c>
      <c r="O1289" s="28">
        <v>-1.828229E-3</v>
      </c>
      <c r="P1289" s="28">
        <v>-5.7508799999999997E-4</v>
      </c>
      <c r="Q1289" s="28">
        <v>8.8183099999999999E-5</v>
      </c>
      <c r="R1289" s="28">
        <v>6.9130700000000005E-5</v>
      </c>
    </row>
    <row r="1290" spans="1:18" ht="33.75" x14ac:dyDescent="0.2">
      <c r="A1290" s="12" t="s">
        <v>1205</v>
      </c>
      <c r="B1290" s="10" t="str">
        <f>VLOOKUP(A1290,[3]Feuil1!$A$4:$B$2591,2,FALSE)</f>
        <v>Tractions continues et réductions progressives : autres que hanche et fémur, niveau 2</v>
      </c>
      <c r="C1290" s="26">
        <v>113</v>
      </c>
      <c r="D1290" s="27">
        <v>569306.60069999995</v>
      </c>
      <c r="E1290" s="26">
        <v>91</v>
      </c>
      <c r="F1290" s="27">
        <v>447267.19510000001</v>
      </c>
      <c r="G1290" s="26">
        <v>87</v>
      </c>
      <c r="H1290" s="27">
        <v>392392.68910000002</v>
      </c>
      <c r="I1290" s="28">
        <v>-0.214364993</v>
      </c>
      <c r="J1290" s="28">
        <v>-0.194690265</v>
      </c>
      <c r="K1290" s="28">
        <v>-2.4431254999999999E-2</v>
      </c>
      <c r="L1290" s="28">
        <v>-0.12268842100000001</v>
      </c>
      <c r="M1290" s="28">
        <v>-4.3956044E-2</v>
      </c>
      <c r="N1290" s="28">
        <v>-8.2352256999999998E-2</v>
      </c>
      <c r="O1290" s="28">
        <v>-5.4984000000000001E-5</v>
      </c>
      <c r="P1290" s="28">
        <v>-1.05424E-4</v>
      </c>
      <c r="Q1290" s="28">
        <v>7.9010563000000008E-6</v>
      </c>
      <c r="R1290" s="28">
        <v>1.44805E-5</v>
      </c>
    </row>
    <row r="1291" spans="1:18" ht="33.75" x14ac:dyDescent="0.2">
      <c r="A1291" s="12" t="s">
        <v>1206</v>
      </c>
      <c r="B1291" s="10" t="str">
        <f>VLOOKUP(A1291,[3]Feuil1!$A$4:$B$2591,2,FALSE)</f>
        <v>Tractions continues et réductions progressives : autres que hanche et fémur, niveau 3</v>
      </c>
      <c r="C1291" s="26">
        <v>32</v>
      </c>
      <c r="D1291" s="27">
        <v>298301.4117</v>
      </c>
      <c r="E1291" s="26">
        <v>20</v>
      </c>
      <c r="F1291" s="27">
        <v>187941.82509999999</v>
      </c>
      <c r="G1291" s="26">
        <v>31</v>
      </c>
      <c r="H1291" s="27">
        <v>291048.16100000002</v>
      </c>
      <c r="I1291" s="28">
        <v>-0.36995998800000002</v>
      </c>
      <c r="J1291" s="28">
        <v>-0.375</v>
      </c>
      <c r="K1291" s="28">
        <v>8.0640196999999993E-3</v>
      </c>
      <c r="L1291" s="28">
        <v>0.54860771860000002</v>
      </c>
      <c r="M1291" s="28">
        <v>0.55000000000000004</v>
      </c>
      <c r="N1291" s="28">
        <v>-8.9824600000000001E-4</v>
      </c>
      <c r="O1291" s="28">
        <v>1.5120690000000001E-4</v>
      </c>
      <c r="P1291" s="28">
        <v>1.9808529999999999E-4</v>
      </c>
      <c r="Q1291" s="28">
        <v>2.8153188999999999E-6</v>
      </c>
      <c r="R1291" s="28">
        <v>1.07406E-5</v>
      </c>
    </row>
    <row r="1292" spans="1:18" ht="33.75" x14ac:dyDescent="0.2">
      <c r="A1292" s="12" t="s">
        <v>1207</v>
      </c>
      <c r="B1292" s="10" t="str">
        <f>VLOOKUP(A1292,[3]Feuil1!$A$4:$B$2591,2,FALSE)</f>
        <v>Tractions continues et réductions progressives : autres que hanche et fémur, niveau 4</v>
      </c>
      <c r="C1292" s="26">
        <v>13</v>
      </c>
      <c r="D1292" s="27">
        <v>164686.34820000001</v>
      </c>
      <c r="E1292" s="26">
        <v>11</v>
      </c>
      <c r="F1292" s="27">
        <v>139897.49400000001</v>
      </c>
      <c r="G1292" s="26">
        <v>6</v>
      </c>
      <c r="H1292" s="27">
        <v>74489.279699999999</v>
      </c>
      <c r="I1292" s="28">
        <v>-0.15052161</v>
      </c>
      <c r="J1292" s="28">
        <v>-0.15384615400000001</v>
      </c>
      <c r="K1292" s="28">
        <v>3.9290069000000004E-3</v>
      </c>
      <c r="L1292" s="28">
        <v>-0.46754385999999998</v>
      </c>
      <c r="M1292" s="28">
        <v>-0.45454545499999999</v>
      </c>
      <c r="N1292" s="28">
        <v>-2.3830409E-2</v>
      </c>
      <c r="O1292" s="28">
        <v>-6.8730000000000001E-5</v>
      </c>
      <c r="P1292" s="28">
        <v>-1.25661E-4</v>
      </c>
      <c r="Q1292" s="28">
        <v>5.4490043000000004E-7</v>
      </c>
      <c r="R1292" s="28">
        <v>2.7488824000000002E-6</v>
      </c>
    </row>
    <row r="1293" spans="1:18" ht="22.5" x14ac:dyDescent="0.2">
      <c r="A1293" s="12" t="s">
        <v>1208</v>
      </c>
      <c r="B1293" s="10" t="str">
        <f>VLOOKUP(A1293,[3]Feuil1!$A$4:$B$2591,2,FALSE)</f>
        <v>Tractions continues et réductions progressives : hanche et fémur, niveau 1</v>
      </c>
      <c r="C1293" s="26">
        <v>1216</v>
      </c>
      <c r="D1293" s="27">
        <v>4918775.7560999999</v>
      </c>
      <c r="E1293" s="26">
        <v>1115</v>
      </c>
      <c r="F1293" s="27">
        <v>4534355.5831000004</v>
      </c>
      <c r="G1293" s="26">
        <v>1055</v>
      </c>
      <c r="H1293" s="27">
        <v>4194004.7642999999</v>
      </c>
      <c r="I1293" s="28">
        <v>-7.8153628000000003E-2</v>
      </c>
      <c r="J1293" s="28">
        <v>-8.3059210999999994E-2</v>
      </c>
      <c r="K1293" s="28">
        <v>5.3499441999999998E-3</v>
      </c>
      <c r="L1293" s="28">
        <v>-7.5060460999999995E-2</v>
      </c>
      <c r="M1293" s="28">
        <v>-5.3811658999999998E-2</v>
      </c>
      <c r="N1293" s="28">
        <v>-2.2457264000000001E-2</v>
      </c>
      <c r="O1293" s="28">
        <v>-8.2476499999999998E-4</v>
      </c>
      <c r="P1293" s="28">
        <v>-6.5387300000000002E-4</v>
      </c>
      <c r="Q1293" s="28">
        <v>9.5811700000000003E-5</v>
      </c>
      <c r="R1293" s="28">
        <v>1.5477159999999999E-4</v>
      </c>
    </row>
    <row r="1294" spans="1:18" ht="22.5" x14ac:dyDescent="0.2">
      <c r="A1294" s="12" t="s">
        <v>1209</v>
      </c>
      <c r="B1294" s="10" t="str">
        <f>VLOOKUP(A1294,[3]Feuil1!$A$4:$B$2591,2,FALSE)</f>
        <v>Tractions continues et réductions progressives : hanche et fémur, niveau 2</v>
      </c>
      <c r="C1294" s="26">
        <v>373</v>
      </c>
      <c r="D1294" s="27">
        <v>2847828.2436000002</v>
      </c>
      <c r="E1294" s="26">
        <v>360</v>
      </c>
      <c r="F1294" s="27">
        <v>2755135.6538999998</v>
      </c>
      <c r="G1294" s="26">
        <v>383</v>
      </c>
      <c r="H1294" s="27">
        <v>2872940.1074999999</v>
      </c>
      <c r="I1294" s="28">
        <v>-3.2548517999999999E-2</v>
      </c>
      <c r="J1294" s="28">
        <v>-3.4852546999999998E-2</v>
      </c>
      <c r="K1294" s="28">
        <v>2.3872297000000001E-3</v>
      </c>
      <c r="L1294" s="28">
        <v>4.2758131900000003E-2</v>
      </c>
      <c r="M1294" s="28">
        <v>6.3888888899999996E-2</v>
      </c>
      <c r="N1294" s="28">
        <v>-1.9861808000000002E-2</v>
      </c>
      <c r="O1294" s="28">
        <v>3.1615989999999997E-4</v>
      </c>
      <c r="P1294" s="28">
        <v>2.2632300000000001E-4</v>
      </c>
      <c r="Q1294" s="28">
        <v>3.4782800000000002E-5</v>
      </c>
      <c r="R1294" s="28">
        <v>1.060203E-4</v>
      </c>
    </row>
    <row r="1295" spans="1:18" ht="22.5" x14ac:dyDescent="0.2">
      <c r="A1295" s="12" t="s">
        <v>1210</v>
      </c>
      <c r="B1295" s="10" t="str">
        <f>VLOOKUP(A1295,[3]Feuil1!$A$4:$B$2591,2,FALSE)</f>
        <v>Tractions continues et réductions progressives : hanche et fémur, niveau 3</v>
      </c>
      <c r="C1295" s="26">
        <v>143</v>
      </c>
      <c r="D1295" s="27">
        <v>1678530.081</v>
      </c>
      <c r="E1295" s="26">
        <v>165</v>
      </c>
      <c r="F1295" s="27">
        <v>1906007.8685000001</v>
      </c>
      <c r="G1295" s="26">
        <v>158</v>
      </c>
      <c r="H1295" s="27">
        <v>1809299.1555000001</v>
      </c>
      <c r="I1295" s="28">
        <v>0.13552202020000001</v>
      </c>
      <c r="J1295" s="28">
        <v>0.1538461538</v>
      </c>
      <c r="K1295" s="28">
        <v>-1.5880915999999998E-2</v>
      </c>
      <c r="L1295" s="28">
        <v>-5.0738883999999998E-2</v>
      </c>
      <c r="M1295" s="28">
        <v>-4.2424242000000001E-2</v>
      </c>
      <c r="N1295" s="28">
        <v>-8.6830120000000004E-3</v>
      </c>
      <c r="O1295" s="28">
        <v>-9.6223000000000004E-5</v>
      </c>
      <c r="P1295" s="28">
        <v>-1.85794E-4</v>
      </c>
      <c r="Q1295" s="28">
        <v>1.4348999999999999E-5</v>
      </c>
      <c r="R1295" s="28">
        <v>6.6768700000000003E-5</v>
      </c>
    </row>
    <row r="1296" spans="1:18" ht="22.5" x14ac:dyDescent="0.2">
      <c r="A1296" s="12" t="s">
        <v>1211</v>
      </c>
      <c r="B1296" s="10" t="str">
        <f>VLOOKUP(A1296,[3]Feuil1!$A$4:$B$2591,2,FALSE)</f>
        <v>Tractions continues et réductions progressives : hanche et fémur, niveau 4</v>
      </c>
      <c r="C1296" s="26">
        <v>38</v>
      </c>
      <c r="D1296" s="27">
        <v>708491.30980000005</v>
      </c>
      <c r="E1296" s="26">
        <v>43</v>
      </c>
      <c r="F1296" s="27">
        <v>803972.30960000004</v>
      </c>
      <c r="G1296" s="26">
        <v>37</v>
      </c>
      <c r="H1296" s="27">
        <v>691215.56469999999</v>
      </c>
      <c r="I1296" s="28">
        <v>0.1347666492</v>
      </c>
      <c r="J1296" s="28">
        <v>0.13157894740000001</v>
      </c>
      <c r="K1296" s="28">
        <v>2.8170387999999998E-3</v>
      </c>
      <c r="L1296" s="28">
        <v>-0.14024953800000001</v>
      </c>
      <c r="M1296" s="28">
        <v>-0.139534884</v>
      </c>
      <c r="N1296" s="28">
        <v>-8.3054400000000001E-4</v>
      </c>
      <c r="O1296" s="28">
        <v>-8.2476000000000001E-5</v>
      </c>
      <c r="P1296" s="28">
        <v>-2.1662499999999999E-4</v>
      </c>
      <c r="Q1296" s="28">
        <v>3.3602193000000002E-6</v>
      </c>
      <c r="R1296" s="28">
        <v>2.5508E-5</v>
      </c>
    </row>
    <row r="1297" spans="1:18" ht="22.5" x14ac:dyDescent="0.2">
      <c r="A1297" s="12" t="s">
        <v>1212</v>
      </c>
      <c r="B1297" s="10" t="str">
        <f>VLOOKUP(A1297,[3]Feuil1!$A$4:$B$2591,2,FALSE)</f>
        <v>Fractures de la hanche et du bassin, niveau 1</v>
      </c>
      <c r="C1297" s="26">
        <v>4755</v>
      </c>
      <c r="D1297" s="27">
        <v>12538032.298</v>
      </c>
      <c r="E1297" s="26">
        <v>4563</v>
      </c>
      <c r="F1297" s="27">
        <v>11986810.147</v>
      </c>
      <c r="G1297" s="26">
        <v>4340</v>
      </c>
      <c r="H1297" s="27">
        <v>11360963.938999999</v>
      </c>
      <c r="I1297" s="28">
        <v>-4.3964007999999999E-2</v>
      </c>
      <c r="J1297" s="28">
        <v>-4.0378549E-2</v>
      </c>
      <c r="K1297" s="28">
        <v>-3.7363259999999999E-3</v>
      </c>
      <c r="L1297" s="28">
        <v>-5.2211239E-2</v>
      </c>
      <c r="M1297" s="28">
        <v>-4.8871356999999997E-2</v>
      </c>
      <c r="N1297" s="28">
        <v>-3.511494E-3</v>
      </c>
      <c r="O1297" s="28">
        <v>-3.0653759999999999E-3</v>
      </c>
      <c r="P1297" s="28">
        <v>-1.20236E-3</v>
      </c>
      <c r="Q1297" s="28">
        <v>3.9414460000000001E-4</v>
      </c>
      <c r="R1297" s="28">
        <v>4.1925429999999997E-4</v>
      </c>
    </row>
    <row r="1298" spans="1:18" ht="22.5" x14ac:dyDescent="0.2">
      <c r="A1298" s="12" t="s">
        <v>1213</v>
      </c>
      <c r="B1298" s="10" t="str">
        <f>VLOOKUP(A1298,[3]Feuil1!$A$4:$B$2591,2,FALSE)</f>
        <v>Fractures de la hanche et du bassin, niveau 2</v>
      </c>
      <c r="C1298" s="26">
        <v>3196</v>
      </c>
      <c r="D1298" s="27">
        <v>13205760.241</v>
      </c>
      <c r="E1298" s="26">
        <v>3314</v>
      </c>
      <c r="F1298" s="27">
        <v>13671176.390000001</v>
      </c>
      <c r="G1298" s="26">
        <v>3520</v>
      </c>
      <c r="H1298" s="27">
        <v>14532757.293</v>
      </c>
      <c r="I1298" s="28">
        <v>3.5243419599999999E-2</v>
      </c>
      <c r="J1298" s="28">
        <v>3.6921151399999998E-2</v>
      </c>
      <c r="K1298" s="28">
        <v>-1.617994E-3</v>
      </c>
      <c r="L1298" s="28">
        <v>6.3021709199999998E-2</v>
      </c>
      <c r="M1298" s="28">
        <v>6.2160531099999999E-2</v>
      </c>
      <c r="N1298" s="28">
        <v>8.1077969999999999E-4</v>
      </c>
      <c r="O1298" s="28">
        <v>2.8316930000000001E-3</v>
      </c>
      <c r="P1298" s="28">
        <v>1.6552476000000001E-3</v>
      </c>
      <c r="Q1298" s="28">
        <v>3.1967490000000002E-4</v>
      </c>
      <c r="R1298" s="28">
        <v>5.3630319999999998E-4</v>
      </c>
    </row>
    <row r="1299" spans="1:18" ht="22.5" x14ac:dyDescent="0.2">
      <c r="A1299" s="12" t="s">
        <v>1214</v>
      </c>
      <c r="B1299" s="10" t="str">
        <f>VLOOKUP(A1299,[3]Feuil1!$A$4:$B$2591,2,FALSE)</f>
        <v>Fractures de la hanche et du bassin, niveau 3</v>
      </c>
      <c r="C1299" s="26">
        <v>2264</v>
      </c>
      <c r="D1299" s="27">
        <v>11273614.374</v>
      </c>
      <c r="E1299" s="26">
        <v>2626</v>
      </c>
      <c r="F1299" s="27">
        <v>13116288.618000001</v>
      </c>
      <c r="G1299" s="26">
        <v>2934</v>
      </c>
      <c r="H1299" s="27">
        <v>14613219.459000001</v>
      </c>
      <c r="I1299" s="28">
        <v>0.16345017510000001</v>
      </c>
      <c r="J1299" s="28">
        <v>0.1598939929</v>
      </c>
      <c r="K1299" s="28">
        <v>3.0659544999999998E-3</v>
      </c>
      <c r="L1299" s="28">
        <v>0.11412762279999999</v>
      </c>
      <c r="M1299" s="28">
        <v>0.1172886519</v>
      </c>
      <c r="N1299" s="28">
        <v>-2.829196E-3</v>
      </c>
      <c r="O1299" s="28">
        <v>4.2337933999999997E-3</v>
      </c>
      <c r="P1299" s="28">
        <v>2.8758658999999999E-3</v>
      </c>
      <c r="Q1299" s="28">
        <v>2.6645629999999998E-4</v>
      </c>
      <c r="R1299" s="28">
        <v>5.3927249999999999E-4</v>
      </c>
    </row>
    <row r="1300" spans="1:18" ht="22.5" x14ac:dyDescent="0.2">
      <c r="A1300" s="12" t="s">
        <v>1215</v>
      </c>
      <c r="B1300" s="10" t="str">
        <f>VLOOKUP(A1300,[3]Feuil1!$A$4:$B$2591,2,FALSE)</f>
        <v>Fractures de la hanche et du bassin, niveau 4</v>
      </c>
      <c r="C1300" s="26">
        <v>309</v>
      </c>
      <c r="D1300" s="27">
        <v>2657425.6661999999</v>
      </c>
      <c r="E1300" s="26">
        <v>333</v>
      </c>
      <c r="F1300" s="27">
        <v>2785787.5249999999</v>
      </c>
      <c r="G1300" s="26">
        <v>390</v>
      </c>
      <c r="H1300" s="27">
        <v>3205894.5430000001</v>
      </c>
      <c r="I1300" s="28">
        <v>4.8303085400000001E-2</v>
      </c>
      <c r="J1300" s="28">
        <v>7.7669902900000004E-2</v>
      </c>
      <c r="K1300" s="28">
        <v>-2.725029E-2</v>
      </c>
      <c r="L1300" s="28">
        <v>0.1508036827</v>
      </c>
      <c r="M1300" s="28">
        <v>0.1711711712</v>
      </c>
      <c r="N1300" s="28">
        <v>-1.7390702000000001E-2</v>
      </c>
      <c r="O1300" s="28">
        <v>7.8352670000000001E-4</v>
      </c>
      <c r="P1300" s="28">
        <v>8.0709900000000003E-4</v>
      </c>
      <c r="Q1300" s="28">
        <v>3.54185E-5</v>
      </c>
      <c r="R1300" s="28">
        <v>1.183073E-4</v>
      </c>
    </row>
    <row r="1301" spans="1:18" ht="22.5" x14ac:dyDescent="0.2">
      <c r="A1301" s="12" t="s">
        <v>1216</v>
      </c>
      <c r="B1301" s="10" t="str">
        <f>VLOOKUP(A1301,[3]Feuil1!$A$4:$B$2591,2,FALSE)</f>
        <v>Transferts et autres séjours courts pour fractures de la hanche et du bassin</v>
      </c>
      <c r="C1301" s="26">
        <v>3325</v>
      </c>
      <c r="D1301" s="27">
        <v>2035416.2541</v>
      </c>
      <c r="E1301" s="26">
        <v>3197</v>
      </c>
      <c r="F1301" s="27">
        <v>1958909.7116</v>
      </c>
      <c r="G1301" s="26">
        <v>3182</v>
      </c>
      <c r="H1301" s="27">
        <v>1952014.6495999999</v>
      </c>
      <c r="I1301" s="28">
        <v>-3.7587664E-2</v>
      </c>
      <c r="J1301" s="28">
        <v>-3.8496241E-2</v>
      </c>
      <c r="K1301" s="28">
        <v>9.4495359999999999E-4</v>
      </c>
      <c r="L1301" s="28">
        <v>-3.519847E-3</v>
      </c>
      <c r="M1301" s="28">
        <v>-4.6918990000000002E-3</v>
      </c>
      <c r="N1301" s="28">
        <v>1.177577E-3</v>
      </c>
      <c r="O1301" s="28">
        <v>-2.0619099999999999E-4</v>
      </c>
      <c r="P1301" s="28">
        <v>-1.3247E-5</v>
      </c>
      <c r="Q1301" s="28">
        <v>2.8897889999999999E-4</v>
      </c>
      <c r="R1301" s="28">
        <v>7.2035300000000005E-5</v>
      </c>
    </row>
    <row r="1302" spans="1:18" ht="33.75" x14ac:dyDescent="0.2">
      <c r="A1302" s="12" t="s">
        <v>1217</v>
      </c>
      <c r="B1302" s="10" t="str">
        <f>VLOOKUP(A1302,[3]Feuil1!$A$4:$B$2591,2,FALSE)</f>
        <v>Fractures de la diaphyse, de l'épiphyse ou d'une partie non précisée du fémur, niveau 1</v>
      </c>
      <c r="C1302" s="26">
        <v>769</v>
      </c>
      <c r="D1302" s="27">
        <v>2499209.4164999998</v>
      </c>
      <c r="E1302" s="26">
        <v>685</v>
      </c>
      <c r="F1302" s="27">
        <v>2215974.4898999999</v>
      </c>
      <c r="G1302" s="26">
        <v>683</v>
      </c>
      <c r="H1302" s="27">
        <v>2212368.2313999999</v>
      </c>
      <c r="I1302" s="28">
        <v>-0.113329809</v>
      </c>
      <c r="J1302" s="28">
        <v>-0.10923277000000001</v>
      </c>
      <c r="K1302" s="28">
        <v>-4.5994499999999997E-3</v>
      </c>
      <c r="L1302" s="28">
        <v>-1.6273920000000001E-3</v>
      </c>
      <c r="M1302" s="28">
        <v>-2.919708E-3</v>
      </c>
      <c r="N1302" s="28">
        <v>1.2961006000000001E-3</v>
      </c>
      <c r="O1302" s="28">
        <v>-2.7492E-5</v>
      </c>
      <c r="P1302" s="28">
        <v>-6.928253E-6</v>
      </c>
      <c r="Q1302" s="28">
        <v>6.2027799999999996E-5</v>
      </c>
      <c r="R1302" s="28">
        <v>8.1643200000000005E-5</v>
      </c>
    </row>
    <row r="1303" spans="1:18" ht="33.75" x14ac:dyDescent="0.2">
      <c r="A1303" s="12" t="s">
        <v>1218</v>
      </c>
      <c r="B1303" s="10" t="str">
        <f>VLOOKUP(A1303,[3]Feuil1!$A$4:$B$2591,2,FALSE)</f>
        <v>Fractures de la diaphyse, de l'épiphyse ou d'une partie non précisée du fémur, niveau 2</v>
      </c>
      <c r="C1303" s="26">
        <v>437</v>
      </c>
      <c r="D1303" s="27">
        <v>2113130.7840999998</v>
      </c>
      <c r="E1303" s="26">
        <v>390</v>
      </c>
      <c r="F1303" s="27">
        <v>1893479.1627</v>
      </c>
      <c r="G1303" s="26">
        <v>398</v>
      </c>
      <c r="H1303" s="27">
        <v>1915420.4139</v>
      </c>
      <c r="I1303" s="28">
        <v>-0.10394606100000001</v>
      </c>
      <c r="J1303" s="28">
        <v>-0.107551487</v>
      </c>
      <c r="K1303" s="28">
        <v>4.0399264999999998E-3</v>
      </c>
      <c r="L1303" s="28">
        <v>1.1587796500000001E-2</v>
      </c>
      <c r="M1303" s="28">
        <v>2.0512820500000001E-2</v>
      </c>
      <c r="N1303" s="28">
        <v>-8.7456270000000006E-3</v>
      </c>
      <c r="O1303" s="28">
        <v>1.099687E-4</v>
      </c>
      <c r="P1303" s="28">
        <v>4.2153000000000001E-5</v>
      </c>
      <c r="Q1303" s="28">
        <v>3.6145100000000001E-5</v>
      </c>
      <c r="R1303" s="28">
        <v>7.0684899999999998E-5</v>
      </c>
    </row>
    <row r="1304" spans="1:18" ht="33.75" x14ac:dyDescent="0.2">
      <c r="A1304" s="12" t="s">
        <v>1219</v>
      </c>
      <c r="B1304" s="10" t="str">
        <f>VLOOKUP(A1304,[3]Feuil1!$A$4:$B$2591,2,FALSE)</f>
        <v>Fractures de la diaphyse, de l'épiphyse ou d'une partie non précisée du fémur, niveau 3</v>
      </c>
      <c r="C1304" s="26">
        <v>525</v>
      </c>
      <c r="D1304" s="27">
        <v>3348119.1993</v>
      </c>
      <c r="E1304" s="26">
        <v>471</v>
      </c>
      <c r="F1304" s="27">
        <v>2982961.7119999998</v>
      </c>
      <c r="G1304" s="26">
        <v>594</v>
      </c>
      <c r="H1304" s="27">
        <v>3786768.5057000001</v>
      </c>
      <c r="I1304" s="28">
        <v>-0.109063467</v>
      </c>
      <c r="J1304" s="28">
        <v>-0.102857143</v>
      </c>
      <c r="K1304" s="28">
        <v>-6.9178770000000002E-3</v>
      </c>
      <c r="L1304" s="28">
        <v>0.26946601110000001</v>
      </c>
      <c r="M1304" s="28">
        <v>0.26114649680000002</v>
      </c>
      <c r="N1304" s="28">
        <v>6.5967865999999997E-3</v>
      </c>
      <c r="O1304" s="28">
        <v>1.6907681000000001E-3</v>
      </c>
      <c r="P1304" s="28">
        <v>1.5442533999999999E-3</v>
      </c>
      <c r="Q1304" s="28">
        <v>5.39451E-5</v>
      </c>
      <c r="R1304" s="28">
        <v>1.397433E-4</v>
      </c>
    </row>
    <row r="1305" spans="1:18" ht="33.75" x14ac:dyDescent="0.2">
      <c r="A1305" s="12" t="s">
        <v>1220</v>
      </c>
      <c r="B1305" s="10" t="str">
        <f>VLOOKUP(A1305,[3]Feuil1!$A$4:$B$2591,2,FALSE)</f>
        <v>Fractures de la diaphyse, de l'épiphyse ou d'une partie non précisée du fémur, niveau 4</v>
      </c>
      <c r="C1305" s="26">
        <v>49</v>
      </c>
      <c r="D1305" s="27">
        <v>556640.67079999996</v>
      </c>
      <c r="E1305" s="26">
        <v>42</v>
      </c>
      <c r="F1305" s="27">
        <v>563092.23250000004</v>
      </c>
      <c r="G1305" s="26">
        <v>58</v>
      </c>
      <c r="H1305" s="27">
        <v>688923.57490000001</v>
      </c>
      <c r="I1305" s="28">
        <v>1.1590173E-2</v>
      </c>
      <c r="J1305" s="28">
        <v>-0.14285714299999999</v>
      </c>
      <c r="K1305" s="28">
        <v>0.1801885352</v>
      </c>
      <c r="L1305" s="28">
        <v>0.22346488749999999</v>
      </c>
      <c r="M1305" s="28">
        <v>0.38095238100000001</v>
      </c>
      <c r="N1305" s="28">
        <v>-0.114042668</v>
      </c>
      <c r="O1305" s="28">
        <v>2.1993730000000001E-4</v>
      </c>
      <c r="P1305" s="28">
        <v>2.4174400000000001E-4</v>
      </c>
      <c r="Q1305" s="28">
        <v>5.2673707999999997E-6</v>
      </c>
      <c r="R1305" s="28">
        <v>2.5423400000000001E-5</v>
      </c>
    </row>
    <row r="1306" spans="1:18" ht="33.75" x14ac:dyDescent="0.2">
      <c r="A1306" s="12" t="s">
        <v>1221</v>
      </c>
      <c r="B1306" s="10" t="str">
        <f>VLOOKUP(A1306,[3]Feuil1!$A$4:$B$2591,2,FALSE)</f>
        <v>Transferts et autres séjours pour fractures de la diaphyse, de l'épiphyse ou d'une partie non précisée du fémur</v>
      </c>
      <c r="C1306" s="26">
        <v>937</v>
      </c>
      <c r="D1306" s="27">
        <v>841558.37749999994</v>
      </c>
      <c r="E1306" s="26">
        <v>879</v>
      </c>
      <c r="F1306" s="27">
        <v>787696.34580000001</v>
      </c>
      <c r="G1306" s="26">
        <v>913</v>
      </c>
      <c r="H1306" s="27">
        <v>818294.75450000004</v>
      </c>
      <c r="I1306" s="28">
        <v>-6.4002727999999995E-2</v>
      </c>
      <c r="J1306" s="28">
        <v>-6.1899679999999999E-2</v>
      </c>
      <c r="K1306" s="28">
        <v>-2.2418160000000002E-3</v>
      </c>
      <c r="L1306" s="28">
        <v>3.8845436900000002E-2</v>
      </c>
      <c r="M1306" s="28">
        <v>3.8680318499999998E-2</v>
      </c>
      <c r="N1306" s="28">
        <v>1.5896939999999999E-4</v>
      </c>
      <c r="O1306" s="28">
        <v>4.6736679999999999E-4</v>
      </c>
      <c r="P1306" s="28">
        <v>5.87849E-5</v>
      </c>
      <c r="Q1306" s="28">
        <v>8.2915699999999996E-5</v>
      </c>
      <c r="R1306" s="28">
        <v>3.01976E-5</v>
      </c>
    </row>
    <row r="1307" spans="1:18" ht="33.75" x14ac:dyDescent="0.2">
      <c r="A1307" s="12" t="s">
        <v>1222</v>
      </c>
      <c r="B1307" s="10" t="str">
        <f>VLOOKUP(A1307,[3]Feuil1!$A$4:$B$2591,2,FALSE)</f>
        <v>Fractures, entorses, luxations et dislocations de la jambe, âge inférieur à 18 ans, niveau 1</v>
      </c>
      <c r="C1307" s="26">
        <v>1213</v>
      </c>
      <c r="D1307" s="27">
        <v>2053635.6262999999</v>
      </c>
      <c r="E1307" s="26">
        <v>1115</v>
      </c>
      <c r="F1307" s="27">
        <v>1889128.9705999999</v>
      </c>
      <c r="G1307" s="26">
        <v>999</v>
      </c>
      <c r="H1307" s="27">
        <v>1698275.6882</v>
      </c>
      <c r="I1307" s="28">
        <v>-8.0105085000000006E-2</v>
      </c>
      <c r="J1307" s="28">
        <v>-8.0791426E-2</v>
      </c>
      <c r="K1307" s="28">
        <v>7.466657E-4</v>
      </c>
      <c r="L1307" s="28">
        <v>-0.10102713200000001</v>
      </c>
      <c r="M1307" s="28">
        <v>-0.104035874</v>
      </c>
      <c r="N1307" s="28">
        <v>3.3581055999999999E-3</v>
      </c>
      <c r="O1307" s="28">
        <v>-1.5945460000000001E-3</v>
      </c>
      <c r="P1307" s="28">
        <v>-3.6666299999999998E-4</v>
      </c>
      <c r="Q1307" s="28">
        <v>9.0725900000000005E-5</v>
      </c>
      <c r="R1307" s="28">
        <v>6.2671599999999998E-5</v>
      </c>
    </row>
    <row r="1308" spans="1:18" ht="33.75" x14ac:dyDescent="0.2">
      <c r="A1308" s="12" t="s">
        <v>1223</v>
      </c>
      <c r="B1308" s="10" t="str">
        <f>VLOOKUP(A1308,[3]Feuil1!$A$4:$B$2591,2,FALSE)</f>
        <v>Fractures, entorses, luxations et dislocations de la jambe, âge inférieur à 18 ans, niveau 2</v>
      </c>
      <c r="C1308" s="26">
        <v>73</v>
      </c>
      <c r="D1308" s="27">
        <v>274086.07280000002</v>
      </c>
      <c r="E1308" s="26">
        <v>74</v>
      </c>
      <c r="F1308" s="27">
        <v>279861.35930000001</v>
      </c>
      <c r="G1308" s="26">
        <v>74</v>
      </c>
      <c r="H1308" s="27">
        <v>295123.65610000002</v>
      </c>
      <c r="I1308" s="28">
        <v>2.1071068799999999E-2</v>
      </c>
      <c r="J1308" s="28">
        <v>1.3698630099999999E-2</v>
      </c>
      <c r="K1308" s="28">
        <v>7.2728111000000002E-3</v>
      </c>
      <c r="L1308" s="28">
        <v>5.4535205699999999E-2</v>
      </c>
      <c r="M1308" s="28">
        <v>0</v>
      </c>
      <c r="N1308" s="28">
        <v>5.4535205699999999E-2</v>
      </c>
      <c r="O1308" s="28">
        <v>0</v>
      </c>
      <c r="P1308" s="28">
        <v>2.93215E-5</v>
      </c>
      <c r="Q1308" s="28">
        <v>6.7204387000000003E-6</v>
      </c>
      <c r="R1308" s="28">
        <v>1.0891E-5</v>
      </c>
    </row>
    <row r="1309" spans="1:18" ht="33.75" x14ac:dyDescent="0.2">
      <c r="A1309" s="12" t="s">
        <v>1224</v>
      </c>
      <c r="B1309" s="10" t="str">
        <f>VLOOKUP(A1309,[3]Feuil1!$A$4:$B$2591,2,FALSE)</f>
        <v>Fractures, entorses, luxations et dislocations de la jambe, âge inférieur à 18 ans, niveau 3</v>
      </c>
      <c r="C1309" s="26">
        <v>22</v>
      </c>
      <c r="D1309" s="27">
        <v>108804.60279999999</v>
      </c>
      <c r="E1309" s="26">
        <v>16</v>
      </c>
      <c r="F1309" s="27">
        <v>79161.697100000005</v>
      </c>
      <c r="G1309" s="26">
        <v>19</v>
      </c>
      <c r="H1309" s="27">
        <v>95423.785399999993</v>
      </c>
      <c r="I1309" s="28">
        <v>-0.27244165199999998</v>
      </c>
      <c r="J1309" s="28">
        <v>-0.27272727299999999</v>
      </c>
      <c r="K1309" s="28">
        <v>3.9272889999999999E-4</v>
      </c>
      <c r="L1309" s="28">
        <v>0.2054287477</v>
      </c>
      <c r="M1309" s="28">
        <v>0.1875</v>
      </c>
      <c r="N1309" s="28">
        <v>1.50978928E-2</v>
      </c>
      <c r="O1309" s="28">
        <v>4.1238200000000001E-5</v>
      </c>
      <c r="P1309" s="28">
        <v>3.1242299999999997E-5</v>
      </c>
      <c r="Q1309" s="28">
        <v>1.7255179999999999E-6</v>
      </c>
      <c r="R1309" s="28">
        <v>3.5214297E-6</v>
      </c>
    </row>
    <row r="1310" spans="1:18" ht="33.75" x14ac:dyDescent="0.2">
      <c r="A1310" s="12" t="s">
        <v>1225</v>
      </c>
      <c r="B1310" s="10" t="str">
        <f>VLOOKUP(A1310,[3]Feuil1!$A$4:$B$2591,2,FALSE)</f>
        <v>Fractures, entorses, luxations et dislocations de la jambe, âge inférieur à 18 ans, niveau 4</v>
      </c>
      <c r="C1310" s="26">
        <v>1</v>
      </c>
      <c r="D1310" s="27">
        <v>10155.474</v>
      </c>
      <c r="E1310" s="26">
        <v>3</v>
      </c>
      <c r="F1310" s="27">
        <v>24179.7</v>
      </c>
      <c r="G1310" s="26">
        <v>1</v>
      </c>
      <c r="H1310" s="27">
        <v>8059.9</v>
      </c>
      <c r="I1310" s="28">
        <v>1.380952381</v>
      </c>
      <c r="J1310" s="28">
        <v>2</v>
      </c>
      <c r="K1310" s="28">
        <v>-0.20634920600000001</v>
      </c>
      <c r="L1310" s="28">
        <v>-0.66666666699999999</v>
      </c>
      <c r="M1310" s="28">
        <v>-0.66666666699999999</v>
      </c>
      <c r="N1310" s="28">
        <v>0</v>
      </c>
      <c r="O1310" s="28">
        <v>-2.7492E-5</v>
      </c>
      <c r="P1310" s="28">
        <v>-3.0969000000000001E-5</v>
      </c>
      <c r="Q1310" s="28">
        <v>9.0816739000000005E-8</v>
      </c>
      <c r="R1310" s="28">
        <v>2.9743498E-7</v>
      </c>
    </row>
    <row r="1311" spans="1:18" ht="45" x14ac:dyDescent="0.2">
      <c r="A1311" s="12" t="s">
        <v>1226</v>
      </c>
      <c r="B1311" s="10" t="str">
        <f>VLOOKUP(A1311,[3]Feuil1!$A$4:$B$2591,2,FALSE)</f>
        <v>Transferts et autres séjours courts pour fractures, entorses, luxations et dislocations de la jambe, âge inférieur à 18 ans</v>
      </c>
      <c r="C1311" s="26">
        <v>1684</v>
      </c>
      <c r="D1311" s="27">
        <v>1248615.7157999999</v>
      </c>
      <c r="E1311" s="26">
        <v>1623</v>
      </c>
      <c r="F1311" s="27">
        <v>1204393.0279000001</v>
      </c>
      <c r="G1311" s="26">
        <v>1533</v>
      </c>
      <c r="H1311" s="27">
        <v>1133329.5275000001</v>
      </c>
      <c r="I1311" s="28">
        <v>-3.5417372000000003E-2</v>
      </c>
      <c r="J1311" s="28">
        <v>-3.6223277999999998E-2</v>
      </c>
      <c r="K1311" s="28">
        <v>8.3619520000000004E-4</v>
      </c>
      <c r="L1311" s="28">
        <v>-5.900358E-2</v>
      </c>
      <c r="M1311" s="28">
        <v>-5.5452864999999997E-2</v>
      </c>
      <c r="N1311" s="28">
        <v>-3.7591719999999999E-3</v>
      </c>
      <c r="O1311" s="28">
        <v>-1.2371470000000001E-3</v>
      </c>
      <c r="P1311" s="28">
        <v>-1.36525E-4</v>
      </c>
      <c r="Q1311" s="28">
        <v>1.392221E-4</v>
      </c>
      <c r="R1311" s="28">
        <v>4.1823300000000003E-5</v>
      </c>
    </row>
    <row r="1312" spans="1:18" ht="33.75" x14ac:dyDescent="0.2">
      <c r="A1312" s="12" t="s">
        <v>1227</v>
      </c>
      <c r="B1312" s="10" t="str">
        <f>VLOOKUP(A1312,[3]Feuil1!$A$4:$B$2591,2,FALSE)</f>
        <v>Fractures, entorses, luxations et dislocations de la jambe, âge supérieur à 17 ans, niveau 1</v>
      </c>
      <c r="C1312" s="26">
        <v>3466</v>
      </c>
      <c r="D1312" s="27">
        <v>5265501.7489999998</v>
      </c>
      <c r="E1312" s="26">
        <v>3194</v>
      </c>
      <c r="F1312" s="27">
        <v>4814963.2567999996</v>
      </c>
      <c r="G1312" s="26">
        <v>3028</v>
      </c>
      <c r="H1312" s="27">
        <v>4559848.6780000003</v>
      </c>
      <c r="I1312" s="28">
        <v>-8.5564209000000002E-2</v>
      </c>
      <c r="J1312" s="28">
        <v>-7.8476630000000006E-2</v>
      </c>
      <c r="K1312" s="28">
        <v>-7.6911549999999999E-3</v>
      </c>
      <c r="L1312" s="28">
        <v>-5.2983702000000001E-2</v>
      </c>
      <c r="M1312" s="28">
        <v>-5.1972447999999997E-2</v>
      </c>
      <c r="N1312" s="28">
        <v>-1.0666919999999999E-3</v>
      </c>
      <c r="O1312" s="28">
        <v>-2.2818500000000002E-3</v>
      </c>
      <c r="P1312" s="28">
        <v>-4.9012000000000003E-4</v>
      </c>
      <c r="Q1312" s="28">
        <v>2.7499309999999999E-4</v>
      </c>
      <c r="R1312" s="28">
        <v>1.6827239999999999E-4</v>
      </c>
    </row>
    <row r="1313" spans="1:18" ht="33.75" x14ac:dyDescent="0.2">
      <c r="A1313" s="12" t="s">
        <v>1228</v>
      </c>
      <c r="B1313" s="10" t="str">
        <f>VLOOKUP(A1313,[3]Feuil1!$A$4:$B$2591,2,FALSE)</f>
        <v>Fractures, entorses, luxations et dislocations de la jambe, âge supérieur à 17 ans, niveau 2</v>
      </c>
      <c r="C1313" s="26">
        <v>1812</v>
      </c>
      <c r="D1313" s="27">
        <v>5296497.2999</v>
      </c>
      <c r="E1313" s="26">
        <v>1715</v>
      </c>
      <c r="F1313" s="27">
        <v>4988897.8032999998</v>
      </c>
      <c r="G1313" s="26">
        <v>1764</v>
      </c>
      <c r="H1313" s="27">
        <v>5130996.8488999996</v>
      </c>
      <c r="I1313" s="28">
        <v>-5.8076022999999997E-2</v>
      </c>
      <c r="J1313" s="28">
        <v>-5.3532008999999998E-2</v>
      </c>
      <c r="K1313" s="28">
        <v>-4.8010220000000003E-3</v>
      </c>
      <c r="L1313" s="28">
        <v>2.8483054000000001E-2</v>
      </c>
      <c r="M1313" s="28">
        <v>2.85714286E-2</v>
      </c>
      <c r="N1313" s="28">
        <v>-8.5920000000000004E-5</v>
      </c>
      <c r="O1313" s="28">
        <v>6.7355799999999999E-4</v>
      </c>
      <c r="P1313" s="28">
        <v>2.7299710000000001E-4</v>
      </c>
      <c r="Q1313" s="28">
        <v>1.6020070000000001E-4</v>
      </c>
      <c r="R1313" s="28">
        <v>1.8934949999999999E-4</v>
      </c>
    </row>
    <row r="1314" spans="1:18" ht="33.75" x14ac:dyDescent="0.2">
      <c r="A1314" s="12" t="s">
        <v>1229</v>
      </c>
      <c r="B1314" s="10" t="str">
        <f>VLOOKUP(A1314,[3]Feuil1!$A$4:$B$2591,2,FALSE)</f>
        <v>Fractures, entorses, luxations et dislocations de la jambe, âge supérieur à 17 ans, niveau 3</v>
      </c>
      <c r="C1314" s="26">
        <v>2051</v>
      </c>
      <c r="D1314" s="27">
        <v>8618059.1359000001</v>
      </c>
      <c r="E1314" s="26">
        <v>2203</v>
      </c>
      <c r="F1314" s="27">
        <v>9264685.0211999994</v>
      </c>
      <c r="G1314" s="26">
        <v>2269</v>
      </c>
      <c r="H1314" s="27">
        <v>9517315.9243999999</v>
      </c>
      <c r="I1314" s="28">
        <v>7.5031497799999999E-2</v>
      </c>
      <c r="J1314" s="28">
        <v>7.4110190199999995E-2</v>
      </c>
      <c r="K1314" s="28">
        <v>8.5774039999999998E-4</v>
      </c>
      <c r="L1314" s="28">
        <v>2.7268158899999999E-2</v>
      </c>
      <c r="M1314" s="28">
        <v>2.99591466E-2</v>
      </c>
      <c r="N1314" s="28">
        <v>-2.612713E-3</v>
      </c>
      <c r="O1314" s="28">
        <v>9.0724139999999996E-4</v>
      </c>
      <c r="P1314" s="28">
        <v>4.8534810000000001E-4</v>
      </c>
      <c r="Q1314" s="28">
        <v>2.060632E-4</v>
      </c>
      <c r="R1314" s="28">
        <v>3.5121810000000002E-4</v>
      </c>
    </row>
    <row r="1315" spans="1:18" ht="33.75" x14ac:dyDescent="0.2">
      <c r="A1315" s="12" t="s">
        <v>1230</v>
      </c>
      <c r="B1315" s="10" t="str">
        <f>VLOOKUP(A1315,[3]Feuil1!$A$4:$B$2591,2,FALSE)</f>
        <v>Fractures, entorses, luxations et dislocations de la jambe, âge supérieur à 17 ans, niveau 4</v>
      </c>
      <c r="C1315" s="26">
        <v>107</v>
      </c>
      <c r="D1315" s="27">
        <v>786584.32149999996</v>
      </c>
      <c r="E1315" s="26">
        <v>124</v>
      </c>
      <c r="F1315" s="27">
        <v>1007578.2983</v>
      </c>
      <c r="G1315" s="26">
        <v>117</v>
      </c>
      <c r="H1315" s="27">
        <v>856862.97459999996</v>
      </c>
      <c r="I1315" s="28">
        <v>0.2809539559</v>
      </c>
      <c r="J1315" s="28">
        <v>0.15887850470000001</v>
      </c>
      <c r="K1315" s="28">
        <v>0.1053393007</v>
      </c>
      <c r="L1315" s="28">
        <v>-0.14958174900000001</v>
      </c>
      <c r="M1315" s="28">
        <v>-5.6451612999999998E-2</v>
      </c>
      <c r="N1315" s="28">
        <v>-9.8702023999999999E-2</v>
      </c>
      <c r="O1315" s="28">
        <v>-9.6223000000000004E-5</v>
      </c>
      <c r="P1315" s="28">
        <v>-2.8955000000000002E-4</v>
      </c>
      <c r="Q1315" s="28">
        <v>1.06256E-5</v>
      </c>
      <c r="R1315" s="28">
        <v>3.1620900000000001E-5</v>
      </c>
    </row>
    <row r="1316" spans="1:18" ht="45" x14ac:dyDescent="0.2">
      <c r="A1316" s="12" t="s">
        <v>1231</v>
      </c>
      <c r="B1316" s="10" t="str">
        <f>VLOOKUP(A1316,[3]Feuil1!$A$4:$B$2591,2,FALSE)</f>
        <v>Transferts et autres séjours courts pour fractures, entorses, luxations et dislocations de la jambe, âge supérieur à 17 ans</v>
      </c>
      <c r="C1316" s="26">
        <v>5107</v>
      </c>
      <c r="D1316" s="27">
        <v>3074921.8180999998</v>
      </c>
      <c r="E1316" s="26">
        <v>5005</v>
      </c>
      <c r="F1316" s="27">
        <v>3014091.9171000002</v>
      </c>
      <c r="G1316" s="26">
        <v>4865</v>
      </c>
      <c r="H1316" s="27">
        <v>2930804.8171999999</v>
      </c>
      <c r="I1316" s="28">
        <v>-1.9782584999999998E-2</v>
      </c>
      <c r="J1316" s="28">
        <v>-1.9972587E-2</v>
      </c>
      <c r="K1316" s="28">
        <v>1.9387420000000001E-4</v>
      </c>
      <c r="L1316" s="28">
        <v>-2.7632568E-2</v>
      </c>
      <c r="M1316" s="28">
        <v>-2.7972027999999999E-2</v>
      </c>
      <c r="N1316" s="28">
        <v>3.4922860000000003E-4</v>
      </c>
      <c r="O1316" s="28">
        <v>-1.9244520000000001E-3</v>
      </c>
      <c r="P1316" s="28">
        <v>-1.6000899999999999E-4</v>
      </c>
      <c r="Q1316" s="28">
        <v>4.4182340000000002E-4</v>
      </c>
      <c r="R1316" s="28">
        <v>1.0815570000000001E-4</v>
      </c>
    </row>
    <row r="1317" spans="1:18" ht="22.5" x14ac:dyDescent="0.2">
      <c r="A1317" s="12" t="s">
        <v>1232</v>
      </c>
      <c r="B1317" s="10" t="str">
        <f>VLOOKUP(A1317,[3]Feuil1!$A$4:$B$2591,2,FALSE)</f>
        <v>Entorses et luxations de la hanche et du bassin, niveau 1</v>
      </c>
      <c r="C1317" s="26">
        <v>627</v>
      </c>
      <c r="D1317" s="27">
        <v>1350717.9554000001</v>
      </c>
      <c r="E1317" s="26">
        <v>611</v>
      </c>
      <c r="F1317" s="27">
        <v>1318832.8478000001</v>
      </c>
      <c r="G1317" s="26">
        <v>558</v>
      </c>
      <c r="H1317" s="27">
        <v>1188008.7265000001</v>
      </c>
      <c r="I1317" s="28">
        <v>-2.3606044E-2</v>
      </c>
      <c r="J1317" s="28">
        <v>-2.5518341E-2</v>
      </c>
      <c r="K1317" s="28">
        <v>1.9623737000000001E-3</v>
      </c>
      <c r="L1317" s="28">
        <v>-9.9196892999999994E-2</v>
      </c>
      <c r="M1317" s="28">
        <v>-8.6743044000000005E-2</v>
      </c>
      <c r="N1317" s="28">
        <v>-1.3636742E-2</v>
      </c>
      <c r="O1317" s="28">
        <v>-7.2854199999999999E-4</v>
      </c>
      <c r="P1317" s="28">
        <v>-2.5133600000000001E-4</v>
      </c>
      <c r="Q1317" s="28">
        <v>5.06757E-5</v>
      </c>
      <c r="R1317" s="28">
        <v>4.3841200000000003E-5</v>
      </c>
    </row>
    <row r="1318" spans="1:18" ht="22.5" x14ac:dyDescent="0.2">
      <c r="A1318" s="12" t="s">
        <v>1233</v>
      </c>
      <c r="B1318" s="10" t="str">
        <f>VLOOKUP(A1318,[3]Feuil1!$A$4:$B$2591,2,FALSE)</f>
        <v>Entorses et luxations de la hanche et du bassin, niveau 2</v>
      </c>
      <c r="C1318" s="26">
        <v>192</v>
      </c>
      <c r="D1318" s="27">
        <v>859161.97329999995</v>
      </c>
      <c r="E1318" s="26">
        <v>175</v>
      </c>
      <c r="F1318" s="27">
        <v>792653.76430000004</v>
      </c>
      <c r="G1318" s="26">
        <v>183</v>
      </c>
      <c r="H1318" s="27">
        <v>818037.2598</v>
      </c>
      <c r="I1318" s="28">
        <v>-7.7410559000000004E-2</v>
      </c>
      <c r="J1318" s="28">
        <v>-8.8541667000000004E-2</v>
      </c>
      <c r="K1318" s="28">
        <v>1.22124148E-2</v>
      </c>
      <c r="L1318" s="28">
        <v>3.2023434000000003E-2</v>
      </c>
      <c r="M1318" s="28">
        <v>4.5714285700000003E-2</v>
      </c>
      <c r="N1318" s="28">
        <v>-1.3092345E-2</v>
      </c>
      <c r="O1318" s="28">
        <v>1.099687E-4</v>
      </c>
      <c r="P1318" s="28">
        <v>4.8766100000000001E-5</v>
      </c>
      <c r="Q1318" s="28">
        <v>1.6619499999999999E-5</v>
      </c>
      <c r="R1318" s="28">
        <v>3.01881E-5</v>
      </c>
    </row>
    <row r="1319" spans="1:18" ht="22.5" x14ac:dyDescent="0.2">
      <c r="A1319" s="12" t="s">
        <v>1234</v>
      </c>
      <c r="B1319" s="10" t="str">
        <f>VLOOKUP(A1319,[3]Feuil1!$A$4:$B$2591,2,FALSE)</f>
        <v>Entorses et luxations de la hanche et du bassin, niveau 3</v>
      </c>
      <c r="C1319" s="26">
        <v>68</v>
      </c>
      <c r="D1319" s="27">
        <v>422156.60060000001</v>
      </c>
      <c r="E1319" s="26">
        <v>65</v>
      </c>
      <c r="F1319" s="27">
        <v>404321.56099999999</v>
      </c>
      <c r="G1319" s="26">
        <v>76</v>
      </c>
      <c r="H1319" s="27">
        <v>468260.78460000001</v>
      </c>
      <c r="I1319" s="28">
        <v>-4.2247448999999999E-2</v>
      </c>
      <c r="J1319" s="28">
        <v>-4.4117647000000003E-2</v>
      </c>
      <c r="K1319" s="28">
        <v>1.9565145000000001E-3</v>
      </c>
      <c r="L1319" s="28">
        <v>0.15813953489999999</v>
      </c>
      <c r="M1319" s="28">
        <v>0.16923076919999999</v>
      </c>
      <c r="N1319" s="28">
        <v>-9.4859239999999997E-3</v>
      </c>
      <c r="O1319" s="28">
        <v>1.5120690000000001E-4</v>
      </c>
      <c r="P1319" s="28">
        <v>1.2283840000000001E-4</v>
      </c>
      <c r="Q1319" s="28">
        <v>6.9020721000000004E-6</v>
      </c>
      <c r="R1319" s="28">
        <v>1.7280300000000001E-5</v>
      </c>
    </row>
    <row r="1320" spans="1:18" ht="22.5" x14ac:dyDescent="0.2">
      <c r="A1320" s="12" t="s">
        <v>1235</v>
      </c>
      <c r="B1320" s="10" t="str">
        <f>VLOOKUP(A1320,[3]Feuil1!$A$4:$B$2591,2,FALSE)</f>
        <v>Entorses et luxations de la hanche et du bassin, niveau 4</v>
      </c>
      <c r="C1320" s="26">
        <v>15</v>
      </c>
      <c r="D1320" s="27">
        <v>157690.26</v>
      </c>
      <c r="E1320" s="26">
        <v>17</v>
      </c>
      <c r="F1320" s="27">
        <v>176312.72880000001</v>
      </c>
      <c r="G1320" s="26">
        <v>12</v>
      </c>
      <c r="H1320" s="27">
        <v>122247.49679999999</v>
      </c>
      <c r="I1320" s="28">
        <v>0.1180952381</v>
      </c>
      <c r="J1320" s="28">
        <v>0.1333333333</v>
      </c>
      <c r="K1320" s="28">
        <v>-1.3445377999999999E-2</v>
      </c>
      <c r="L1320" s="28">
        <v>-0.306643952</v>
      </c>
      <c r="M1320" s="28">
        <v>-0.29411764699999998</v>
      </c>
      <c r="N1320" s="28">
        <v>-1.7745599000000001E-2</v>
      </c>
      <c r="O1320" s="28">
        <v>-6.8730000000000001E-5</v>
      </c>
      <c r="P1320" s="28">
        <v>-1.03869E-4</v>
      </c>
      <c r="Q1320" s="28">
        <v>1.0898009E-6</v>
      </c>
      <c r="R1320" s="28">
        <v>4.5113067999999996E-6</v>
      </c>
    </row>
    <row r="1321" spans="1:18" ht="33.75" x14ac:dyDescent="0.2">
      <c r="A1321" s="12" t="s">
        <v>1236</v>
      </c>
      <c r="B1321" s="10" t="str">
        <f>VLOOKUP(A1321,[3]Feuil1!$A$4:$B$2591,2,FALSE)</f>
        <v>Transferts et autres séjours courts pour entorses et luxations de la hanche et du bassin</v>
      </c>
      <c r="C1321" s="26">
        <v>780</v>
      </c>
      <c r="D1321" s="27">
        <v>686664.16980000003</v>
      </c>
      <c r="E1321" s="26">
        <v>759</v>
      </c>
      <c r="F1321" s="27">
        <v>668978.31669999997</v>
      </c>
      <c r="G1321" s="26">
        <v>684</v>
      </c>
      <c r="H1321" s="27">
        <v>600932.54009999998</v>
      </c>
      <c r="I1321" s="28">
        <v>-2.5756190000000002E-2</v>
      </c>
      <c r="J1321" s="28">
        <v>-2.6923077E-2</v>
      </c>
      <c r="K1321" s="28">
        <v>1.1991719000000001E-3</v>
      </c>
      <c r="L1321" s="28">
        <v>-0.101715967</v>
      </c>
      <c r="M1321" s="28">
        <v>-9.8814229000000003E-2</v>
      </c>
      <c r="N1321" s="28">
        <v>-3.2199110000000002E-3</v>
      </c>
      <c r="O1321" s="28">
        <v>-1.030956E-3</v>
      </c>
      <c r="P1321" s="28">
        <v>-1.3072800000000001E-4</v>
      </c>
      <c r="Q1321" s="28">
        <v>6.2118600000000005E-5</v>
      </c>
      <c r="R1321" s="28">
        <v>2.21762E-5</v>
      </c>
    </row>
    <row r="1322" spans="1:18" x14ac:dyDescent="0.2">
      <c r="A1322" s="12" t="s">
        <v>1237</v>
      </c>
      <c r="B1322" s="10" t="str">
        <f>VLOOKUP(A1322,[3]Feuil1!$A$4:$B$2591,2,FALSE)</f>
        <v>Arthropathies non spécifiques, niveau 1</v>
      </c>
      <c r="C1322" s="26">
        <v>2938</v>
      </c>
      <c r="D1322" s="27">
        <v>5299768.0806999998</v>
      </c>
      <c r="E1322" s="26">
        <v>2887</v>
      </c>
      <c r="F1322" s="27">
        <v>5198827.1516000004</v>
      </c>
      <c r="G1322" s="26">
        <v>2901</v>
      </c>
      <c r="H1322" s="27">
        <v>5157198.3136</v>
      </c>
      <c r="I1322" s="28">
        <v>-1.9046291999999999E-2</v>
      </c>
      <c r="J1322" s="28">
        <v>-1.7358747000000001E-2</v>
      </c>
      <c r="K1322" s="28">
        <v>-1.7173550000000001E-3</v>
      </c>
      <c r="L1322" s="28">
        <v>-8.0073520000000006E-3</v>
      </c>
      <c r="M1322" s="28">
        <v>4.8493245999999997E-3</v>
      </c>
      <c r="N1322" s="28">
        <v>-1.2794631000000001E-2</v>
      </c>
      <c r="O1322" s="28">
        <v>1.9244520000000001E-4</v>
      </c>
      <c r="P1322" s="28">
        <v>-7.9975999999999995E-5</v>
      </c>
      <c r="Q1322" s="28">
        <v>2.6345939999999999E-4</v>
      </c>
      <c r="R1322" s="28">
        <v>1.903164E-4</v>
      </c>
    </row>
    <row r="1323" spans="1:18" x14ac:dyDescent="0.2">
      <c r="A1323" s="12" t="s">
        <v>1238</v>
      </c>
      <c r="B1323" s="10" t="str">
        <f>VLOOKUP(A1323,[3]Feuil1!$A$4:$B$2591,2,FALSE)</f>
        <v>Arthropathies non spécifiques, niveau 2</v>
      </c>
      <c r="C1323" s="26">
        <v>1022</v>
      </c>
      <c r="D1323" s="27">
        <v>3458552.2366999998</v>
      </c>
      <c r="E1323" s="26">
        <v>1107</v>
      </c>
      <c r="F1323" s="27">
        <v>3763169.0197999999</v>
      </c>
      <c r="G1323" s="26">
        <v>1157</v>
      </c>
      <c r="H1323" s="27">
        <v>3916346.4926</v>
      </c>
      <c r="I1323" s="28">
        <v>8.8076386399999998E-2</v>
      </c>
      <c r="J1323" s="28">
        <v>8.3170254400000004E-2</v>
      </c>
      <c r="K1323" s="28">
        <v>4.5294189999999998E-3</v>
      </c>
      <c r="L1323" s="28">
        <v>4.0704382900000002E-2</v>
      </c>
      <c r="M1323" s="28">
        <v>4.5167118300000003E-2</v>
      </c>
      <c r="N1323" s="28">
        <v>-4.269877E-3</v>
      </c>
      <c r="O1323" s="28">
        <v>6.8730410000000005E-4</v>
      </c>
      <c r="P1323" s="28">
        <v>2.9428069999999998E-4</v>
      </c>
      <c r="Q1323" s="28">
        <v>1.0507500000000001E-4</v>
      </c>
      <c r="R1323" s="28">
        <v>1.4452519999999999E-4</v>
      </c>
    </row>
    <row r="1324" spans="1:18" x14ac:dyDescent="0.2">
      <c r="A1324" s="12" t="s">
        <v>1239</v>
      </c>
      <c r="B1324" s="10" t="str">
        <f>VLOOKUP(A1324,[3]Feuil1!$A$4:$B$2591,2,FALSE)</f>
        <v>Arthropathies non spécifiques, niveau 3</v>
      </c>
      <c r="C1324" s="26">
        <v>758</v>
      </c>
      <c r="D1324" s="27">
        <v>3671115.2041000002</v>
      </c>
      <c r="E1324" s="26">
        <v>855</v>
      </c>
      <c r="F1324" s="27">
        <v>4128560.6864999998</v>
      </c>
      <c r="G1324" s="26">
        <v>849</v>
      </c>
      <c r="H1324" s="27">
        <v>4079355.8377</v>
      </c>
      <c r="I1324" s="28">
        <v>0.12460668129999999</v>
      </c>
      <c r="J1324" s="28">
        <v>0.12796833769999999</v>
      </c>
      <c r="K1324" s="28">
        <v>-2.9802750000000001E-3</v>
      </c>
      <c r="L1324" s="28">
        <v>-1.1918160000000001E-2</v>
      </c>
      <c r="M1324" s="28">
        <v>-7.0175439999999997E-3</v>
      </c>
      <c r="N1324" s="28">
        <v>-4.9352500000000004E-3</v>
      </c>
      <c r="O1324" s="28">
        <v>-8.2476000000000001E-5</v>
      </c>
      <c r="P1324" s="28">
        <v>-9.4530999999999993E-5</v>
      </c>
      <c r="Q1324" s="28">
        <v>7.7103399999999998E-5</v>
      </c>
      <c r="R1324" s="28">
        <v>1.505407E-4</v>
      </c>
    </row>
    <row r="1325" spans="1:18" x14ac:dyDescent="0.2">
      <c r="A1325" s="12" t="s">
        <v>1240</v>
      </c>
      <c r="B1325" s="10" t="str">
        <f>VLOOKUP(A1325,[3]Feuil1!$A$4:$B$2591,2,FALSE)</f>
        <v>Arthropathies non spécifiques, niveau 4</v>
      </c>
      <c r="C1325" s="26">
        <v>69</v>
      </c>
      <c r="D1325" s="27">
        <v>540947.48369999998</v>
      </c>
      <c r="E1325" s="26">
        <v>56</v>
      </c>
      <c r="F1325" s="27">
        <v>438638.65090000001</v>
      </c>
      <c r="G1325" s="26">
        <v>76</v>
      </c>
      <c r="H1325" s="27">
        <v>569133.24509999994</v>
      </c>
      <c r="I1325" s="28">
        <v>-0.18912895599999999</v>
      </c>
      <c r="J1325" s="28">
        <v>-0.18840579700000001</v>
      </c>
      <c r="K1325" s="28">
        <v>-8.9103499999999998E-4</v>
      </c>
      <c r="L1325" s="28">
        <v>0.29749907799999997</v>
      </c>
      <c r="M1325" s="28">
        <v>0.35714285709999999</v>
      </c>
      <c r="N1325" s="28">
        <v>-4.3948048000000003E-2</v>
      </c>
      <c r="O1325" s="28">
        <v>2.7492160000000001E-4</v>
      </c>
      <c r="P1325" s="28">
        <v>2.5070289999999998E-4</v>
      </c>
      <c r="Q1325" s="28">
        <v>6.9020721000000004E-6</v>
      </c>
      <c r="R1325" s="28">
        <v>2.1002800000000002E-5</v>
      </c>
    </row>
    <row r="1326" spans="1:18" ht="22.5" x14ac:dyDescent="0.2">
      <c r="A1326" s="12" t="s">
        <v>1241</v>
      </c>
      <c r="B1326" s="10" t="str">
        <f>VLOOKUP(A1326,[3]Feuil1!$A$4:$B$2591,2,FALSE)</f>
        <v>Arthropathies non spécifiques, très courte durée</v>
      </c>
      <c r="C1326" s="26">
        <v>1103</v>
      </c>
      <c r="D1326" s="27">
        <v>938356.78630000004</v>
      </c>
      <c r="E1326" s="26">
        <v>871</v>
      </c>
      <c r="F1326" s="27">
        <v>741351.26459999999</v>
      </c>
      <c r="G1326" s="26">
        <v>991</v>
      </c>
      <c r="H1326" s="27">
        <v>847997.67570000002</v>
      </c>
      <c r="I1326" s="28">
        <v>-0.209947351</v>
      </c>
      <c r="J1326" s="28">
        <v>-0.21033544900000001</v>
      </c>
      <c r="K1326" s="28">
        <v>4.9147150000000001E-4</v>
      </c>
      <c r="L1326" s="28">
        <v>0.1438540894</v>
      </c>
      <c r="M1326" s="28">
        <v>0.13777267509999999</v>
      </c>
      <c r="N1326" s="28">
        <v>5.3450169999999997E-3</v>
      </c>
      <c r="O1326" s="28">
        <v>1.6495298999999999E-3</v>
      </c>
      <c r="P1326" s="28">
        <v>2.0488639999999999E-4</v>
      </c>
      <c r="Q1326" s="28">
        <v>8.9999400000000004E-5</v>
      </c>
      <c r="R1326" s="28">
        <v>3.1293700000000002E-5</v>
      </c>
    </row>
    <row r="1327" spans="1:18" ht="22.5" x14ac:dyDescent="0.2">
      <c r="A1327" s="12" t="s">
        <v>1242</v>
      </c>
      <c r="B1327" s="10" t="str">
        <f>VLOOKUP(A1327,[3]Feuil1!$A$4:$B$2591,2,FALSE)</f>
        <v>Maladies osseuses et arthropathies spécifiques, niveau 1</v>
      </c>
      <c r="C1327" s="26">
        <v>10298</v>
      </c>
      <c r="D1327" s="27">
        <v>16115672.779999999</v>
      </c>
      <c r="E1327" s="26">
        <v>9621</v>
      </c>
      <c r="F1327" s="27">
        <v>14933336.801000001</v>
      </c>
      <c r="G1327" s="26">
        <v>9464</v>
      </c>
      <c r="H1327" s="27">
        <v>14567340.192</v>
      </c>
      <c r="I1327" s="28">
        <v>-7.3365598000000004E-2</v>
      </c>
      <c r="J1327" s="28">
        <v>-6.5740920999999994E-2</v>
      </c>
      <c r="K1327" s="28">
        <v>-8.1612030000000006E-3</v>
      </c>
      <c r="L1327" s="28">
        <v>-2.4508696E-2</v>
      </c>
      <c r="M1327" s="28">
        <v>-1.6318470000000002E-2</v>
      </c>
      <c r="N1327" s="28">
        <v>-8.3260950000000004E-3</v>
      </c>
      <c r="O1327" s="28">
        <v>-2.1581349999999998E-3</v>
      </c>
      <c r="P1327" s="28">
        <v>-7.0314300000000004E-4</v>
      </c>
      <c r="Q1327" s="28">
        <v>8.5948960000000005E-4</v>
      </c>
      <c r="R1327" s="28">
        <v>5.3757939999999997E-4</v>
      </c>
    </row>
    <row r="1328" spans="1:18" ht="22.5" x14ac:dyDescent="0.2">
      <c r="A1328" s="12" t="s">
        <v>1243</v>
      </c>
      <c r="B1328" s="10" t="str">
        <f>VLOOKUP(A1328,[3]Feuil1!$A$4:$B$2591,2,FALSE)</f>
        <v>Maladies osseuses et arthropathies spécifiques, niveau 2</v>
      </c>
      <c r="C1328" s="26">
        <v>5948</v>
      </c>
      <c r="D1328" s="27">
        <v>21436785.452</v>
      </c>
      <c r="E1328" s="26">
        <v>6278</v>
      </c>
      <c r="F1328" s="27">
        <v>22633343.103999998</v>
      </c>
      <c r="G1328" s="26">
        <v>6155</v>
      </c>
      <c r="H1328" s="27">
        <v>22146875.579</v>
      </c>
      <c r="I1328" s="28">
        <v>5.5817960899999998E-2</v>
      </c>
      <c r="J1328" s="28">
        <v>5.5480833899999998E-2</v>
      </c>
      <c r="K1328" s="28">
        <v>3.1940609999999998E-4</v>
      </c>
      <c r="L1328" s="28">
        <v>-2.1493400999999999E-2</v>
      </c>
      <c r="M1328" s="28">
        <v>-1.9592227E-2</v>
      </c>
      <c r="N1328" s="28">
        <v>-1.9391670000000001E-3</v>
      </c>
      <c r="O1328" s="28">
        <v>-1.690768E-3</v>
      </c>
      <c r="P1328" s="28">
        <v>-9.3458899999999999E-4</v>
      </c>
      <c r="Q1328" s="28">
        <v>5.58977E-4</v>
      </c>
      <c r="R1328" s="28">
        <v>8.1728750000000005E-4</v>
      </c>
    </row>
    <row r="1329" spans="1:18" ht="22.5" x14ac:dyDescent="0.2">
      <c r="A1329" s="12" t="s">
        <v>1244</v>
      </c>
      <c r="B1329" s="10" t="str">
        <f>VLOOKUP(A1329,[3]Feuil1!$A$4:$B$2591,2,FALSE)</f>
        <v>Maladies osseuses et arthropathies spécifiques, niveau 3</v>
      </c>
      <c r="C1329" s="26">
        <v>5909</v>
      </c>
      <c r="D1329" s="27">
        <v>30903792.094999999</v>
      </c>
      <c r="E1329" s="26">
        <v>6332</v>
      </c>
      <c r="F1329" s="27">
        <v>33185125.085999999</v>
      </c>
      <c r="G1329" s="26">
        <v>7177</v>
      </c>
      <c r="H1329" s="27">
        <v>37514982.647</v>
      </c>
      <c r="I1329" s="28">
        <v>7.3820487300000001E-2</v>
      </c>
      <c r="J1329" s="28">
        <v>7.1585716699999996E-2</v>
      </c>
      <c r="K1329" s="28">
        <v>2.0854799999999998E-3</v>
      </c>
      <c r="L1329" s="28">
        <v>0.13047585480000001</v>
      </c>
      <c r="M1329" s="28">
        <v>0.13344914720000001</v>
      </c>
      <c r="N1329" s="28">
        <v>-2.6232249999999999E-3</v>
      </c>
      <c r="O1329" s="28">
        <v>1.1615439599999999E-2</v>
      </c>
      <c r="P1329" s="28">
        <v>8.3184134999999999E-3</v>
      </c>
      <c r="Q1329" s="28">
        <v>6.517917E-4</v>
      </c>
      <c r="R1329" s="28">
        <v>1.3844177E-3</v>
      </c>
    </row>
    <row r="1330" spans="1:18" ht="22.5" x14ac:dyDescent="0.2">
      <c r="A1330" s="12" t="s">
        <v>1245</v>
      </c>
      <c r="B1330" s="10" t="str">
        <f>VLOOKUP(A1330,[3]Feuil1!$A$4:$B$2591,2,FALSE)</f>
        <v>Maladies osseuses et arthropathies spécifiques, niveau 4</v>
      </c>
      <c r="C1330" s="26">
        <v>528</v>
      </c>
      <c r="D1330" s="27">
        <v>4342152.0092000002</v>
      </c>
      <c r="E1330" s="26">
        <v>565</v>
      </c>
      <c r="F1330" s="27">
        <v>4602425.9660999998</v>
      </c>
      <c r="G1330" s="26">
        <v>570</v>
      </c>
      <c r="H1330" s="27">
        <v>4555569.5390999997</v>
      </c>
      <c r="I1330" s="28">
        <v>5.9941235699999998E-2</v>
      </c>
      <c r="J1330" s="28">
        <v>7.0075757599999997E-2</v>
      </c>
      <c r="K1330" s="28">
        <v>-9.4708450000000003E-3</v>
      </c>
      <c r="L1330" s="28">
        <v>-1.0180811E-2</v>
      </c>
      <c r="M1330" s="28">
        <v>8.8495575000000007E-3</v>
      </c>
      <c r="N1330" s="28">
        <v>-1.8863435000000001E-2</v>
      </c>
      <c r="O1330" s="28">
        <v>6.8730400000000002E-5</v>
      </c>
      <c r="P1330" s="28">
        <v>-9.0019000000000007E-5</v>
      </c>
      <c r="Q1330" s="28">
        <v>5.1765499999999998E-5</v>
      </c>
      <c r="R1330" s="28">
        <v>1.681145E-4</v>
      </c>
    </row>
    <row r="1331" spans="1:18" ht="22.5" x14ac:dyDescent="0.2">
      <c r="A1331" s="12" t="s">
        <v>1246</v>
      </c>
      <c r="B1331" s="10" t="str">
        <f>VLOOKUP(A1331,[3]Feuil1!$A$4:$B$2591,2,FALSE)</f>
        <v>Maladies osseuses et arthropathies spécifiques, très courte durée</v>
      </c>
      <c r="C1331" s="26">
        <v>7060</v>
      </c>
      <c r="D1331" s="27">
        <v>4874277.1572000002</v>
      </c>
      <c r="E1331" s="26">
        <v>5790</v>
      </c>
      <c r="F1331" s="27">
        <v>3992273.5688</v>
      </c>
      <c r="G1331" s="26">
        <v>5638</v>
      </c>
      <c r="H1331" s="27">
        <v>3900025.3072000002</v>
      </c>
      <c r="I1331" s="28">
        <v>-0.18095064399999999</v>
      </c>
      <c r="J1331" s="28">
        <v>-0.17988668599999999</v>
      </c>
      <c r="K1331" s="28">
        <v>-1.29733E-3</v>
      </c>
      <c r="L1331" s="28">
        <v>-2.3106697999999998E-2</v>
      </c>
      <c r="M1331" s="28">
        <v>-2.6252159000000001E-2</v>
      </c>
      <c r="N1331" s="28">
        <v>3.2302618000000002E-3</v>
      </c>
      <c r="O1331" s="28">
        <v>-2.0894049999999999E-3</v>
      </c>
      <c r="P1331" s="28">
        <v>-1.7722500000000001E-4</v>
      </c>
      <c r="Q1331" s="28">
        <v>5.1202479999999998E-4</v>
      </c>
      <c r="R1331" s="28">
        <v>1.439229E-4</v>
      </c>
    </row>
    <row r="1332" spans="1:18" x14ac:dyDescent="0.2">
      <c r="A1332" s="12" t="s">
        <v>1247</v>
      </c>
      <c r="B1332" s="10" t="str">
        <f>VLOOKUP(A1332,[3]Feuil1!$A$4:$B$2591,2,FALSE)</f>
        <v>Affections du tissu conjonctif, niveau 1</v>
      </c>
      <c r="C1332" s="26">
        <v>14685</v>
      </c>
      <c r="D1332" s="27">
        <v>24730919.936999999</v>
      </c>
      <c r="E1332" s="26">
        <v>14194</v>
      </c>
      <c r="F1332" s="27">
        <v>23723798.164999999</v>
      </c>
      <c r="G1332" s="26">
        <v>13711</v>
      </c>
      <c r="H1332" s="27">
        <v>22930769.348999999</v>
      </c>
      <c r="I1332" s="28">
        <v>-4.0723183000000003E-2</v>
      </c>
      <c r="J1332" s="28">
        <v>-3.3435477999999998E-2</v>
      </c>
      <c r="K1332" s="28">
        <v>-7.5398009999999996E-3</v>
      </c>
      <c r="L1332" s="28">
        <v>-3.3427564999999999E-2</v>
      </c>
      <c r="M1332" s="28">
        <v>-3.4028463000000002E-2</v>
      </c>
      <c r="N1332" s="28">
        <v>6.2206519999999995E-4</v>
      </c>
      <c r="O1332" s="28">
        <v>-6.6393579999999997E-3</v>
      </c>
      <c r="P1332" s="28">
        <v>-1.5235470000000001E-3</v>
      </c>
      <c r="Q1332" s="28">
        <v>1.2451883E-3</v>
      </c>
      <c r="R1332" s="28">
        <v>8.4621559999999998E-4</v>
      </c>
    </row>
    <row r="1333" spans="1:18" x14ac:dyDescent="0.2">
      <c r="A1333" s="12" t="s">
        <v>1248</v>
      </c>
      <c r="B1333" s="10" t="str">
        <f>VLOOKUP(A1333,[3]Feuil1!$A$4:$B$2591,2,FALSE)</f>
        <v>Affections du tissu conjonctif, niveau 2</v>
      </c>
      <c r="C1333" s="26">
        <v>7378</v>
      </c>
      <c r="D1333" s="27">
        <v>29386694.215</v>
      </c>
      <c r="E1333" s="26">
        <v>7490</v>
      </c>
      <c r="F1333" s="27">
        <v>29845401.480999999</v>
      </c>
      <c r="G1333" s="26">
        <v>7554</v>
      </c>
      <c r="H1333" s="27">
        <v>30033485.074999999</v>
      </c>
      <c r="I1333" s="28">
        <v>1.56093524E-2</v>
      </c>
      <c r="J1333" s="28">
        <v>1.5180265700000001E-2</v>
      </c>
      <c r="K1333" s="28">
        <v>4.226705E-4</v>
      </c>
      <c r="L1333" s="28">
        <v>6.3019288000000003E-3</v>
      </c>
      <c r="M1333" s="28">
        <v>8.5447262999999996E-3</v>
      </c>
      <c r="N1333" s="28">
        <v>-2.2237960000000001E-3</v>
      </c>
      <c r="O1333" s="28">
        <v>8.7974929999999998E-4</v>
      </c>
      <c r="P1333" s="28">
        <v>3.613415E-4</v>
      </c>
      <c r="Q1333" s="28">
        <v>6.8602959999999999E-4</v>
      </c>
      <c r="R1333" s="28">
        <v>1.1083275000000001E-3</v>
      </c>
    </row>
    <row r="1334" spans="1:18" x14ac:dyDescent="0.2">
      <c r="A1334" s="12" t="s">
        <v>1249</v>
      </c>
      <c r="B1334" s="10" t="str">
        <f>VLOOKUP(A1334,[3]Feuil1!$A$4:$B$2591,2,FALSE)</f>
        <v>Affections du tissu conjonctif, niveau 3</v>
      </c>
      <c r="C1334" s="26">
        <v>2974</v>
      </c>
      <c r="D1334" s="27">
        <v>18194568.416999999</v>
      </c>
      <c r="E1334" s="26">
        <v>3083</v>
      </c>
      <c r="F1334" s="27">
        <v>18835672.136</v>
      </c>
      <c r="G1334" s="26">
        <v>3223</v>
      </c>
      <c r="H1334" s="27">
        <v>19674867.489</v>
      </c>
      <c r="I1334" s="28">
        <v>3.5235994800000003E-2</v>
      </c>
      <c r="J1334" s="28">
        <v>3.6650975099999997E-2</v>
      </c>
      <c r="K1334" s="28">
        <v>-1.3649529999999999E-3</v>
      </c>
      <c r="L1334" s="28">
        <v>4.4553512500000003E-2</v>
      </c>
      <c r="M1334" s="28">
        <v>4.5410314600000001E-2</v>
      </c>
      <c r="N1334" s="28">
        <v>-8.1958499999999995E-4</v>
      </c>
      <c r="O1334" s="28">
        <v>1.9244514999999999E-3</v>
      </c>
      <c r="P1334" s="28">
        <v>1.6122409999999999E-3</v>
      </c>
      <c r="Q1334" s="28">
        <v>2.9270229999999998E-4</v>
      </c>
      <c r="R1334" s="28">
        <v>7.2606280000000003E-4</v>
      </c>
    </row>
    <row r="1335" spans="1:18" x14ac:dyDescent="0.2">
      <c r="A1335" s="12" t="s">
        <v>1250</v>
      </c>
      <c r="B1335" s="10" t="str">
        <f>VLOOKUP(A1335,[3]Feuil1!$A$4:$B$2591,2,FALSE)</f>
        <v>Affections du tissu conjonctif, niveau 4</v>
      </c>
      <c r="C1335" s="26">
        <v>962</v>
      </c>
      <c r="D1335" s="27">
        <v>9205766.6313000005</v>
      </c>
      <c r="E1335" s="26">
        <v>1297</v>
      </c>
      <c r="F1335" s="27">
        <v>12126254.776000001</v>
      </c>
      <c r="G1335" s="26">
        <v>1247</v>
      </c>
      <c r="H1335" s="27">
        <v>11609549.380999999</v>
      </c>
      <c r="I1335" s="28">
        <v>0.31724551159999997</v>
      </c>
      <c r="J1335" s="28">
        <v>0.3482328482</v>
      </c>
      <c r="K1335" s="28">
        <v>-2.2983667999999999E-2</v>
      </c>
      <c r="L1335" s="28">
        <v>-4.2610467999999999E-2</v>
      </c>
      <c r="M1335" s="28">
        <v>-3.8550501000000001E-2</v>
      </c>
      <c r="N1335" s="28">
        <v>-4.2227569999999997E-3</v>
      </c>
      <c r="O1335" s="28">
        <v>-6.8730400000000002E-4</v>
      </c>
      <c r="P1335" s="28">
        <v>-9.9268100000000003E-4</v>
      </c>
      <c r="Q1335" s="28">
        <v>1.1324850000000001E-4</v>
      </c>
      <c r="R1335" s="28">
        <v>4.2842789999999998E-4</v>
      </c>
    </row>
    <row r="1336" spans="1:18" ht="22.5" x14ac:dyDescent="0.2">
      <c r="A1336" s="12" t="s">
        <v>1251</v>
      </c>
      <c r="B1336" s="10" t="str">
        <f>VLOOKUP(A1336,[3]Feuil1!$A$4:$B$2591,2,FALSE)</f>
        <v>Affections du tissu conjonctif, très courte durée</v>
      </c>
      <c r="C1336" s="26">
        <v>15172</v>
      </c>
      <c r="D1336" s="27">
        <v>9105958.6394999996</v>
      </c>
      <c r="E1336" s="26">
        <v>11842</v>
      </c>
      <c r="F1336" s="27">
        <v>7010274.6135</v>
      </c>
      <c r="G1336" s="26">
        <v>10371</v>
      </c>
      <c r="H1336" s="27">
        <v>6148271.5530000003</v>
      </c>
      <c r="I1336" s="28">
        <v>-0.23014424999999999</v>
      </c>
      <c r="J1336" s="28">
        <v>-0.21948325899999999</v>
      </c>
      <c r="K1336" s="28">
        <v>-1.3658889E-2</v>
      </c>
      <c r="L1336" s="28">
        <v>-0.12296280900000001</v>
      </c>
      <c r="M1336" s="28">
        <v>-0.124218882</v>
      </c>
      <c r="N1336" s="28">
        <v>1.4342312000000001E-3</v>
      </c>
      <c r="O1336" s="28">
        <v>-2.0220486999999999E-2</v>
      </c>
      <c r="P1336" s="28">
        <v>-1.6560590000000001E-3</v>
      </c>
      <c r="Q1336" s="28">
        <v>9.4186040000000001E-4</v>
      </c>
      <c r="R1336" s="28">
        <v>2.2688999999999999E-4</v>
      </c>
    </row>
    <row r="1337" spans="1:18" x14ac:dyDescent="0.2">
      <c r="A1337" s="12" t="s">
        <v>1252</v>
      </c>
      <c r="B1337" s="10" t="str">
        <f>VLOOKUP(A1337,[3]Feuil1!$A$4:$B$2591,2,FALSE)</f>
        <v>Tendinites, myosites et bursites, niveau 1</v>
      </c>
      <c r="C1337" s="26">
        <v>8358</v>
      </c>
      <c r="D1337" s="27">
        <v>9835151.2908999994</v>
      </c>
      <c r="E1337" s="26">
        <v>8224</v>
      </c>
      <c r="F1337" s="27">
        <v>9540045.8546999991</v>
      </c>
      <c r="G1337" s="26">
        <v>8011</v>
      </c>
      <c r="H1337" s="27">
        <v>9193089.3323999997</v>
      </c>
      <c r="I1337" s="28">
        <v>-3.0005174999999999E-2</v>
      </c>
      <c r="J1337" s="28">
        <v>-1.6032543999999999E-2</v>
      </c>
      <c r="K1337" s="28">
        <v>-1.4200298E-2</v>
      </c>
      <c r="L1337" s="28">
        <v>-3.6368432999999999E-2</v>
      </c>
      <c r="M1337" s="28">
        <v>-2.5899805000000001E-2</v>
      </c>
      <c r="N1337" s="28">
        <v>-1.0746972E-2</v>
      </c>
      <c r="O1337" s="28">
        <v>-2.927916E-3</v>
      </c>
      <c r="P1337" s="28">
        <v>-6.6656400000000002E-4</v>
      </c>
      <c r="Q1337" s="28">
        <v>7.2753290000000001E-4</v>
      </c>
      <c r="R1337" s="28">
        <v>3.3925310000000001E-4</v>
      </c>
    </row>
    <row r="1338" spans="1:18" x14ac:dyDescent="0.2">
      <c r="A1338" s="12" t="s">
        <v>1253</v>
      </c>
      <c r="B1338" s="10" t="str">
        <f>VLOOKUP(A1338,[3]Feuil1!$A$4:$B$2591,2,FALSE)</f>
        <v>Tendinites, myosites et bursites, niveau 2</v>
      </c>
      <c r="C1338" s="26">
        <v>4565</v>
      </c>
      <c r="D1338" s="27">
        <v>13292173.236</v>
      </c>
      <c r="E1338" s="26">
        <v>4714</v>
      </c>
      <c r="F1338" s="27">
        <v>13710934.836999999</v>
      </c>
      <c r="G1338" s="26">
        <v>4268</v>
      </c>
      <c r="H1338" s="27">
        <v>12324918.253</v>
      </c>
      <c r="I1338" s="28">
        <v>3.1504374199999997E-2</v>
      </c>
      <c r="J1338" s="28">
        <v>3.2639649499999999E-2</v>
      </c>
      <c r="K1338" s="28">
        <v>-1.099392E-3</v>
      </c>
      <c r="L1338" s="28">
        <v>-0.101088409</v>
      </c>
      <c r="M1338" s="28">
        <v>-9.4611794999999999E-2</v>
      </c>
      <c r="N1338" s="28">
        <v>-7.1534110000000001E-3</v>
      </c>
      <c r="O1338" s="28">
        <v>-6.1307530000000001E-3</v>
      </c>
      <c r="P1338" s="28">
        <v>-2.66278E-3</v>
      </c>
      <c r="Q1338" s="28">
        <v>3.8760580000000002E-4</v>
      </c>
      <c r="R1338" s="28">
        <v>4.548272E-4</v>
      </c>
    </row>
    <row r="1339" spans="1:18" x14ac:dyDescent="0.2">
      <c r="A1339" s="12" t="s">
        <v>1254</v>
      </c>
      <c r="B1339" s="10" t="str">
        <f>VLOOKUP(A1339,[3]Feuil1!$A$4:$B$2591,2,FALSE)</f>
        <v>Tendinites, myosites et bursites, niveau 3</v>
      </c>
      <c r="C1339" s="26">
        <v>5112</v>
      </c>
      <c r="D1339" s="27">
        <v>22897409.228</v>
      </c>
      <c r="E1339" s="26">
        <v>5349</v>
      </c>
      <c r="F1339" s="27">
        <v>23839821.965999998</v>
      </c>
      <c r="G1339" s="26">
        <v>5282</v>
      </c>
      <c r="H1339" s="27">
        <v>23629312.065000001</v>
      </c>
      <c r="I1339" s="28">
        <v>4.1158051100000002E-2</v>
      </c>
      <c r="J1339" s="28">
        <v>4.6361502300000003E-2</v>
      </c>
      <c r="K1339" s="28">
        <v>-4.9728999999999997E-3</v>
      </c>
      <c r="L1339" s="28">
        <v>-8.8301790000000005E-3</v>
      </c>
      <c r="M1339" s="28">
        <v>-1.2525705999999999E-2</v>
      </c>
      <c r="N1339" s="28">
        <v>3.7424026999999999E-3</v>
      </c>
      <c r="O1339" s="28">
        <v>-9.2098799999999997E-4</v>
      </c>
      <c r="P1339" s="28">
        <v>-4.0442599999999999E-4</v>
      </c>
      <c r="Q1339" s="28">
        <v>4.7969400000000002E-4</v>
      </c>
      <c r="R1339" s="28">
        <v>8.7199390000000003E-4</v>
      </c>
    </row>
    <row r="1340" spans="1:18" x14ac:dyDescent="0.2">
      <c r="A1340" s="12" t="s">
        <v>1255</v>
      </c>
      <c r="B1340" s="10" t="str">
        <f>VLOOKUP(A1340,[3]Feuil1!$A$4:$B$2591,2,FALSE)</f>
        <v>Tendinites, myosites et bursites, niveau 4</v>
      </c>
      <c r="C1340" s="26">
        <v>980</v>
      </c>
      <c r="D1340" s="27">
        <v>7474538.6458000001</v>
      </c>
      <c r="E1340" s="26">
        <v>1032</v>
      </c>
      <c r="F1340" s="27">
        <v>7863582.8219999997</v>
      </c>
      <c r="G1340" s="26">
        <v>1009</v>
      </c>
      <c r="H1340" s="27">
        <v>7826671.8039999995</v>
      </c>
      <c r="I1340" s="28">
        <v>5.2049256100000003E-2</v>
      </c>
      <c r="J1340" s="28">
        <v>5.3061224499999997E-2</v>
      </c>
      <c r="K1340" s="28">
        <v>-9.6097800000000003E-4</v>
      </c>
      <c r="L1340" s="28">
        <v>-4.6939190000000004E-3</v>
      </c>
      <c r="M1340" s="28">
        <v>-2.2286822000000001E-2</v>
      </c>
      <c r="N1340" s="28">
        <v>1.7993930599999999E-2</v>
      </c>
      <c r="O1340" s="28">
        <v>-3.1616000000000001E-4</v>
      </c>
      <c r="P1340" s="28">
        <v>-7.0913000000000004E-5</v>
      </c>
      <c r="Q1340" s="28">
        <v>9.1634100000000004E-5</v>
      </c>
      <c r="R1340" s="28">
        <v>2.8882810000000001E-4</v>
      </c>
    </row>
    <row r="1341" spans="1:18" ht="22.5" x14ac:dyDescent="0.2">
      <c r="A1341" s="12" t="s">
        <v>1256</v>
      </c>
      <c r="B1341" s="10" t="str">
        <f>VLOOKUP(A1341,[3]Feuil1!$A$4:$B$2591,2,FALSE)</f>
        <v>Tendinites, myosites et bursites, très courte durée</v>
      </c>
      <c r="C1341" s="26">
        <v>4250</v>
      </c>
      <c r="D1341" s="27">
        <v>2176493.9904</v>
      </c>
      <c r="E1341" s="26">
        <v>4242</v>
      </c>
      <c r="F1341" s="27">
        <v>2172900.7407999998</v>
      </c>
      <c r="G1341" s="26">
        <v>4392</v>
      </c>
      <c r="H1341" s="27">
        <v>2254654.6343999999</v>
      </c>
      <c r="I1341" s="28">
        <v>-1.6509350000000001E-3</v>
      </c>
      <c r="J1341" s="28">
        <v>-1.882353E-3</v>
      </c>
      <c r="K1341" s="28">
        <v>2.3185459999999999E-4</v>
      </c>
      <c r="L1341" s="28">
        <v>3.7624311200000003E-2</v>
      </c>
      <c r="M1341" s="28">
        <v>3.5360678899999998E-2</v>
      </c>
      <c r="N1341" s="28">
        <v>2.1863223999999998E-3</v>
      </c>
      <c r="O1341" s="28">
        <v>2.0619124000000001E-3</v>
      </c>
      <c r="P1341" s="28">
        <v>1.5706349999999999E-4</v>
      </c>
      <c r="Q1341" s="28">
        <v>3.9886709999999999E-4</v>
      </c>
      <c r="R1341" s="28">
        <v>8.3203700000000004E-5</v>
      </c>
    </row>
    <row r="1342" spans="1:18" ht="33.75" x14ac:dyDescent="0.2">
      <c r="A1342" s="12" t="s">
        <v>1257</v>
      </c>
      <c r="B1342" s="10" t="str">
        <f>VLOOKUP(A1342,[3]Feuil1!$A$4:$B$2591,2,FALSE)</f>
        <v>Suites de traitement après une affection de l'appareil musculosquelettique ou du tissu conjonctif, niveau 1</v>
      </c>
      <c r="C1342" s="26">
        <v>2275</v>
      </c>
      <c r="D1342" s="27">
        <v>3802390.8031000001</v>
      </c>
      <c r="E1342" s="26">
        <v>2288</v>
      </c>
      <c r="F1342" s="27">
        <v>3835547.9364</v>
      </c>
      <c r="G1342" s="26">
        <v>1905</v>
      </c>
      <c r="H1342" s="27">
        <v>3166603.7958</v>
      </c>
      <c r="I1342" s="28">
        <v>8.7200751000000003E-3</v>
      </c>
      <c r="J1342" s="28">
        <v>5.7142857000000002E-3</v>
      </c>
      <c r="K1342" s="28">
        <v>2.9887109999999998E-3</v>
      </c>
      <c r="L1342" s="28">
        <v>-0.17440640900000001</v>
      </c>
      <c r="M1342" s="28">
        <v>-0.16739510499999999</v>
      </c>
      <c r="N1342" s="28">
        <v>-8.4209249999999992E-3</v>
      </c>
      <c r="O1342" s="28">
        <v>-5.2647500000000003E-3</v>
      </c>
      <c r="P1342" s="28">
        <v>-1.2851589999999999E-3</v>
      </c>
      <c r="Q1342" s="28">
        <v>1.7300590000000001E-4</v>
      </c>
      <c r="R1342" s="28">
        <v>1.168574E-4</v>
      </c>
    </row>
    <row r="1343" spans="1:18" ht="33.75" x14ac:dyDescent="0.2">
      <c r="A1343" s="12" t="s">
        <v>1258</v>
      </c>
      <c r="B1343" s="10" t="str">
        <f>VLOOKUP(A1343,[3]Feuil1!$A$4:$B$2591,2,FALSE)</f>
        <v>Suites de traitement après une affection de l'appareil musculosquelettique ou du tissu conjonctif, niveau 2</v>
      </c>
      <c r="C1343" s="26">
        <v>672</v>
      </c>
      <c r="D1343" s="27">
        <v>2219266.9822</v>
      </c>
      <c r="E1343" s="26">
        <v>704</v>
      </c>
      <c r="F1343" s="27">
        <v>2316336.1849000002</v>
      </c>
      <c r="G1343" s="26">
        <v>774</v>
      </c>
      <c r="H1343" s="27">
        <v>2534807.0504999999</v>
      </c>
      <c r="I1343" s="28">
        <v>4.3739308300000002E-2</v>
      </c>
      <c r="J1343" s="28">
        <v>4.7619047599999999E-2</v>
      </c>
      <c r="K1343" s="28">
        <v>-3.7033880000000002E-3</v>
      </c>
      <c r="L1343" s="28">
        <v>9.4317425499999996E-2</v>
      </c>
      <c r="M1343" s="28">
        <v>9.9431818199999994E-2</v>
      </c>
      <c r="N1343" s="28">
        <v>-4.6518510000000002E-3</v>
      </c>
      <c r="O1343" s="28">
        <v>9.6222579999999999E-4</v>
      </c>
      <c r="P1343" s="28">
        <v>4.1972070000000002E-4</v>
      </c>
      <c r="Q1343" s="28">
        <v>7.0292199999999998E-5</v>
      </c>
      <c r="R1343" s="28">
        <v>9.35421E-5</v>
      </c>
    </row>
    <row r="1344" spans="1:18" ht="33.75" x14ac:dyDescent="0.2">
      <c r="A1344" s="12" t="s">
        <v>1259</v>
      </c>
      <c r="B1344" s="10" t="str">
        <f>VLOOKUP(A1344,[3]Feuil1!$A$4:$B$2591,2,FALSE)</f>
        <v>Suites de traitement après une affection de l'appareil musculosquelettique ou du tissu conjonctif, niveau 3</v>
      </c>
      <c r="C1344" s="26">
        <v>312</v>
      </c>
      <c r="D1344" s="27">
        <v>1519700.2016</v>
      </c>
      <c r="E1344" s="26">
        <v>313</v>
      </c>
      <c r="F1344" s="27">
        <v>1516339.0684</v>
      </c>
      <c r="G1344" s="26">
        <v>398</v>
      </c>
      <c r="H1344" s="27">
        <v>1887132.3470000001</v>
      </c>
      <c r="I1344" s="28">
        <v>-2.2117080000000002E-3</v>
      </c>
      <c r="J1344" s="28">
        <v>3.2051281999999999E-3</v>
      </c>
      <c r="K1344" s="28">
        <v>-5.3995299999999996E-3</v>
      </c>
      <c r="L1344" s="28">
        <v>0.2445319034</v>
      </c>
      <c r="M1344" s="28">
        <v>0.27156549520000001</v>
      </c>
      <c r="N1344" s="28">
        <v>-2.1260086000000001E-2</v>
      </c>
      <c r="O1344" s="28">
        <v>1.1684169999999999E-3</v>
      </c>
      <c r="P1344" s="28">
        <v>7.1235869999999998E-4</v>
      </c>
      <c r="Q1344" s="28">
        <v>3.6145100000000001E-5</v>
      </c>
      <c r="R1344" s="28">
        <v>6.9641000000000006E-5</v>
      </c>
    </row>
    <row r="1345" spans="1:18" ht="33.75" x14ac:dyDescent="0.2">
      <c r="A1345" s="12" t="s">
        <v>1260</v>
      </c>
      <c r="B1345" s="10" t="str">
        <f>VLOOKUP(A1345,[3]Feuil1!$A$4:$B$2591,2,FALSE)</f>
        <v>Suites de traitement après une affection de l'appareil musculosquelettique ou du tissu conjonctif, niveau 4</v>
      </c>
      <c r="C1345" s="26">
        <v>61</v>
      </c>
      <c r="D1345" s="27">
        <v>586611.86179999996</v>
      </c>
      <c r="E1345" s="26">
        <v>69</v>
      </c>
      <c r="F1345" s="27">
        <v>529835.52130000002</v>
      </c>
      <c r="G1345" s="26">
        <v>69</v>
      </c>
      <c r="H1345" s="27">
        <v>513459.11729999998</v>
      </c>
      <c r="I1345" s="28">
        <v>-9.6786894999999998E-2</v>
      </c>
      <c r="J1345" s="28">
        <v>0.13114754100000001</v>
      </c>
      <c r="K1345" s="28">
        <v>-0.201507255</v>
      </c>
      <c r="L1345" s="28">
        <v>-3.0908468000000001E-2</v>
      </c>
      <c r="M1345" s="28">
        <v>0</v>
      </c>
      <c r="N1345" s="28">
        <v>-3.0908468000000001E-2</v>
      </c>
      <c r="O1345" s="28">
        <v>0</v>
      </c>
      <c r="P1345" s="28">
        <v>-3.1461999999999998E-5</v>
      </c>
      <c r="Q1345" s="28">
        <v>6.2663550000000001E-6</v>
      </c>
      <c r="R1345" s="28">
        <v>1.8948199999999999E-5</v>
      </c>
    </row>
    <row r="1346" spans="1:18" ht="33.75" x14ac:dyDescent="0.2">
      <c r="A1346" s="12" t="s">
        <v>1261</v>
      </c>
      <c r="B1346" s="10" t="str">
        <f>VLOOKUP(A1346,[3]Feuil1!$A$4:$B$2591,2,FALSE)</f>
        <v>Suites de traitement après une affection de l'appareil musculosquelettique ou du tissu conjonctif, très courte durée</v>
      </c>
      <c r="C1346" s="26">
        <v>2553</v>
      </c>
      <c r="D1346" s="27">
        <v>2033631.1292999999</v>
      </c>
      <c r="E1346" s="26">
        <v>2413</v>
      </c>
      <c r="F1346" s="27">
        <v>1928480.8143</v>
      </c>
      <c r="G1346" s="26">
        <v>2354</v>
      </c>
      <c r="H1346" s="27">
        <v>1877578.3086000001</v>
      </c>
      <c r="I1346" s="28">
        <v>-5.1705697000000002E-2</v>
      </c>
      <c r="J1346" s="28">
        <v>-5.4837445999999998E-2</v>
      </c>
      <c r="K1346" s="28">
        <v>3.3134503E-3</v>
      </c>
      <c r="L1346" s="28">
        <v>-2.6395132000000002E-2</v>
      </c>
      <c r="M1346" s="28">
        <v>-2.4450890999999999E-2</v>
      </c>
      <c r="N1346" s="28">
        <v>-1.9929710000000001E-3</v>
      </c>
      <c r="O1346" s="28">
        <v>-8.1101899999999995E-4</v>
      </c>
      <c r="P1346" s="28">
        <v>-9.7793000000000004E-5</v>
      </c>
      <c r="Q1346" s="28">
        <v>2.137826E-4</v>
      </c>
      <c r="R1346" s="28">
        <v>6.9288400000000006E-5</v>
      </c>
    </row>
    <row r="1347" spans="1:18" ht="33.75" x14ac:dyDescent="0.2">
      <c r="A1347" s="12" t="s">
        <v>1262</v>
      </c>
      <c r="B1347" s="10" t="str">
        <f>VLOOKUP(A1347,[3]Feuil1!$A$4:$B$2591,2,FALSE)</f>
        <v>Autres pathologies de l'appareil musculosquelettique et du tissu conjonctif, niveau 1</v>
      </c>
      <c r="C1347" s="26">
        <v>4063</v>
      </c>
      <c r="D1347" s="27">
        <v>7068319.9289999995</v>
      </c>
      <c r="E1347" s="26">
        <v>4003</v>
      </c>
      <c r="F1347" s="27">
        <v>6953819.1550000003</v>
      </c>
      <c r="G1347" s="26">
        <v>4002</v>
      </c>
      <c r="H1347" s="27">
        <v>6907000.5735999998</v>
      </c>
      <c r="I1347" s="28">
        <v>-1.6199149999999999E-2</v>
      </c>
      <c r="J1347" s="28">
        <v>-1.4767413E-2</v>
      </c>
      <c r="K1347" s="28">
        <v>-1.453197E-3</v>
      </c>
      <c r="L1347" s="28">
        <v>-6.7327869999999996E-3</v>
      </c>
      <c r="M1347" s="28">
        <v>-2.4981299999999999E-4</v>
      </c>
      <c r="N1347" s="28">
        <v>-6.4845939999999998E-3</v>
      </c>
      <c r="O1347" s="28">
        <v>-1.3746E-5</v>
      </c>
      <c r="P1347" s="28">
        <v>-8.9946999999999998E-5</v>
      </c>
      <c r="Q1347" s="28">
        <v>3.6344859999999998E-4</v>
      </c>
      <c r="R1347" s="28">
        <v>2.5488950000000001E-4</v>
      </c>
    </row>
    <row r="1348" spans="1:18" ht="33.75" x14ac:dyDescent="0.2">
      <c r="A1348" s="12" t="s">
        <v>1263</v>
      </c>
      <c r="B1348" s="10" t="str">
        <f>VLOOKUP(A1348,[3]Feuil1!$A$4:$B$2591,2,FALSE)</f>
        <v>Autres pathologies de l'appareil musculosquelettique et du tissu conjonctif, niveau 2</v>
      </c>
      <c r="C1348" s="26">
        <v>2638</v>
      </c>
      <c r="D1348" s="27">
        <v>11421982.168</v>
      </c>
      <c r="E1348" s="26">
        <v>3566</v>
      </c>
      <c r="F1348" s="27">
        <v>15360374.339</v>
      </c>
      <c r="G1348" s="26">
        <v>4304</v>
      </c>
      <c r="H1348" s="27">
        <v>18482750.346999999</v>
      </c>
      <c r="I1348" s="28">
        <v>0.34480811750000001</v>
      </c>
      <c r="J1348" s="28">
        <v>0.35178165280000001</v>
      </c>
      <c r="K1348" s="28">
        <v>-5.1587730000000002E-3</v>
      </c>
      <c r="L1348" s="28">
        <v>0.20327473400000001</v>
      </c>
      <c r="M1348" s="28">
        <v>0.2069545709</v>
      </c>
      <c r="N1348" s="28">
        <v>-3.0488609999999999E-3</v>
      </c>
      <c r="O1348" s="28">
        <v>1.01446088E-2</v>
      </c>
      <c r="P1348" s="28">
        <v>5.9986303000000001E-3</v>
      </c>
      <c r="Q1348" s="28">
        <v>3.9087520000000001E-4</v>
      </c>
      <c r="R1348" s="28">
        <v>6.8207010000000004E-4</v>
      </c>
    </row>
    <row r="1349" spans="1:18" ht="33.75" x14ac:dyDescent="0.2">
      <c r="A1349" s="12" t="s">
        <v>1264</v>
      </c>
      <c r="B1349" s="10" t="str">
        <f>VLOOKUP(A1349,[3]Feuil1!$A$4:$B$2591,2,FALSE)</f>
        <v>Autres pathologies de l'appareil musculosquelettique et du tissu conjonctif, niveau 3</v>
      </c>
      <c r="C1349" s="26">
        <v>1459</v>
      </c>
      <c r="D1349" s="27">
        <v>8193308.5197999999</v>
      </c>
      <c r="E1349" s="26">
        <v>2987</v>
      </c>
      <c r="F1349" s="27">
        <v>16499751.630000001</v>
      </c>
      <c r="G1349" s="26">
        <v>4253</v>
      </c>
      <c r="H1349" s="27">
        <v>23503581.886</v>
      </c>
      <c r="I1349" s="28">
        <v>1.0138081692000001</v>
      </c>
      <c r="J1349" s="28">
        <v>1.0472926661999999</v>
      </c>
      <c r="K1349" s="28">
        <v>-1.6355501000000001E-2</v>
      </c>
      <c r="L1349" s="28">
        <v>0.42448095060000002</v>
      </c>
      <c r="M1349" s="28">
        <v>0.4238366254</v>
      </c>
      <c r="N1349" s="28">
        <v>4.5252749999999999E-4</v>
      </c>
      <c r="O1349" s="28">
        <v>1.7402540300000002E-2</v>
      </c>
      <c r="P1349" s="28">
        <v>1.34555826E-2</v>
      </c>
      <c r="Q1349" s="28">
        <v>3.8624360000000002E-4</v>
      </c>
      <c r="R1349" s="28">
        <v>8.6735410000000001E-4</v>
      </c>
    </row>
    <row r="1350" spans="1:18" ht="33.75" x14ac:dyDescent="0.2">
      <c r="A1350" s="12" t="s">
        <v>1265</v>
      </c>
      <c r="B1350" s="10" t="str">
        <f>VLOOKUP(A1350,[3]Feuil1!$A$4:$B$2591,2,FALSE)</f>
        <v>Autres pathologies de l'appareil musculosquelettique et du tissu conjonctif, niveau 4</v>
      </c>
      <c r="C1350" s="26">
        <v>348</v>
      </c>
      <c r="D1350" s="27">
        <v>3244680.9745</v>
      </c>
      <c r="E1350" s="26">
        <v>630</v>
      </c>
      <c r="F1350" s="27">
        <v>5831852.4107999997</v>
      </c>
      <c r="G1350" s="26">
        <v>890</v>
      </c>
      <c r="H1350" s="27">
        <v>8195834.8431000002</v>
      </c>
      <c r="I1350" s="28">
        <v>0.79735772380000003</v>
      </c>
      <c r="J1350" s="28">
        <v>0.81034482760000004</v>
      </c>
      <c r="K1350" s="28">
        <v>-7.1738289999999996E-3</v>
      </c>
      <c r="L1350" s="28">
        <v>0.40535704020000002</v>
      </c>
      <c r="M1350" s="28">
        <v>0.41269841270000002</v>
      </c>
      <c r="N1350" s="28">
        <v>-5.1967020000000001E-3</v>
      </c>
      <c r="O1350" s="28">
        <v>3.5739814000000001E-3</v>
      </c>
      <c r="P1350" s="28">
        <v>4.5416236E-3</v>
      </c>
      <c r="Q1350" s="28">
        <v>8.0826899999999997E-5</v>
      </c>
      <c r="R1350" s="28">
        <v>3.024514E-4</v>
      </c>
    </row>
    <row r="1351" spans="1:18" ht="33.75" x14ac:dyDescent="0.2">
      <c r="A1351" s="12" t="s">
        <v>1266</v>
      </c>
      <c r="B1351" s="10" t="str">
        <f>VLOOKUP(A1351,[3]Feuil1!$A$4:$B$2591,2,FALSE)</f>
        <v>Autres pathologies de l'appareil musculosquelettique et du tissu conjonctif, très courte durée</v>
      </c>
      <c r="C1351" s="26">
        <v>8221</v>
      </c>
      <c r="D1351" s="27">
        <v>5084562.6834000004</v>
      </c>
      <c r="E1351" s="26">
        <v>8140</v>
      </c>
      <c r="F1351" s="27">
        <v>5041058.2099000001</v>
      </c>
      <c r="G1351" s="26">
        <v>8123</v>
      </c>
      <c r="H1351" s="27">
        <v>5032687.9205</v>
      </c>
      <c r="I1351" s="28">
        <v>-8.5561879999999993E-3</v>
      </c>
      <c r="J1351" s="28">
        <v>-9.8528160000000004E-3</v>
      </c>
      <c r="K1351" s="28">
        <v>1.3095307E-3</v>
      </c>
      <c r="L1351" s="28">
        <v>-1.6604230000000001E-3</v>
      </c>
      <c r="M1351" s="28">
        <v>-2.0884520000000002E-3</v>
      </c>
      <c r="N1351" s="28">
        <v>4.2892480000000002E-4</v>
      </c>
      <c r="O1351" s="28">
        <v>-2.3368299999999999E-4</v>
      </c>
      <c r="P1351" s="28">
        <v>-1.6081000000000001E-5</v>
      </c>
      <c r="Q1351" s="28">
        <v>7.3770439999999997E-4</v>
      </c>
      <c r="R1351" s="28">
        <v>1.8572160000000001E-4</v>
      </c>
    </row>
    <row r="1352" spans="1:18" ht="33.75" x14ac:dyDescent="0.2">
      <c r="A1352" s="12" t="s">
        <v>1267</v>
      </c>
      <c r="B1352" s="10" t="str">
        <f>VLOOKUP(A1352,[3]Feuil1!$A$4:$B$2591,2,FALSE)</f>
        <v>Fractures, entorses, luxations et dislocations du bras et de l'avant-bras, âge inférieur à 18 ans, niveau 1</v>
      </c>
      <c r="C1352" s="26">
        <v>14477</v>
      </c>
      <c r="D1352" s="27">
        <v>15286037.515000001</v>
      </c>
      <c r="E1352" s="26">
        <v>13034</v>
      </c>
      <c r="F1352" s="27">
        <v>13761016.209000001</v>
      </c>
      <c r="G1352" s="26">
        <v>12381</v>
      </c>
      <c r="H1352" s="27">
        <v>13079583.309</v>
      </c>
      <c r="I1352" s="28">
        <v>-9.9765639000000003E-2</v>
      </c>
      <c r="J1352" s="28">
        <v>-9.9675346999999997E-2</v>
      </c>
      <c r="K1352" s="28">
        <v>-1.00289E-4</v>
      </c>
      <c r="L1352" s="28">
        <v>-4.9519082999999998E-2</v>
      </c>
      <c r="M1352" s="28">
        <v>-5.0099738999999997E-2</v>
      </c>
      <c r="N1352" s="28">
        <v>6.1128150000000004E-4</v>
      </c>
      <c r="O1352" s="28">
        <v>-8.9761919999999992E-3</v>
      </c>
      <c r="P1352" s="28">
        <v>-1.3091520000000001E-3</v>
      </c>
      <c r="Q1352" s="28">
        <v>1.124402E-3</v>
      </c>
      <c r="R1352" s="28">
        <v>4.8267669999999999E-4</v>
      </c>
    </row>
    <row r="1353" spans="1:18" ht="33.75" x14ac:dyDescent="0.2">
      <c r="A1353" s="12" t="s">
        <v>1268</v>
      </c>
      <c r="B1353" s="10" t="str">
        <f>VLOOKUP(A1353,[3]Feuil1!$A$4:$B$2591,2,FALSE)</f>
        <v>Fractures, entorses, luxations et dislocations du bras et de l'avant-bras, âge inférieur à 18 ans, niveau 2</v>
      </c>
      <c r="C1353" s="26">
        <v>80</v>
      </c>
      <c r="D1353" s="27">
        <v>205299.39610000001</v>
      </c>
      <c r="E1353" s="26">
        <v>77</v>
      </c>
      <c r="F1353" s="27">
        <v>191790.42180000001</v>
      </c>
      <c r="G1353" s="26">
        <v>78</v>
      </c>
      <c r="H1353" s="27">
        <v>191077.0472</v>
      </c>
      <c r="I1353" s="28">
        <v>-6.5801335000000002E-2</v>
      </c>
      <c r="J1353" s="28">
        <v>-3.7499999999999999E-2</v>
      </c>
      <c r="K1353" s="28">
        <v>-2.9403984000000001E-2</v>
      </c>
      <c r="L1353" s="28">
        <v>-3.719553E-3</v>
      </c>
      <c r="M1353" s="28">
        <v>1.2987013E-2</v>
      </c>
      <c r="N1353" s="28">
        <v>-1.6492379000000001E-2</v>
      </c>
      <c r="O1353" s="28">
        <v>1.37461E-5</v>
      </c>
      <c r="P1353" s="28">
        <v>-1.3705170000000001E-6</v>
      </c>
      <c r="Q1353" s="28">
        <v>7.0837055999999996E-6</v>
      </c>
      <c r="R1353" s="28">
        <v>7.0513277999999998E-6</v>
      </c>
    </row>
    <row r="1354" spans="1:18" ht="33.75" x14ac:dyDescent="0.2">
      <c r="A1354" s="12" t="s">
        <v>1269</v>
      </c>
      <c r="B1354" s="10" t="str">
        <f>VLOOKUP(A1354,[3]Feuil1!$A$4:$B$2591,2,FALSE)</f>
        <v>Fractures, entorses, luxations et dislocations du bras et de l'avant-bras, âge inférieur à 18 ans, niveau 3</v>
      </c>
      <c r="C1354" s="26">
        <v>16</v>
      </c>
      <c r="D1354" s="27">
        <v>51314.032700000003</v>
      </c>
      <c r="E1354" s="26">
        <v>14</v>
      </c>
      <c r="F1354" s="27">
        <v>45462.156499999997</v>
      </c>
      <c r="G1354" s="26">
        <v>22</v>
      </c>
      <c r="H1354" s="27">
        <v>70096.667600000001</v>
      </c>
      <c r="I1354" s="28">
        <v>-0.11404046599999999</v>
      </c>
      <c r="J1354" s="28">
        <v>-0.125</v>
      </c>
      <c r="K1354" s="28">
        <v>1.25251817E-2</v>
      </c>
      <c r="L1354" s="28">
        <v>0.54186851209999998</v>
      </c>
      <c r="M1354" s="28">
        <v>0.57142857140000003</v>
      </c>
      <c r="N1354" s="28">
        <v>-1.8810947000000001E-2</v>
      </c>
      <c r="O1354" s="28">
        <v>1.099687E-4</v>
      </c>
      <c r="P1354" s="28">
        <v>4.7327200000000003E-5</v>
      </c>
      <c r="Q1354" s="28">
        <v>1.9979682E-6</v>
      </c>
      <c r="R1354" s="28">
        <v>2.5867816000000001E-6</v>
      </c>
    </row>
    <row r="1355" spans="1:18" ht="33.75" x14ac:dyDescent="0.2">
      <c r="A1355" s="12" t="s">
        <v>1270</v>
      </c>
      <c r="B1355" s="10" t="str">
        <f>VLOOKUP(A1355,[3]Feuil1!$A$4:$B$2591,2,FALSE)</f>
        <v>Fractures, entorses, luxations et dislocations du bras et de l'avant-bras, âge inférieur à 18 ans, niveau 4</v>
      </c>
      <c r="C1355" s="26">
        <v>4</v>
      </c>
      <c r="D1355" s="27">
        <v>20770.12</v>
      </c>
      <c r="E1355" s="26">
        <v>1</v>
      </c>
      <c r="F1355" s="27">
        <v>6542.5878000000002</v>
      </c>
      <c r="G1355" s="26">
        <v>3</v>
      </c>
      <c r="H1355" s="27">
        <v>15941.0671</v>
      </c>
      <c r="I1355" s="28">
        <v>-0.68500000000000005</v>
      </c>
      <c r="J1355" s="28">
        <v>-0.75</v>
      </c>
      <c r="K1355" s="28">
        <v>0.26</v>
      </c>
      <c r="L1355" s="28">
        <v>1.4365079365</v>
      </c>
      <c r="M1355" s="28">
        <v>2</v>
      </c>
      <c r="N1355" s="28">
        <v>-0.187830688</v>
      </c>
      <c r="O1355" s="28">
        <v>2.7492200000000001E-5</v>
      </c>
      <c r="P1355" s="28">
        <v>1.8056100000000001E-5</v>
      </c>
      <c r="Q1355" s="28">
        <v>2.7245021999999999E-7</v>
      </c>
      <c r="R1355" s="28">
        <v>5.8827416000000002E-7</v>
      </c>
    </row>
    <row r="1356" spans="1:18" ht="33.75" x14ac:dyDescent="0.2">
      <c r="A1356" s="12" t="s">
        <v>1271</v>
      </c>
      <c r="B1356" s="10" t="str">
        <f>VLOOKUP(A1356,[3]Feuil1!$A$4:$B$2591,2,FALSE)</f>
        <v>Entorses, luxations et dislocations du bras et de l'avant-bras, âge supérieur à 17 ans, niveau 1</v>
      </c>
      <c r="C1356" s="26">
        <v>6957</v>
      </c>
      <c r="D1356" s="27">
        <v>5848988.1893999996</v>
      </c>
      <c r="E1356" s="26">
        <v>6743</v>
      </c>
      <c r="F1356" s="27">
        <v>5665142.6635999996</v>
      </c>
      <c r="G1356" s="26">
        <v>6457</v>
      </c>
      <c r="H1356" s="27">
        <v>5425858.7028000001</v>
      </c>
      <c r="I1356" s="28">
        <v>-3.1432021999999997E-2</v>
      </c>
      <c r="J1356" s="28">
        <v>-3.0760385000000001E-2</v>
      </c>
      <c r="K1356" s="28">
        <v>-6.9295200000000004E-4</v>
      </c>
      <c r="L1356" s="28">
        <v>-4.2237941000000001E-2</v>
      </c>
      <c r="M1356" s="28">
        <v>-4.2414356E-2</v>
      </c>
      <c r="N1356" s="28">
        <v>1.8422870000000001E-4</v>
      </c>
      <c r="O1356" s="28">
        <v>-3.9313799999999999E-3</v>
      </c>
      <c r="P1356" s="28">
        <v>-4.5970599999999999E-4</v>
      </c>
      <c r="Q1356" s="28">
        <v>5.8640370000000001E-4</v>
      </c>
      <c r="R1356" s="28">
        <v>2.002308E-4</v>
      </c>
    </row>
    <row r="1357" spans="1:18" ht="33.75" x14ac:dyDescent="0.2">
      <c r="A1357" s="12" t="s">
        <v>1272</v>
      </c>
      <c r="B1357" s="10" t="str">
        <f>VLOOKUP(A1357,[3]Feuil1!$A$4:$B$2591,2,FALSE)</f>
        <v>Entorses, luxations et dislocations du bras et de l'avant-bras, âge supérieur à 17 ans, niveau 2</v>
      </c>
      <c r="C1357" s="26">
        <v>437</v>
      </c>
      <c r="D1357" s="27">
        <v>1101512.9350999999</v>
      </c>
      <c r="E1357" s="26">
        <v>423</v>
      </c>
      <c r="F1357" s="27">
        <v>1068268.6388000001</v>
      </c>
      <c r="G1357" s="26">
        <v>417</v>
      </c>
      <c r="H1357" s="27">
        <v>1053318.7001</v>
      </c>
      <c r="I1357" s="28">
        <v>-3.0180577E-2</v>
      </c>
      <c r="J1357" s="28">
        <v>-3.2036612999999999E-2</v>
      </c>
      <c r="K1357" s="28">
        <v>1.9174649999999999E-3</v>
      </c>
      <c r="L1357" s="28">
        <v>-1.399455E-2</v>
      </c>
      <c r="M1357" s="28">
        <v>-1.4184397E-2</v>
      </c>
      <c r="N1357" s="28">
        <v>1.9257890000000001E-4</v>
      </c>
      <c r="O1357" s="28">
        <v>-8.2476000000000001E-5</v>
      </c>
      <c r="P1357" s="28">
        <v>-2.8721000000000002E-5</v>
      </c>
      <c r="Q1357" s="28">
        <v>3.7870600000000003E-5</v>
      </c>
      <c r="R1357" s="28">
        <v>3.88707E-5</v>
      </c>
    </row>
    <row r="1358" spans="1:18" ht="33.75" x14ac:dyDescent="0.2">
      <c r="A1358" s="12" t="s">
        <v>1273</v>
      </c>
      <c r="B1358" s="10" t="str">
        <f>VLOOKUP(A1358,[3]Feuil1!$A$4:$B$2591,2,FALSE)</f>
        <v>Entorses, luxations et dislocations du bras et de l'avant-bras, âge supérieur à 17 ans, niveau 3</v>
      </c>
      <c r="C1358" s="26">
        <v>289</v>
      </c>
      <c r="D1358" s="27">
        <v>1051588.6188000001</v>
      </c>
      <c r="E1358" s="26">
        <v>303</v>
      </c>
      <c r="F1358" s="27">
        <v>1098918.3695</v>
      </c>
      <c r="G1358" s="26">
        <v>296</v>
      </c>
      <c r="H1358" s="27">
        <v>1064633.2313000001</v>
      </c>
      <c r="I1358" s="28">
        <v>4.5007857499999998E-2</v>
      </c>
      <c r="J1358" s="28">
        <v>4.8442906600000002E-2</v>
      </c>
      <c r="K1358" s="28">
        <v>-3.2763340000000001E-3</v>
      </c>
      <c r="L1358" s="28">
        <v>-3.1198984999999999E-2</v>
      </c>
      <c r="M1358" s="28">
        <v>-2.3102310000000001E-2</v>
      </c>
      <c r="N1358" s="28">
        <v>-8.2881510000000005E-3</v>
      </c>
      <c r="O1358" s="28">
        <v>-9.6223000000000004E-5</v>
      </c>
      <c r="P1358" s="28">
        <v>-6.5868E-5</v>
      </c>
      <c r="Q1358" s="28">
        <v>2.6881800000000001E-5</v>
      </c>
      <c r="R1358" s="28">
        <v>3.9288200000000001E-5</v>
      </c>
    </row>
    <row r="1359" spans="1:18" ht="33.75" x14ac:dyDescent="0.2">
      <c r="A1359" s="12" t="s">
        <v>1274</v>
      </c>
      <c r="B1359" s="10" t="str">
        <f>VLOOKUP(A1359,[3]Feuil1!$A$4:$B$2591,2,FALSE)</f>
        <v>Entorses, luxations et dislocations du bras et de l'avant-bras, âge supérieur à 17 ans, niveau 4</v>
      </c>
      <c r="C1359" s="26">
        <v>145</v>
      </c>
      <c r="D1359" s="27">
        <v>856463.33440000005</v>
      </c>
      <c r="E1359" s="26">
        <v>164</v>
      </c>
      <c r="F1359" s="27">
        <v>972950.31279999996</v>
      </c>
      <c r="G1359" s="26">
        <v>235</v>
      </c>
      <c r="H1359" s="27">
        <v>1384900.7431999999</v>
      </c>
      <c r="I1359" s="28">
        <v>0.13600929980000001</v>
      </c>
      <c r="J1359" s="28">
        <v>0.13103448279999999</v>
      </c>
      <c r="K1359" s="28">
        <v>4.3984662999999998E-3</v>
      </c>
      <c r="L1359" s="28">
        <v>0.42340335880000002</v>
      </c>
      <c r="M1359" s="28">
        <v>0.43292682929999998</v>
      </c>
      <c r="N1359" s="28">
        <v>-6.6461669999999997E-3</v>
      </c>
      <c r="O1359" s="28">
        <v>9.7597180000000001E-4</v>
      </c>
      <c r="P1359" s="28">
        <v>7.914288E-4</v>
      </c>
      <c r="Q1359" s="28">
        <v>2.13419E-5</v>
      </c>
      <c r="R1359" s="28">
        <v>5.1107099999999997E-5</v>
      </c>
    </row>
    <row r="1360" spans="1:18" ht="22.5" x14ac:dyDescent="0.2">
      <c r="A1360" s="12" t="s">
        <v>1275</v>
      </c>
      <c r="B1360" s="10" t="str">
        <f>VLOOKUP(A1360,[3]Feuil1!$A$4:$B$2591,2,FALSE)</f>
        <v>Fractures, entorses, luxations et dislocations de la main, niveau 1</v>
      </c>
      <c r="C1360" s="26">
        <v>5250</v>
      </c>
      <c r="D1360" s="27">
        <v>4305683.4371999996</v>
      </c>
      <c r="E1360" s="26">
        <v>5065</v>
      </c>
      <c r="F1360" s="27">
        <v>4162442.7431999999</v>
      </c>
      <c r="G1360" s="26">
        <v>4857</v>
      </c>
      <c r="H1360" s="27">
        <v>3991767.9605999999</v>
      </c>
      <c r="I1360" s="28">
        <v>-3.3267817999999998E-2</v>
      </c>
      <c r="J1360" s="28">
        <v>-3.5238094999999997E-2</v>
      </c>
      <c r="K1360" s="28">
        <v>2.0422417E-3</v>
      </c>
      <c r="L1360" s="28">
        <v>-4.1003514999999997E-2</v>
      </c>
      <c r="M1360" s="28">
        <v>-4.1066140000000001E-2</v>
      </c>
      <c r="N1360" s="28">
        <v>6.5307299999999997E-5</v>
      </c>
      <c r="O1360" s="28">
        <v>-2.8591850000000002E-3</v>
      </c>
      <c r="P1360" s="28">
        <v>-3.2789599999999999E-4</v>
      </c>
      <c r="Q1360" s="28">
        <v>4.4109690000000002E-4</v>
      </c>
      <c r="R1360" s="28">
        <v>1.473085E-4</v>
      </c>
    </row>
    <row r="1361" spans="1:18" ht="22.5" x14ac:dyDescent="0.2">
      <c r="A1361" s="12" t="s">
        <v>1276</v>
      </c>
      <c r="B1361" s="10" t="str">
        <f>VLOOKUP(A1361,[3]Feuil1!$A$4:$B$2591,2,FALSE)</f>
        <v>Fractures, entorses, luxations et dislocations de la main, niveau 2</v>
      </c>
      <c r="C1361" s="26">
        <v>225</v>
      </c>
      <c r="D1361" s="27">
        <v>555269.25780000002</v>
      </c>
      <c r="E1361" s="26">
        <v>224</v>
      </c>
      <c r="F1361" s="27">
        <v>555911.25</v>
      </c>
      <c r="G1361" s="26">
        <v>180</v>
      </c>
      <c r="H1361" s="27">
        <v>443085.51079999999</v>
      </c>
      <c r="I1361" s="28">
        <v>1.1561818000000001E-3</v>
      </c>
      <c r="J1361" s="28">
        <v>-4.4444439999999997E-3</v>
      </c>
      <c r="K1361" s="28">
        <v>5.625629E-3</v>
      </c>
      <c r="L1361" s="28">
        <v>-0.20295638799999999</v>
      </c>
      <c r="M1361" s="28">
        <v>-0.196428571</v>
      </c>
      <c r="N1361" s="28">
        <v>-8.1235049999999996E-3</v>
      </c>
      <c r="O1361" s="28">
        <v>-6.0482799999999996E-4</v>
      </c>
      <c r="P1361" s="28">
        <v>-2.16758E-4</v>
      </c>
      <c r="Q1361" s="28">
        <v>1.6347000000000001E-5</v>
      </c>
      <c r="R1361" s="28">
        <v>1.63512E-5</v>
      </c>
    </row>
    <row r="1362" spans="1:18" ht="22.5" x14ac:dyDescent="0.2">
      <c r="A1362" s="12" t="s">
        <v>1277</v>
      </c>
      <c r="B1362" s="10" t="str">
        <f>VLOOKUP(A1362,[3]Feuil1!$A$4:$B$2591,2,FALSE)</f>
        <v>Fractures, entorses, luxations et dislocations de la main, niveau 3</v>
      </c>
      <c r="C1362" s="26">
        <v>271</v>
      </c>
      <c r="D1362" s="27">
        <v>1000034.9277999999</v>
      </c>
      <c r="E1362" s="26">
        <v>293</v>
      </c>
      <c r="F1362" s="27">
        <v>1046476.2443</v>
      </c>
      <c r="G1362" s="26">
        <v>302</v>
      </c>
      <c r="H1362" s="27">
        <v>1069261.5918000001</v>
      </c>
      <c r="I1362" s="28">
        <v>4.6439694500000003E-2</v>
      </c>
      <c r="J1362" s="28">
        <v>8.1180811800000002E-2</v>
      </c>
      <c r="K1362" s="28">
        <v>-3.2132569E-2</v>
      </c>
      <c r="L1362" s="28">
        <v>2.1773401599999999E-2</v>
      </c>
      <c r="M1362" s="28">
        <v>3.0716723500000001E-2</v>
      </c>
      <c r="N1362" s="28">
        <v>-8.6767990000000007E-3</v>
      </c>
      <c r="O1362" s="28">
        <v>1.237147E-4</v>
      </c>
      <c r="P1362" s="28">
        <v>4.3774599999999999E-5</v>
      </c>
      <c r="Q1362" s="28">
        <v>2.7426699999999999E-5</v>
      </c>
      <c r="R1362" s="28">
        <v>3.9459000000000003E-5</v>
      </c>
    </row>
    <row r="1363" spans="1:18" ht="22.5" x14ac:dyDescent="0.2">
      <c r="A1363" s="12" t="s">
        <v>1278</v>
      </c>
      <c r="B1363" s="10" t="str">
        <f>VLOOKUP(A1363,[3]Feuil1!$A$4:$B$2591,2,FALSE)</f>
        <v>Fractures, entorses, luxations et dislocations de la main, niveau 4</v>
      </c>
      <c r="C1363" s="26">
        <v>10</v>
      </c>
      <c r="D1363" s="27">
        <v>58585.599999999999</v>
      </c>
      <c r="E1363" s="26">
        <v>17</v>
      </c>
      <c r="F1363" s="27">
        <v>100415.7184</v>
      </c>
      <c r="G1363" s="26">
        <v>12</v>
      </c>
      <c r="H1363" s="27">
        <v>70302.720000000001</v>
      </c>
      <c r="I1363" s="28">
        <v>0.71399999999999997</v>
      </c>
      <c r="J1363" s="28">
        <v>0.7</v>
      </c>
      <c r="K1363" s="28">
        <v>8.2352941000000002E-3</v>
      </c>
      <c r="L1363" s="28">
        <v>-0.29988331400000001</v>
      </c>
      <c r="M1363" s="28">
        <v>-0.29411764699999998</v>
      </c>
      <c r="N1363" s="28">
        <v>-8.1680280000000008E-3</v>
      </c>
      <c r="O1363" s="28">
        <v>-6.8730000000000001E-5</v>
      </c>
      <c r="P1363" s="28">
        <v>-5.7852000000000001E-5</v>
      </c>
      <c r="Q1363" s="28">
        <v>1.0898009E-6</v>
      </c>
      <c r="R1363" s="28">
        <v>2.5943855E-6</v>
      </c>
    </row>
    <row r="1364" spans="1:18" ht="22.5" x14ac:dyDescent="0.2">
      <c r="A1364" s="12" t="s">
        <v>1279</v>
      </c>
      <c r="B1364" s="10" t="str">
        <f>VLOOKUP(A1364,[3]Feuil1!$A$4:$B$2591,2,FALSE)</f>
        <v>Fractures, entorses, luxations et dislocations du pied, niveau 1</v>
      </c>
      <c r="C1364" s="26">
        <v>1541</v>
      </c>
      <c r="D1364" s="27">
        <v>1568184.3959999999</v>
      </c>
      <c r="E1364" s="26">
        <v>1457</v>
      </c>
      <c r="F1364" s="27">
        <v>1488583.3944999999</v>
      </c>
      <c r="G1364" s="26">
        <v>1458</v>
      </c>
      <c r="H1364" s="27">
        <v>1475183.3958999999</v>
      </c>
      <c r="I1364" s="28">
        <v>-5.0759974999999999E-2</v>
      </c>
      <c r="J1364" s="28">
        <v>-5.4510058E-2</v>
      </c>
      <c r="K1364" s="28">
        <v>3.9662854000000001E-3</v>
      </c>
      <c r="L1364" s="28">
        <v>-9.0018460000000008E-3</v>
      </c>
      <c r="M1364" s="28">
        <v>6.8634179999999998E-4</v>
      </c>
      <c r="N1364" s="28">
        <v>-9.6815430000000008E-3</v>
      </c>
      <c r="O1364" s="28">
        <v>1.37461E-5</v>
      </c>
      <c r="P1364" s="28">
        <v>-2.5743999999999999E-5</v>
      </c>
      <c r="Q1364" s="28">
        <v>1.3241079999999999E-4</v>
      </c>
      <c r="R1364" s="28">
        <v>5.4438799999999998E-5</v>
      </c>
    </row>
    <row r="1365" spans="1:18" ht="22.5" x14ac:dyDescent="0.2">
      <c r="A1365" s="12" t="s">
        <v>1280</v>
      </c>
      <c r="B1365" s="10" t="str">
        <f>VLOOKUP(A1365,[3]Feuil1!$A$4:$B$2591,2,FALSE)</f>
        <v>Fractures, entorses, luxations et dislocations du pied, niveau 2</v>
      </c>
      <c r="C1365" s="26">
        <v>165</v>
      </c>
      <c r="D1365" s="27">
        <v>487125.39640000003</v>
      </c>
      <c r="E1365" s="26">
        <v>135</v>
      </c>
      <c r="F1365" s="27">
        <v>403652.53730000003</v>
      </c>
      <c r="G1365" s="26">
        <v>150</v>
      </c>
      <c r="H1365" s="27">
        <v>448456.0478</v>
      </c>
      <c r="I1365" s="28">
        <v>-0.17135805200000001</v>
      </c>
      <c r="J1365" s="28">
        <v>-0.18181818199999999</v>
      </c>
      <c r="K1365" s="28">
        <v>1.2784602900000001E-2</v>
      </c>
      <c r="L1365" s="28">
        <v>0.1109952406</v>
      </c>
      <c r="M1365" s="28">
        <v>0.11111111110000001</v>
      </c>
      <c r="N1365" s="28">
        <v>-1.04283E-4</v>
      </c>
      <c r="O1365" s="28">
        <v>2.0619120000000001E-4</v>
      </c>
      <c r="P1365" s="28">
        <v>8.6075400000000006E-5</v>
      </c>
      <c r="Q1365" s="28">
        <v>1.36225E-5</v>
      </c>
      <c r="R1365" s="28">
        <v>1.6549400000000001E-5</v>
      </c>
    </row>
    <row r="1366" spans="1:18" ht="22.5" x14ac:dyDescent="0.2">
      <c r="A1366" s="12" t="s">
        <v>1281</v>
      </c>
      <c r="B1366" s="10" t="str">
        <f>VLOOKUP(A1366,[3]Feuil1!$A$4:$B$2591,2,FALSE)</f>
        <v>Fractures, entorses, luxations et dislocations du pied, niveau 3</v>
      </c>
      <c r="C1366" s="26">
        <v>160</v>
      </c>
      <c r="D1366" s="27">
        <v>676620.98219999997</v>
      </c>
      <c r="E1366" s="26">
        <v>170</v>
      </c>
      <c r="F1366" s="27">
        <v>732006.34479999996</v>
      </c>
      <c r="G1366" s="26">
        <v>206</v>
      </c>
      <c r="H1366" s="27">
        <v>889874.02469999995</v>
      </c>
      <c r="I1366" s="28">
        <v>8.1855815999999998E-2</v>
      </c>
      <c r="J1366" s="28">
        <v>6.25E-2</v>
      </c>
      <c r="K1366" s="28">
        <v>1.8217238600000001E-2</v>
      </c>
      <c r="L1366" s="28">
        <v>0.21566436</v>
      </c>
      <c r="M1366" s="28">
        <v>0.21176470589999999</v>
      </c>
      <c r="N1366" s="28">
        <v>3.2181611999999998E-3</v>
      </c>
      <c r="O1366" s="28">
        <v>4.9485900000000005E-4</v>
      </c>
      <c r="P1366" s="28">
        <v>3.0329139999999999E-4</v>
      </c>
      <c r="Q1366" s="28">
        <v>1.8708200000000002E-5</v>
      </c>
      <c r="R1366" s="28">
        <v>3.2839100000000002E-5</v>
      </c>
    </row>
    <row r="1367" spans="1:18" ht="22.5" x14ac:dyDescent="0.2">
      <c r="A1367" s="12" t="s">
        <v>1282</v>
      </c>
      <c r="B1367" s="10" t="str">
        <f>VLOOKUP(A1367,[3]Feuil1!$A$4:$B$2591,2,FALSE)</f>
        <v>Fractures, entorses, luxations et dislocations du pied, niveau 4</v>
      </c>
      <c r="C1367" s="26">
        <v>4</v>
      </c>
      <c r="D1367" s="27">
        <v>23362.392599999999</v>
      </c>
      <c r="E1367" s="26">
        <v>7</v>
      </c>
      <c r="F1367" s="27">
        <v>41420.280599999998</v>
      </c>
      <c r="G1367" s="26">
        <v>10</v>
      </c>
      <c r="H1367" s="27">
        <v>58575.2742</v>
      </c>
      <c r="I1367" s="28">
        <v>0.77294685990000001</v>
      </c>
      <c r="J1367" s="28">
        <v>0.75</v>
      </c>
      <c r="K1367" s="28">
        <v>1.3112491400000001E-2</v>
      </c>
      <c r="L1367" s="28">
        <v>0.41416893729999998</v>
      </c>
      <c r="M1367" s="28">
        <v>0.42857142860000003</v>
      </c>
      <c r="N1367" s="28">
        <v>-1.0081744E-2</v>
      </c>
      <c r="O1367" s="28">
        <v>4.1238200000000001E-5</v>
      </c>
      <c r="P1367" s="28">
        <v>3.2957699999999998E-5</v>
      </c>
      <c r="Q1367" s="28">
        <v>9.0816739000000002E-7</v>
      </c>
      <c r="R1367" s="28">
        <v>2.1616068999999998E-6</v>
      </c>
    </row>
    <row r="1368" spans="1:18" ht="22.5" x14ac:dyDescent="0.2">
      <c r="A1368" s="12" t="s">
        <v>1283</v>
      </c>
      <c r="B1368" s="10" t="str">
        <f>VLOOKUP(A1368,[3]Feuil1!$A$4:$B$2591,2,FALSE)</f>
        <v>Tumeurs malignes primitives des os, niveau 1</v>
      </c>
      <c r="C1368" s="26">
        <v>458</v>
      </c>
      <c r="D1368" s="27">
        <v>1100380.1237000001</v>
      </c>
      <c r="E1368" s="26">
        <v>397</v>
      </c>
      <c r="F1368" s="27">
        <v>959063.91890000005</v>
      </c>
      <c r="G1368" s="26">
        <v>404</v>
      </c>
      <c r="H1368" s="27">
        <v>982125.45149999997</v>
      </c>
      <c r="I1368" s="28">
        <v>-0.12842489800000001</v>
      </c>
      <c r="J1368" s="28">
        <v>-0.13318777300000001</v>
      </c>
      <c r="K1368" s="28">
        <v>5.4947023999999999E-3</v>
      </c>
      <c r="L1368" s="28">
        <v>2.4045876599999998E-2</v>
      </c>
      <c r="M1368" s="28">
        <v>1.76322418E-2</v>
      </c>
      <c r="N1368" s="28">
        <v>6.3025073999999999E-3</v>
      </c>
      <c r="O1368" s="28">
        <v>9.6222600000000003E-5</v>
      </c>
      <c r="P1368" s="28">
        <v>4.4305199999999997E-5</v>
      </c>
      <c r="Q1368" s="28">
        <v>3.6690000000000003E-5</v>
      </c>
      <c r="R1368" s="28">
        <v>3.6243399999999999E-5</v>
      </c>
    </row>
    <row r="1369" spans="1:18" ht="22.5" x14ac:dyDescent="0.2">
      <c r="A1369" s="12" t="s">
        <v>1284</v>
      </c>
      <c r="B1369" s="10" t="str">
        <f>VLOOKUP(A1369,[3]Feuil1!$A$4:$B$2591,2,FALSE)</f>
        <v>Tumeurs malignes primitives des os, niveau 2</v>
      </c>
      <c r="C1369" s="26">
        <v>241</v>
      </c>
      <c r="D1369" s="27">
        <v>1119673.1447999999</v>
      </c>
      <c r="E1369" s="26">
        <v>229</v>
      </c>
      <c r="F1369" s="27">
        <v>1078299.3137999999</v>
      </c>
      <c r="G1369" s="26">
        <v>243</v>
      </c>
      <c r="H1369" s="27">
        <v>1133439.3676</v>
      </c>
      <c r="I1369" s="28">
        <v>-3.6951704000000002E-2</v>
      </c>
      <c r="J1369" s="28">
        <v>-4.9792531000000001E-2</v>
      </c>
      <c r="K1369" s="28">
        <v>1.3513708500000001E-2</v>
      </c>
      <c r="L1369" s="28">
        <v>5.1136129900000001E-2</v>
      </c>
      <c r="M1369" s="28">
        <v>6.1135371199999997E-2</v>
      </c>
      <c r="N1369" s="28">
        <v>-9.4231530000000001E-3</v>
      </c>
      <c r="O1369" s="28">
        <v>1.9244520000000001E-4</v>
      </c>
      <c r="P1369" s="28">
        <v>1.059337E-4</v>
      </c>
      <c r="Q1369" s="28">
        <v>2.2068500000000001E-5</v>
      </c>
      <c r="R1369" s="28">
        <v>4.1827399999999999E-5</v>
      </c>
    </row>
    <row r="1370" spans="1:18" ht="22.5" x14ac:dyDescent="0.2">
      <c r="A1370" s="12" t="s">
        <v>1285</v>
      </c>
      <c r="B1370" s="10" t="str">
        <f>VLOOKUP(A1370,[3]Feuil1!$A$4:$B$2591,2,FALSE)</f>
        <v>Tumeurs malignes primitives des os, niveau 3</v>
      </c>
      <c r="C1370" s="26">
        <v>256</v>
      </c>
      <c r="D1370" s="27">
        <v>1582947.1102</v>
      </c>
      <c r="E1370" s="26">
        <v>278</v>
      </c>
      <c r="F1370" s="27">
        <v>1693928.3938</v>
      </c>
      <c r="G1370" s="26">
        <v>302</v>
      </c>
      <c r="H1370" s="27">
        <v>1833387.5490000001</v>
      </c>
      <c r="I1370" s="28">
        <v>7.0110544400000002E-2</v>
      </c>
      <c r="J1370" s="28">
        <v>8.59375E-2</v>
      </c>
      <c r="K1370" s="28">
        <v>-1.4574462999999999E-2</v>
      </c>
      <c r="L1370" s="28">
        <v>8.2328837299999999E-2</v>
      </c>
      <c r="M1370" s="28">
        <v>8.6330935299999995E-2</v>
      </c>
      <c r="N1370" s="28">
        <v>-3.6840499999999999E-3</v>
      </c>
      <c r="O1370" s="28">
        <v>3.2990599999999998E-4</v>
      </c>
      <c r="P1370" s="28">
        <v>2.6792539999999999E-4</v>
      </c>
      <c r="Q1370" s="28">
        <v>2.7426699999999999E-5</v>
      </c>
      <c r="R1370" s="28">
        <v>6.7657599999999994E-5</v>
      </c>
    </row>
    <row r="1371" spans="1:18" ht="22.5" x14ac:dyDescent="0.2">
      <c r="A1371" s="12" t="s">
        <v>1286</v>
      </c>
      <c r="B1371" s="10" t="str">
        <f>VLOOKUP(A1371,[3]Feuil1!$A$4:$B$2591,2,FALSE)</f>
        <v>Tumeurs malignes primitives des os, niveau 4</v>
      </c>
      <c r="C1371" s="26">
        <v>130</v>
      </c>
      <c r="D1371" s="27">
        <v>1358094.6321</v>
      </c>
      <c r="E1371" s="26">
        <v>129</v>
      </c>
      <c r="F1371" s="27">
        <v>1335290.4288000001</v>
      </c>
      <c r="G1371" s="26">
        <v>178</v>
      </c>
      <c r="H1371" s="27">
        <v>1873754.2841</v>
      </c>
      <c r="I1371" s="28">
        <v>-1.6791321000000001E-2</v>
      </c>
      <c r="J1371" s="28">
        <v>-7.6923080000000001E-3</v>
      </c>
      <c r="K1371" s="28">
        <v>-9.1695490000000008E-3</v>
      </c>
      <c r="L1371" s="28">
        <v>0.40325598359999998</v>
      </c>
      <c r="M1371" s="28">
        <v>0.3798449612</v>
      </c>
      <c r="N1371" s="28">
        <v>1.69664151E-2</v>
      </c>
      <c r="O1371" s="28">
        <v>6.7355799999999999E-4</v>
      </c>
      <c r="P1371" s="28">
        <v>1.0344832E-3</v>
      </c>
      <c r="Q1371" s="28">
        <v>1.6165399999999999E-5</v>
      </c>
      <c r="R1371" s="28">
        <v>6.9147300000000001E-5</v>
      </c>
    </row>
    <row r="1372" spans="1:18" ht="22.5" x14ac:dyDescent="0.2">
      <c r="A1372" s="12" t="s">
        <v>1287</v>
      </c>
      <c r="B1372" s="10" t="str">
        <f>VLOOKUP(A1372,[3]Feuil1!$A$4:$B$2591,2,FALSE)</f>
        <v>Tumeurs malignes primitives des os, très courte durée</v>
      </c>
      <c r="C1372" s="26">
        <v>649</v>
      </c>
      <c r="D1372" s="27">
        <v>430558.11749999999</v>
      </c>
      <c r="E1372" s="26">
        <v>600</v>
      </c>
      <c r="F1372" s="27">
        <v>398351.5515</v>
      </c>
      <c r="G1372" s="26">
        <v>620</v>
      </c>
      <c r="H1372" s="27">
        <v>411387.54249999998</v>
      </c>
      <c r="I1372" s="28">
        <v>-7.4801902000000003E-2</v>
      </c>
      <c r="J1372" s="28">
        <v>-7.5500769999999995E-2</v>
      </c>
      <c r="K1372" s="28">
        <v>7.5594289999999999E-4</v>
      </c>
      <c r="L1372" s="28">
        <v>3.2724840499999998E-2</v>
      </c>
      <c r="M1372" s="28">
        <v>3.3333333299999997E-2</v>
      </c>
      <c r="N1372" s="28">
        <v>-5.8886400000000003E-4</v>
      </c>
      <c r="O1372" s="28">
        <v>2.7492160000000001E-4</v>
      </c>
      <c r="P1372" s="28">
        <v>2.50444E-5</v>
      </c>
      <c r="Q1372" s="28">
        <v>5.63064E-5</v>
      </c>
      <c r="R1372" s="28">
        <v>1.51815E-5</v>
      </c>
    </row>
    <row r="1373" spans="1:18" ht="45" x14ac:dyDescent="0.2">
      <c r="A1373" s="12" t="s">
        <v>1288</v>
      </c>
      <c r="B1373" s="10" t="str">
        <f>VLOOKUP(A1373,[3]Feuil1!$A$4:$B$2591,2,FALSE)</f>
        <v>Fractures pathologiques et autres tumeurs malignes de l'appareil musculosquelettique et du tissu conjonctif, niveau 1</v>
      </c>
      <c r="C1373" s="26">
        <v>6168</v>
      </c>
      <c r="D1373" s="27">
        <v>18391208.565000001</v>
      </c>
      <c r="E1373" s="26">
        <v>5958</v>
      </c>
      <c r="F1373" s="27">
        <v>17707028.793000001</v>
      </c>
      <c r="G1373" s="26">
        <v>5725</v>
      </c>
      <c r="H1373" s="27">
        <v>16992430.579999998</v>
      </c>
      <c r="I1373" s="28">
        <v>-3.7201458E-2</v>
      </c>
      <c r="J1373" s="28">
        <v>-3.4046693000000003E-2</v>
      </c>
      <c r="K1373" s="28">
        <v>-3.265961E-3</v>
      </c>
      <c r="L1373" s="28">
        <v>-4.0356754000000002E-2</v>
      </c>
      <c r="M1373" s="28">
        <v>-3.9107083000000001E-2</v>
      </c>
      <c r="N1373" s="28">
        <v>-1.300531E-3</v>
      </c>
      <c r="O1373" s="28">
        <v>-3.202837E-3</v>
      </c>
      <c r="P1373" s="28">
        <v>-1.372868E-3</v>
      </c>
      <c r="Q1373" s="28">
        <v>5.1992580000000002E-4</v>
      </c>
      <c r="R1373" s="28">
        <v>6.2707270000000002E-4</v>
      </c>
    </row>
    <row r="1374" spans="1:18" ht="45" x14ac:dyDescent="0.2">
      <c r="A1374" s="12" t="s">
        <v>1289</v>
      </c>
      <c r="B1374" s="10" t="str">
        <f>VLOOKUP(A1374,[3]Feuil1!$A$4:$B$2591,2,FALSE)</f>
        <v>Fractures pathologiques et autres tumeurs malignes de l'appareil musculosquelettique et du tissu conjonctif, niveau 2</v>
      </c>
      <c r="C1374" s="26">
        <v>7846</v>
      </c>
      <c r="D1374" s="27">
        <v>37076860.041000001</v>
      </c>
      <c r="E1374" s="26">
        <v>7790</v>
      </c>
      <c r="F1374" s="27">
        <v>36823086.436999999</v>
      </c>
      <c r="G1374" s="26">
        <v>8224</v>
      </c>
      <c r="H1374" s="27">
        <v>38777689.767999999</v>
      </c>
      <c r="I1374" s="28">
        <v>-6.8445279999999999E-3</v>
      </c>
      <c r="J1374" s="28">
        <v>-7.1373950000000004E-3</v>
      </c>
      <c r="K1374" s="28">
        <v>2.9497220000000002E-4</v>
      </c>
      <c r="L1374" s="28">
        <v>5.3080920699999999E-2</v>
      </c>
      <c r="M1374" s="28">
        <v>5.5712451900000001E-2</v>
      </c>
      <c r="N1374" s="28">
        <v>-2.4926589999999999E-3</v>
      </c>
      <c r="O1374" s="28">
        <v>5.9657996999999997E-3</v>
      </c>
      <c r="P1374" s="28">
        <v>3.7551348000000001E-3</v>
      </c>
      <c r="Q1374" s="28">
        <v>7.4687690000000003E-4</v>
      </c>
      <c r="R1374" s="28">
        <v>1.4310154E-3</v>
      </c>
    </row>
    <row r="1375" spans="1:18" ht="45" x14ac:dyDescent="0.2">
      <c r="A1375" s="12" t="s">
        <v>1290</v>
      </c>
      <c r="B1375" s="10" t="str">
        <f>VLOOKUP(A1375,[3]Feuil1!$A$4:$B$2591,2,FALSE)</f>
        <v>Fractures pathologiques et autres tumeurs malignes de l'appareil musculosquelettique et du tissu conjonctif, niveau 3</v>
      </c>
      <c r="C1375" s="26">
        <v>5943</v>
      </c>
      <c r="D1375" s="27">
        <v>39427911.487000003</v>
      </c>
      <c r="E1375" s="26">
        <v>6677</v>
      </c>
      <c r="F1375" s="27">
        <v>44110782.111000001</v>
      </c>
      <c r="G1375" s="26">
        <v>6801</v>
      </c>
      <c r="H1375" s="27">
        <v>44984597.144000001</v>
      </c>
      <c r="I1375" s="28">
        <v>0.1187704458</v>
      </c>
      <c r="J1375" s="28">
        <v>0.1235066465</v>
      </c>
      <c r="K1375" s="28">
        <v>-4.215552E-3</v>
      </c>
      <c r="L1375" s="28">
        <v>1.98095566E-2</v>
      </c>
      <c r="M1375" s="28">
        <v>1.85712146E-2</v>
      </c>
      <c r="N1375" s="28">
        <v>1.2157636999999999E-3</v>
      </c>
      <c r="O1375" s="28">
        <v>1.7045141999999999E-3</v>
      </c>
      <c r="P1375" s="28">
        <v>1.6787515E-3</v>
      </c>
      <c r="Q1375" s="28">
        <v>6.1764459999999997E-4</v>
      </c>
      <c r="R1375" s="28">
        <v>1.6600693E-3</v>
      </c>
    </row>
    <row r="1376" spans="1:18" ht="45" x14ac:dyDescent="0.2">
      <c r="A1376" s="12" t="s">
        <v>1291</v>
      </c>
      <c r="B1376" s="10" t="str">
        <f>VLOOKUP(A1376,[3]Feuil1!$A$4:$B$2591,2,FALSE)</f>
        <v>Fractures pathologiques et autres tumeurs malignes de l'appareil musculosquelettique et du tissu conjonctif, niveau 4</v>
      </c>
      <c r="C1376" s="26">
        <v>1081</v>
      </c>
      <c r="D1376" s="27">
        <v>10481468.722999999</v>
      </c>
      <c r="E1376" s="26">
        <v>1137</v>
      </c>
      <c r="F1376" s="27">
        <v>10913143.153000001</v>
      </c>
      <c r="G1376" s="26">
        <v>1282</v>
      </c>
      <c r="H1376" s="27">
        <v>12281902.843</v>
      </c>
      <c r="I1376" s="28">
        <v>4.1184536399999999E-2</v>
      </c>
      <c r="J1376" s="28">
        <v>5.1803885299999998E-2</v>
      </c>
      <c r="K1376" s="28">
        <v>-1.0096320000000001E-2</v>
      </c>
      <c r="L1376" s="28">
        <v>0.12542304909999999</v>
      </c>
      <c r="M1376" s="28">
        <v>0.127528584</v>
      </c>
      <c r="N1376" s="28">
        <v>-1.8673889999999999E-3</v>
      </c>
      <c r="O1376" s="28">
        <v>1.9931819E-3</v>
      </c>
      <c r="P1376" s="28">
        <v>2.6296267000000002E-3</v>
      </c>
      <c r="Q1376" s="28">
        <v>1.164271E-4</v>
      </c>
      <c r="R1376" s="28">
        <v>4.5323979999999998E-4</v>
      </c>
    </row>
    <row r="1377" spans="1:18" ht="45" x14ac:dyDescent="0.2">
      <c r="A1377" s="12" t="s">
        <v>1292</v>
      </c>
      <c r="B1377" s="10" t="str">
        <f>VLOOKUP(A1377,[3]Feuil1!$A$4:$B$2591,2,FALSE)</f>
        <v>Fractures pathologiques et autres tumeurs malignes de l'appareil musculosquelettique et du tissu conjonctif, très courte durée</v>
      </c>
      <c r="C1377" s="26">
        <v>3862</v>
      </c>
      <c r="D1377" s="27">
        <v>2532664.2680000002</v>
      </c>
      <c r="E1377" s="26">
        <v>3623</v>
      </c>
      <c r="F1377" s="27">
        <v>2372901.1863000002</v>
      </c>
      <c r="G1377" s="26">
        <v>3637</v>
      </c>
      <c r="H1377" s="27">
        <v>2383537.1683999998</v>
      </c>
      <c r="I1377" s="28">
        <v>-6.3081033999999994E-2</v>
      </c>
      <c r="J1377" s="28">
        <v>-6.1885033999999998E-2</v>
      </c>
      <c r="K1377" s="28">
        <v>-1.274898E-3</v>
      </c>
      <c r="L1377" s="28">
        <v>4.4822693000000002E-3</v>
      </c>
      <c r="M1377" s="28">
        <v>3.8642008999999998E-3</v>
      </c>
      <c r="N1377" s="28">
        <v>6.1568919999999995E-4</v>
      </c>
      <c r="O1377" s="28">
        <v>1.9244520000000001E-4</v>
      </c>
      <c r="P1377" s="28">
        <v>2.04336E-5</v>
      </c>
      <c r="Q1377" s="28">
        <v>3.3030050000000001E-4</v>
      </c>
      <c r="R1377" s="28">
        <v>8.7959800000000004E-5</v>
      </c>
    </row>
    <row r="1378" spans="1:18" x14ac:dyDescent="0.2">
      <c r="A1378" s="12" t="s">
        <v>1293</v>
      </c>
      <c r="B1378" s="10" t="str">
        <f>VLOOKUP(A1378,[3]Feuil1!$A$4:$B$2591,2,FALSE)</f>
        <v>Fractures du rachis, niveau 1</v>
      </c>
      <c r="C1378" s="26">
        <v>12423</v>
      </c>
      <c r="D1378" s="27">
        <v>17820613.695</v>
      </c>
      <c r="E1378" s="26">
        <v>11920</v>
      </c>
      <c r="F1378" s="27">
        <v>16938635.699999999</v>
      </c>
      <c r="G1378" s="26">
        <v>12556</v>
      </c>
      <c r="H1378" s="27">
        <v>17794922.322000001</v>
      </c>
      <c r="I1378" s="28">
        <v>-4.9492010000000003E-2</v>
      </c>
      <c r="J1378" s="28">
        <v>-4.0489415000000001E-2</v>
      </c>
      <c r="K1378" s="28">
        <v>-9.3824870000000001E-3</v>
      </c>
      <c r="L1378" s="28">
        <v>5.05522781E-2</v>
      </c>
      <c r="M1378" s="28">
        <v>5.3355704699999999E-2</v>
      </c>
      <c r="N1378" s="28">
        <v>-2.6614239999999999E-3</v>
      </c>
      <c r="O1378" s="28">
        <v>8.7425083999999997E-3</v>
      </c>
      <c r="P1378" s="28">
        <v>1.6450763E-3</v>
      </c>
      <c r="Q1378" s="28">
        <v>1.1402949999999999E-3</v>
      </c>
      <c r="R1378" s="28">
        <v>6.5668710000000002E-4</v>
      </c>
    </row>
    <row r="1379" spans="1:18" x14ac:dyDescent="0.2">
      <c r="A1379" s="12" t="s">
        <v>1294</v>
      </c>
      <c r="B1379" s="10" t="str">
        <f>VLOOKUP(A1379,[3]Feuil1!$A$4:$B$2591,2,FALSE)</f>
        <v>Fractures du rachis, niveau 2</v>
      </c>
      <c r="C1379" s="26">
        <v>4800</v>
      </c>
      <c r="D1379" s="27">
        <v>15916727.886</v>
      </c>
      <c r="E1379" s="26">
        <v>4671</v>
      </c>
      <c r="F1379" s="27">
        <v>15478572.072000001</v>
      </c>
      <c r="G1379" s="26">
        <v>4937</v>
      </c>
      <c r="H1379" s="27">
        <v>16378626.028000001</v>
      </c>
      <c r="I1379" s="28">
        <v>-2.7528008E-2</v>
      </c>
      <c r="J1379" s="28">
        <v>-2.6875E-2</v>
      </c>
      <c r="K1379" s="28">
        <v>-6.7104199999999995E-4</v>
      </c>
      <c r="L1379" s="28">
        <v>5.81483842E-2</v>
      </c>
      <c r="M1379" s="28">
        <v>5.6947120499999997E-2</v>
      </c>
      <c r="N1379" s="28">
        <v>1.136541E-3</v>
      </c>
      <c r="O1379" s="28">
        <v>3.6564579E-3</v>
      </c>
      <c r="P1379" s="28">
        <v>1.7291609999999999E-3</v>
      </c>
      <c r="Q1379" s="28">
        <v>4.4836220000000001E-4</v>
      </c>
      <c r="R1379" s="28">
        <v>6.0442139999999998E-4</v>
      </c>
    </row>
    <row r="1380" spans="1:18" x14ac:dyDescent="0.2">
      <c r="A1380" s="12" t="s">
        <v>1295</v>
      </c>
      <c r="B1380" s="10" t="str">
        <f>VLOOKUP(A1380,[3]Feuil1!$A$4:$B$2591,2,FALSE)</f>
        <v>Fractures du rachis, niveau 3</v>
      </c>
      <c r="C1380" s="26">
        <v>5775</v>
      </c>
      <c r="D1380" s="27">
        <v>29606211.907000002</v>
      </c>
      <c r="E1380" s="26">
        <v>6257</v>
      </c>
      <c r="F1380" s="27">
        <v>32106353.782000002</v>
      </c>
      <c r="G1380" s="26">
        <v>6994</v>
      </c>
      <c r="H1380" s="27">
        <v>35882343.784999996</v>
      </c>
      <c r="I1380" s="28">
        <v>8.4446530399999997E-2</v>
      </c>
      <c r="J1380" s="28">
        <v>8.3463203499999999E-2</v>
      </c>
      <c r="K1380" s="28">
        <v>9.075776E-4</v>
      </c>
      <c r="L1380" s="28">
        <v>0.1176088082</v>
      </c>
      <c r="M1380" s="28">
        <v>0.1177880774</v>
      </c>
      <c r="N1380" s="28">
        <v>-1.6037899999999999E-4</v>
      </c>
      <c r="O1380" s="28">
        <v>1.01308627E-2</v>
      </c>
      <c r="P1380" s="28">
        <v>7.2543371000000001E-3</v>
      </c>
      <c r="Q1380" s="28">
        <v>6.3517230000000003E-4</v>
      </c>
      <c r="R1380" s="28">
        <v>1.3241683E-3</v>
      </c>
    </row>
    <row r="1381" spans="1:18" x14ac:dyDescent="0.2">
      <c r="A1381" s="12" t="s">
        <v>1296</v>
      </c>
      <c r="B1381" s="10" t="str">
        <f>VLOOKUP(A1381,[3]Feuil1!$A$4:$B$2591,2,FALSE)</f>
        <v>Fractures du rachis, niveau 4</v>
      </c>
      <c r="C1381" s="26">
        <v>336</v>
      </c>
      <c r="D1381" s="27">
        <v>2944164.5548999999</v>
      </c>
      <c r="E1381" s="26">
        <v>399</v>
      </c>
      <c r="F1381" s="27">
        <v>3635219.2242000001</v>
      </c>
      <c r="G1381" s="26">
        <v>424</v>
      </c>
      <c r="H1381" s="27">
        <v>3664003.7052000002</v>
      </c>
      <c r="I1381" s="28">
        <v>0.234720124</v>
      </c>
      <c r="J1381" s="28">
        <v>0.1875</v>
      </c>
      <c r="K1381" s="28">
        <v>3.97643149E-2</v>
      </c>
      <c r="L1381" s="28">
        <v>7.9182242000000007E-3</v>
      </c>
      <c r="M1381" s="28">
        <v>6.2656641599999993E-2</v>
      </c>
      <c r="N1381" s="28">
        <v>-5.1510915999999997E-2</v>
      </c>
      <c r="O1381" s="28">
        <v>3.4365209999999999E-4</v>
      </c>
      <c r="P1381" s="28">
        <v>5.5300000000000002E-5</v>
      </c>
      <c r="Q1381" s="28">
        <v>3.8506300000000001E-5</v>
      </c>
      <c r="R1381" s="28">
        <v>1.3521299999999999E-4</v>
      </c>
    </row>
    <row r="1382" spans="1:18" ht="22.5" x14ac:dyDescent="0.2">
      <c r="A1382" s="12" t="s">
        <v>1297</v>
      </c>
      <c r="B1382" s="10" t="str">
        <f>VLOOKUP(A1382,[3]Feuil1!$A$4:$B$2591,2,FALSE)</f>
        <v>Sciatiques et autres radiculopathies, niveau 1</v>
      </c>
      <c r="C1382" s="26">
        <v>8980</v>
      </c>
      <c r="D1382" s="27">
        <v>19015598.122000001</v>
      </c>
      <c r="E1382" s="26">
        <v>8747</v>
      </c>
      <c r="F1382" s="27">
        <v>18486495.133000001</v>
      </c>
      <c r="G1382" s="26">
        <v>8320</v>
      </c>
      <c r="H1382" s="27">
        <v>17548555.050999999</v>
      </c>
      <c r="I1382" s="28">
        <v>-2.7824682999999999E-2</v>
      </c>
      <c r="J1382" s="28">
        <v>-2.5946548E-2</v>
      </c>
      <c r="K1382" s="28">
        <v>-1.928164E-3</v>
      </c>
      <c r="L1382" s="28">
        <v>-5.0736501000000003E-2</v>
      </c>
      <c r="M1382" s="28">
        <v>-4.8816736999999999E-2</v>
      </c>
      <c r="N1382" s="28">
        <v>-2.0182899999999998E-3</v>
      </c>
      <c r="O1382" s="28">
        <v>-5.869577E-3</v>
      </c>
      <c r="P1382" s="28">
        <v>-1.8019469999999999E-3</v>
      </c>
      <c r="Q1382" s="28">
        <v>7.5559529999999996E-4</v>
      </c>
      <c r="R1382" s="28">
        <v>6.4759539999999997E-4</v>
      </c>
    </row>
    <row r="1383" spans="1:18" ht="22.5" x14ac:dyDescent="0.2">
      <c r="A1383" s="12" t="s">
        <v>1298</v>
      </c>
      <c r="B1383" s="10" t="str">
        <f>VLOOKUP(A1383,[3]Feuil1!$A$4:$B$2591,2,FALSE)</f>
        <v>Sciatiques et autres radiculopathies, niveau 2</v>
      </c>
      <c r="C1383" s="26">
        <v>3710</v>
      </c>
      <c r="D1383" s="27">
        <v>11548137.729</v>
      </c>
      <c r="E1383" s="26">
        <v>4028</v>
      </c>
      <c r="F1383" s="27">
        <v>12520255.494000001</v>
      </c>
      <c r="G1383" s="26">
        <v>4051</v>
      </c>
      <c r="H1383" s="27">
        <v>12481033.509</v>
      </c>
      <c r="I1383" s="28">
        <v>8.4179613E-2</v>
      </c>
      <c r="J1383" s="28">
        <v>8.5714285700000004E-2</v>
      </c>
      <c r="K1383" s="28">
        <v>-1.413514E-3</v>
      </c>
      <c r="L1383" s="28">
        <v>-3.1326819999999999E-3</v>
      </c>
      <c r="M1383" s="28">
        <v>5.7100298000000004E-3</v>
      </c>
      <c r="N1383" s="28">
        <v>-8.7925069999999998E-3</v>
      </c>
      <c r="O1383" s="28">
        <v>3.1615989999999997E-4</v>
      </c>
      <c r="P1383" s="28">
        <v>-7.5352000000000006E-5</v>
      </c>
      <c r="Q1383" s="28">
        <v>3.6789860000000001E-4</v>
      </c>
      <c r="R1383" s="28">
        <v>4.605883E-4</v>
      </c>
    </row>
    <row r="1384" spans="1:18" ht="22.5" x14ac:dyDescent="0.2">
      <c r="A1384" s="12" t="s">
        <v>1299</v>
      </c>
      <c r="B1384" s="10" t="str">
        <f>VLOOKUP(A1384,[3]Feuil1!$A$4:$B$2591,2,FALSE)</f>
        <v>Sciatiques et autres radiculopathies, niveau 3</v>
      </c>
      <c r="C1384" s="26">
        <v>1659</v>
      </c>
      <c r="D1384" s="27">
        <v>7201565.5994999995</v>
      </c>
      <c r="E1384" s="26">
        <v>1921</v>
      </c>
      <c r="F1384" s="27">
        <v>8404752.7314999998</v>
      </c>
      <c r="G1384" s="26">
        <v>1960</v>
      </c>
      <c r="H1384" s="27">
        <v>8516321.7927000001</v>
      </c>
      <c r="I1384" s="28">
        <v>0.16707299480000001</v>
      </c>
      <c r="J1384" s="28">
        <v>0.15792646169999999</v>
      </c>
      <c r="K1384" s="28">
        <v>7.8990620999999997E-3</v>
      </c>
      <c r="L1384" s="28">
        <v>1.32745204E-2</v>
      </c>
      <c r="M1384" s="28">
        <v>2.0301926099999999E-2</v>
      </c>
      <c r="N1384" s="28">
        <v>-6.8875749999999999E-3</v>
      </c>
      <c r="O1384" s="28">
        <v>5.3609719999999999E-4</v>
      </c>
      <c r="P1384" s="28">
        <v>2.143437E-4</v>
      </c>
      <c r="Q1384" s="28">
        <v>1.7800079999999999E-4</v>
      </c>
      <c r="R1384" s="28">
        <v>3.1427830000000002E-4</v>
      </c>
    </row>
    <row r="1385" spans="1:18" ht="22.5" x14ac:dyDescent="0.2">
      <c r="A1385" s="12" t="s">
        <v>1300</v>
      </c>
      <c r="B1385" s="10" t="str">
        <f>VLOOKUP(A1385,[3]Feuil1!$A$4:$B$2591,2,FALSE)</f>
        <v>Sciatiques et autres radiculopathies, niveau 4</v>
      </c>
      <c r="C1385" s="26">
        <v>63</v>
      </c>
      <c r="D1385" s="27">
        <v>457078.48969999998</v>
      </c>
      <c r="E1385" s="26">
        <v>64</v>
      </c>
      <c r="F1385" s="27">
        <v>467184.8198</v>
      </c>
      <c r="G1385" s="26">
        <v>61</v>
      </c>
      <c r="H1385" s="27">
        <v>443603.38290000003</v>
      </c>
      <c r="I1385" s="28">
        <v>2.2110710400000001E-2</v>
      </c>
      <c r="J1385" s="28">
        <v>1.5873015899999999E-2</v>
      </c>
      <c r="K1385" s="28">
        <v>6.1402304999999997E-3</v>
      </c>
      <c r="L1385" s="28">
        <v>-5.0475605999999999E-2</v>
      </c>
      <c r="M1385" s="28">
        <v>-4.6875E-2</v>
      </c>
      <c r="N1385" s="28">
        <v>-3.7776849999999998E-3</v>
      </c>
      <c r="O1385" s="28">
        <v>-4.1238000000000001E-5</v>
      </c>
      <c r="P1385" s="28">
        <v>-4.5303999999999999E-5</v>
      </c>
      <c r="Q1385" s="28">
        <v>5.5398210999999998E-6</v>
      </c>
      <c r="R1385" s="28">
        <v>1.6370300000000001E-5</v>
      </c>
    </row>
    <row r="1386" spans="1:18" ht="22.5" x14ac:dyDescent="0.2">
      <c r="A1386" s="12" t="s">
        <v>1301</v>
      </c>
      <c r="B1386" s="10" t="str">
        <f>VLOOKUP(A1386,[3]Feuil1!$A$4:$B$2591,2,FALSE)</f>
        <v>Sciatiques et autres radiculopathies, très courte durée</v>
      </c>
      <c r="C1386" s="26">
        <v>3121</v>
      </c>
      <c r="D1386" s="27">
        <v>1623934.1795999999</v>
      </c>
      <c r="E1386" s="26">
        <v>3199</v>
      </c>
      <c r="F1386" s="27">
        <v>1663934.4632000001</v>
      </c>
      <c r="G1386" s="26">
        <v>3041</v>
      </c>
      <c r="H1386" s="27">
        <v>1583496.3452000001</v>
      </c>
      <c r="I1386" s="28">
        <v>2.4631714799999999E-2</v>
      </c>
      <c r="J1386" s="28">
        <v>2.4991989700000002E-2</v>
      </c>
      <c r="K1386" s="28">
        <v>-3.5148999999999998E-4</v>
      </c>
      <c r="L1386" s="28">
        <v>-4.8342119000000003E-2</v>
      </c>
      <c r="M1386" s="28">
        <v>-4.9390435000000003E-2</v>
      </c>
      <c r="N1386" s="28">
        <v>1.1027823E-3</v>
      </c>
      <c r="O1386" s="28">
        <v>-2.1718810000000001E-3</v>
      </c>
      <c r="P1386" s="28">
        <v>-1.5453600000000001E-4</v>
      </c>
      <c r="Q1386" s="28">
        <v>2.7617370000000002E-4</v>
      </c>
      <c r="R1386" s="28">
        <v>5.8435900000000001E-5</v>
      </c>
    </row>
    <row r="1387" spans="1:18" x14ac:dyDescent="0.2">
      <c r="A1387" s="12" t="s">
        <v>1302</v>
      </c>
      <c r="B1387" s="10" t="str">
        <f>VLOOKUP(A1387,[3]Feuil1!$A$4:$B$2591,2,FALSE)</f>
        <v>Autres rachialgies, niveau 1</v>
      </c>
      <c r="C1387" s="26">
        <v>7153</v>
      </c>
      <c r="D1387" s="27">
        <v>14027216.414000001</v>
      </c>
      <c r="E1387" s="26">
        <v>6928</v>
      </c>
      <c r="F1387" s="27">
        <v>13589462.498</v>
      </c>
      <c r="G1387" s="26">
        <v>6924</v>
      </c>
      <c r="H1387" s="27">
        <v>13557196.119000001</v>
      </c>
      <c r="I1387" s="28">
        <v>-3.1207469000000002E-2</v>
      </c>
      <c r="J1387" s="28">
        <v>-3.1455333000000002E-2</v>
      </c>
      <c r="K1387" s="28">
        <v>2.5591470000000001E-4</v>
      </c>
      <c r="L1387" s="28">
        <v>-2.374368E-3</v>
      </c>
      <c r="M1387" s="28">
        <v>-5.7736699999999996E-4</v>
      </c>
      <c r="N1387" s="28">
        <v>-1.7980380000000001E-3</v>
      </c>
      <c r="O1387" s="28">
        <v>-5.4984000000000001E-5</v>
      </c>
      <c r="P1387" s="28">
        <v>-6.1989000000000006E-5</v>
      </c>
      <c r="Q1387" s="28">
        <v>6.2881510000000005E-4</v>
      </c>
      <c r="R1387" s="28">
        <v>5.0030199999999999E-4</v>
      </c>
    </row>
    <row r="1388" spans="1:18" x14ac:dyDescent="0.2">
      <c r="A1388" s="12" t="s">
        <v>1303</v>
      </c>
      <c r="B1388" s="10" t="str">
        <f>VLOOKUP(A1388,[3]Feuil1!$A$4:$B$2591,2,FALSE)</f>
        <v>Autres rachialgies, niveau 2</v>
      </c>
      <c r="C1388" s="26">
        <v>3343</v>
      </c>
      <c r="D1388" s="27">
        <v>10359357.708000001</v>
      </c>
      <c r="E1388" s="26">
        <v>3506</v>
      </c>
      <c r="F1388" s="27">
        <v>10858096.624</v>
      </c>
      <c r="G1388" s="26">
        <v>3843</v>
      </c>
      <c r="H1388" s="27">
        <v>11899127.941</v>
      </c>
      <c r="I1388" s="28">
        <v>4.8143806800000001E-2</v>
      </c>
      <c r="J1388" s="28">
        <v>4.87586001E-2</v>
      </c>
      <c r="K1388" s="28">
        <v>-5.8620999999999999E-4</v>
      </c>
      <c r="L1388" s="28">
        <v>9.5876040999999995E-2</v>
      </c>
      <c r="M1388" s="28">
        <v>9.6120935500000004E-2</v>
      </c>
      <c r="N1388" s="28">
        <v>-2.2341900000000001E-4</v>
      </c>
      <c r="O1388" s="28">
        <v>4.6324297999999998E-3</v>
      </c>
      <c r="P1388" s="28">
        <v>2.0000031999999998E-3</v>
      </c>
      <c r="Q1388" s="28">
        <v>3.4900870000000001E-4</v>
      </c>
      <c r="R1388" s="28">
        <v>4.3911420000000001E-4</v>
      </c>
    </row>
    <row r="1389" spans="1:18" x14ac:dyDescent="0.2">
      <c r="A1389" s="12" t="s">
        <v>1304</v>
      </c>
      <c r="B1389" s="10" t="str">
        <f>VLOOKUP(A1389,[3]Feuil1!$A$4:$B$2591,2,FALSE)</f>
        <v>Autres rachialgies, niveau 3</v>
      </c>
      <c r="C1389" s="26">
        <v>2506</v>
      </c>
      <c r="D1389" s="27">
        <v>10602012.223999999</v>
      </c>
      <c r="E1389" s="26">
        <v>2646</v>
      </c>
      <c r="F1389" s="27">
        <v>11199777.932</v>
      </c>
      <c r="G1389" s="26">
        <v>2986</v>
      </c>
      <c r="H1389" s="27">
        <v>12624453.186000001</v>
      </c>
      <c r="I1389" s="28">
        <v>5.6382288099999997E-2</v>
      </c>
      <c r="J1389" s="28">
        <v>5.5865921800000003E-2</v>
      </c>
      <c r="K1389" s="28">
        <v>4.8904540000000005E-4</v>
      </c>
      <c r="L1389" s="28">
        <v>0.12720566990000001</v>
      </c>
      <c r="M1389" s="28">
        <v>0.12849584280000001</v>
      </c>
      <c r="N1389" s="28">
        <v>-1.143268E-3</v>
      </c>
      <c r="O1389" s="28">
        <v>4.6736679999999997E-3</v>
      </c>
      <c r="P1389" s="28">
        <v>2.7370503000000001E-3</v>
      </c>
      <c r="Q1389" s="28">
        <v>2.7117880000000001E-4</v>
      </c>
      <c r="R1389" s="28">
        <v>4.6588100000000002E-4</v>
      </c>
    </row>
    <row r="1390" spans="1:18" x14ac:dyDescent="0.2">
      <c r="A1390" s="12" t="s">
        <v>1305</v>
      </c>
      <c r="B1390" s="10" t="str">
        <f>VLOOKUP(A1390,[3]Feuil1!$A$4:$B$2591,2,FALSE)</f>
        <v>Autres rachialgies, niveau 4</v>
      </c>
      <c r="C1390" s="26">
        <v>82</v>
      </c>
      <c r="D1390" s="27">
        <v>610358.353</v>
      </c>
      <c r="E1390" s="26">
        <v>107</v>
      </c>
      <c r="F1390" s="27">
        <v>734435.30039999995</v>
      </c>
      <c r="G1390" s="26">
        <v>94</v>
      </c>
      <c r="H1390" s="27">
        <v>707015.40879999998</v>
      </c>
      <c r="I1390" s="28">
        <v>0.203285409</v>
      </c>
      <c r="J1390" s="28">
        <v>0.30487804880000002</v>
      </c>
      <c r="K1390" s="28">
        <v>-7.7856042E-2</v>
      </c>
      <c r="L1390" s="28">
        <v>-3.7334658999999999E-2</v>
      </c>
      <c r="M1390" s="28">
        <v>-0.121495327</v>
      </c>
      <c r="N1390" s="28">
        <v>9.57999093E-2</v>
      </c>
      <c r="O1390" s="28">
        <v>-1.7869899999999999E-4</v>
      </c>
      <c r="P1390" s="28">
        <v>-5.2677999999999999E-5</v>
      </c>
      <c r="Q1390" s="28">
        <v>8.5367734000000002E-6</v>
      </c>
      <c r="R1390" s="28">
        <v>2.6091000000000001E-5</v>
      </c>
    </row>
    <row r="1391" spans="1:18" x14ac:dyDescent="0.2">
      <c r="A1391" s="12" t="s">
        <v>1306</v>
      </c>
      <c r="B1391" s="10" t="str">
        <f>VLOOKUP(A1391,[3]Feuil1!$A$4:$B$2591,2,FALSE)</f>
        <v>Autres rachialgies, très courte durée</v>
      </c>
      <c r="C1391" s="26">
        <v>7554</v>
      </c>
      <c r="D1391" s="27">
        <v>4191980.5989999999</v>
      </c>
      <c r="E1391" s="26">
        <v>6803</v>
      </c>
      <c r="F1391" s="27">
        <v>3773743.7867000001</v>
      </c>
      <c r="G1391" s="26">
        <v>6427</v>
      </c>
      <c r="H1391" s="27">
        <v>3559701.3572999998</v>
      </c>
      <c r="I1391" s="28">
        <v>-9.9770693999999993E-2</v>
      </c>
      <c r="J1391" s="28">
        <v>-9.9417527000000006E-2</v>
      </c>
      <c r="K1391" s="28">
        <v>-3.9215300000000001E-4</v>
      </c>
      <c r="L1391" s="28">
        <v>-5.6718855999999998E-2</v>
      </c>
      <c r="M1391" s="28">
        <v>-5.5269734000000001E-2</v>
      </c>
      <c r="N1391" s="28">
        <v>-1.5338999999999999E-3</v>
      </c>
      <c r="O1391" s="28">
        <v>-5.168527E-3</v>
      </c>
      <c r="P1391" s="28">
        <v>-4.1121300000000001E-4</v>
      </c>
      <c r="Q1391" s="28">
        <v>5.8367919999999999E-4</v>
      </c>
      <c r="R1391" s="28">
        <v>1.3136389999999999E-4</v>
      </c>
    </row>
    <row r="1392" spans="1:18" ht="22.5" x14ac:dyDescent="0.2">
      <c r="A1392" s="12" t="s">
        <v>1307</v>
      </c>
      <c r="B1392" s="10" t="str">
        <f>VLOOKUP(A1392,[3]Feuil1!$A$4:$B$2591,2,FALSE)</f>
        <v>Autres pathologies rachidiennes relevant d'un traitement médical, niveau 1</v>
      </c>
      <c r="C1392" s="26">
        <v>11559</v>
      </c>
      <c r="D1392" s="27">
        <v>19682384.305</v>
      </c>
      <c r="E1392" s="26">
        <v>11050</v>
      </c>
      <c r="F1392" s="27">
        <v>18758538.487</v>
      </c>
      <c r="G1392" s="26">
        <v>10701</v>
      </c>
      <c r="H1392" s="27">
        <v>18141309.774</v>
      </c>
      <c r="I1392" s="28">
        <v>-4.6937698E-2</v>
      </c>
      <c r="J1392" s="28">
        <v>-4.4034951000000003E-2</v>
      </c>
      <c r="K1392" s="28">
        <v>-3.0364569999999998E-3</v>
      </c>
      <c r="L1392" s="28">
        <v>-3.2903881000000003E-2</v>
      </c>
      <c r="M1392" s="28">
        <v>-3.1583710000000001E-2</v>
      </c>
      <c r="N1392" s="28">
        <v>-1.3632259999999999E-3</v>
      </c>
      <c r="O1392" s="28">
        <v>-4.7973829999999997E-3</v>
      </c>
      <c r="P1392" s="28">
        <v>-1.1858039999999999E-3</v>
      </c>
      <c r="Q1392" s="28">
        <v>9.7182989999999999E-4</v>
      </c>
      <c r="R1392" s="28">
        <v>6.6946989999999999E-4</v>
      </c>
    </row>
    <row r="1393" spans="1:18" ht="22.5" x14ac:dyDescent="0.2">
      <c r="A1393" s="12" t="s">
        <v>1308</v>
      </c>
      <c r="B1393" s="10" t="str">
        <f>VLOOKUP(A1393,[3]Feuil1!$A$4:$B$2591,2,FALSE)</f>
        <v>Autres pathologies rachidiennes relevant d'un traitement médical, niveau 2</v>
      </c>
      <c r="C1393" s="26">
        <v>7234</v>
      </c>
      <c r="D1393" s="27">
        <v>21077688.609000001</v>
      </c>
      <c r="E1393" s="26">
        <v>7341</v>
      </c>
      <c r="F1393" s="27">
        <v>21350104.338</v>
      </c>
      <c r="G1393" s="26">
        <v>7048</v>
      </c>
      <c r="H1393" s="27">
        <v>20472450.346000001</v>
      </c>
      <c r="I1393" s="28">
        <v>1.2924364400000001E-2</v>
      </c>
      <c r="J1393" s="28">
        <v>1.47912635E-2</v>
      </c>
      <c r="K1393" s="28">
        <v>-1.8396879999999999E-3</v>
      </c>
      <c r="L1393" s="28">
        <v>-4.1107713999999997E-2</v>
      </c>
      <c r="M1393" s="28">
        <v>-3.9912818000000003E-2</v>
      </c>
      <c r="N1393" s="28">
        <v>-1.24457E-3</v>
      </c>
      <c r="O1393" s="28">
        <v>-4.0276019999999999E-3</v>
      </c>
      <c r="P1393" s="28">
        <v>-1.6861269999999999E-3</v>
      </c>
      <c r="Q1393" s="28">
        <v>6.4007639999999998E-4</v>
      </c>
      <c r="R1393" s="28">
        <v>7.5549609999999996E-4</v>
      </c>
    </row>
    <row r="1394" spans="1:18" ht="22.5" x14ac:dyDescent="0.2">
      <c r="A1394" s="12" t="s">
        <v>1309</v>
      </c>
      <c r="B1394" s="10" t="str">
        <f>VLOOKUP(A1394,[3]Feuil1!$A$4:$B$2591,2,FALSE)</f>
        <v>Autres pathologies rachidiennes relevant d'un traitement médical, niveau 3</v>
      </c>
      <c r="C1394" s="26">
        <v>7895</v>
      </c>
      <c r="D1394" s="27">
        <v>33455460.072999999</v>
      </c>
      <c r="E1394" s="26">
        <v>8337</v>
      </c>
      <c r="F1394" s="27">
        <v>35272478.490000002</v>
      </c>
      <c r="G1394" s="26">
        <v>8381</v>
      </c>
      <c r="H1394" s="27">
        <v>35499767.722000003</v>
      </c>
      <c r="I1394" s="28">
        <v>5.4311565700000002E-2</v>
      </c>
      <c r="J1394" s="28">
        <v>5.5984800500000001E-2</v>
      </c>
      <c r="K1394" s="28">
        <v>-1.584525E-3</v>
      </c>
      <c r="L1394" s="28">
        <v>6.4438122999999998E-3</v>
      </c>
      <c r="M1394" s="28">
        <v>5.2776778E-3</v>
      </c>
      <c r="N1394" s="28">
        <v>1.1600123999999999E-3</v>
      </c>
      <c r="O1394" s="28">
        <v>6.0482760000000004E-4</v>
      </c>
      <c r="P1394" s="28">
        <v>4.3666240000000002E-4</v>
      </c>
      <c r="Q1394" s="28">
        <v>7.6113509999999995E-4</v>
      </c>
      <c r="R1394" s="28">
        <v>1.3100500999999999E-3</v>
      </c>
    </row>
    <row r="1395" spans="1:18" ht="22.5" x14ac:dyDescent="0.2">
      <c r="A1395" s="12" t="s">
        <v>1310</v>
      </c>
      <c r="B1395" s="10" t="str">
        <f>VLOOKUP(A1395,[3]Feuil1!$A$4:$B$2591,2,FALSE)</f>
        <v>Autres pathologies rachidiennes relevant d'un traitement médical, niveau 4</v>
      </c>
      <c r="C1395" s="26">
        <v>330</v>
      </c>
      <c r="D1395" s="27">
        <v>2365765.2363999998</v>
      </c>
      <c r="E1395" s="26">
        <v>377</v>
      </c>
      <c r="F1395" s="27">
        <v>2647619.8815000001</v>
      </c>
      <c r="G1395" s="26">
        <v>377</v>
      </c>
      <c r="H1395" s="27">
        <v>2643373.0044999998</v>
      </c>
      <c r="I1395" s="28">
        <v>0.1191388904</v>
      </c>
      <c r="J1395" s="28">
        <v>0.14242424240000001</v>
      </c>
      <c r="K1395" s="28">
        <v>-2.0382404E-2</v>
      </c>
      <c r="L1395" s="28">
        <v>-1.6040360000000001E-3</v>
      </c>
      <c r="M1395" s="28">
        <v>0</v>
      </c>
      <c r="N1395" s="28">
        <v>-1.6040360000000001E-3</v>
      </c>
      <c r="O1395" s="28">
        <v>0</v>
      </c>
      <c r="P1395" s="28">
        <v>-8.1589930000000002E-6</v>
      </c>
      <c r="Q1395" s="28">
        <v>3.42379E-5</v>
      </c>
      <c r="R1395" s="28">
        <v>9.7548599999999996E-5</v>
      </c>
    </row>
    <row r="1396" spans="1:18" ht="22.5" x14ac:dyDescent="0.2">
      <c r="A1396" s="12" t="s">
        <v>1311</v>
      </c>
      <c r="B1396" s="10" t="str">
        <f>VLOOKUP(A1396,[3]Feuil1!$A$4:$B$2591,2,FALSE)</f>
        <v>Autres pathologies rachidiennes relevant d'un traitement médical, très courte durée</v>
      </c>
      <c r="C1396" s="26">
        <v>18293</v>
      </c>
      <c r="D1396" s="27">
        <v>11810689.028000001</v>
      </c>
      <c r="E1396" s="26">
        <v>18494</v>
      </c>
      <c r="F1396" s="27">
        <v>11935779.555</v>
      </c>
      <c r="G1396" s="26">
        <v>17918</v>
      </c>
      <c r="H1396" s="27">
        <v>11555884.5</v>
      </c>
      <c r="I1396" s="28">
        <v>1.0591298000000001E-2</v>
      </c>
      <c r="J1396" s="28">
        <v>1.0987809499999999E-2</v>
      </c>
      <c r="K1396" s="28">
        <v>-3.9220200000000002E-4</v>
      </c>
      <c r="L1396" s="28">
        <v>-3.1828256999999999E-2</v>
      </c>
      <c r="M1396" s="28">
        <v>-3.1145236E-2</v>
      </c>
      <c r="N1396" s="28">
        <v>-7.0497699999999997E-4</v>
      </c>
      <c r="O1396" s="28">
        <v>-7.9177429999999997E-3</v>
      </c>
      <c r="P1396" s="28">
        <v>-7.2984500000000002E-4</v>
      </c>
      <c r="Q1396" s="28">
        <v>1.6272543E-3</v>
      </c>
      <c r="R1396" s="28">
        <v>4.264475E-4</v>
      </c>
    </row>
    <row r="1397" spans="1:18" ht="22.5" x14ac:dyDescent="0.2">
      <c r="A1397" s="12" t="s">
        <v>1312</v>
      </c>
      <c r="B1397" s="10" t="str">
        <f>VLOOKUP(A1397,[3]Feuil1!$A$4:$B$2591,2,FALSE)</f>
        <v>Rhumatismes et raideurs articulaires, niveau 1</v>
      </c>
      <c r="C1397" s="26">
        <v>1720</v>
      </c>
      <c r="D1397" s="27">
        <v>3480463.0277</v>
      </c>
      <c r="E1397" s="26">
        <v>1736</v>
      </c>
      <c r="F1397" s="27">
        <v>3504586.8763000001</v>
      </c>
      <c r="G1397" s="26">
        <v>1776</v>
      </c>
      <c r="H1397" s="27">
        <v>3594406.2459999998</v>
      </c>
      <c r="I1397" s="28">
        <v>6.9312182000000003E-3</v>
      </c>
      <c r="J1397" s="28">
        <v>9.3023255999999995E-3</v>
      </c>
      <c r="K1397" s="28">
        <v>-2.3492539999999998E-3</v>
      </c>
      <c r="L1397" s="28">
        <v>2.56290892E-2</v>
      </c>
      <c r="M1397" s="28">
        <v>2.3041474700000002E-2</v>
      </c>
      <c r="N1397" s="28">
        <v>2.5293349000000001E-3</v>
      </c>
      <c r="O1397" s="28">
        <v>5.4984330000000005E-4</v>
      </c>
      <c r="P1397" s="28">
        <v>1.7255870000000001E-4</v>
      </c>
      <c r="Q1397" s="28">
        <v>1.612905E-4</v>
      </c>
      <c r="R1397" s="28">
        <v>1.326446E-4</v>
      </c>
    </row>
    <row r="1398" spans="1:18" ht="22.5" x14ac:dyDescent="0.2">
      <c r="A1398" s="12" t="s">
        <v>1313</v>
      </c>
      <c r="B1398" s="10" t="str">
        <f>VLOOKUP(A1398,[3]Feuil1!$A$4:$B$2591,2,FALSE)</f>
        <v>Rhumatismes et raideurs articulaires, niveau 2</v>
      </c>
      <c r="C1398" s="26">
        <v>536</v>
      </c>
      <c r="D1398" s="27">
        <v>1563356.1795000001</v>
      </c>
      <c r="E1398" s="26">
        <v>629</v>
      </c>
      <c r="F1398" s="27">
        <v>1822581.4225999999</v>
      </c>
      <c r="G1398" s="26">
        <v>630</v>
      </c>
      <c r="H1398" s="27">
        <v>1832285.0933999999</v>
      </c>
      <c r="I1398" s="28">
        <v>0.1658132974</v>
      </c>
      <c r="J1398" s="28">
        <v>0.1735074627</v>
      </c>
      <c r="K1398" s="28">
        <v>-6.556554E-3</v>
      </c>
      <c r="L1398" s="28">
        <v>5.3241356999999996E-3</v>
      </c>
      <c r="M1398" s="28">
        <v>1.5898251E-3</v>
      </c>
      <c r="N1398" s="28">
        <v>3.7283831000000001E-3</v>
      </c>
      <c r="O1398" s="28">
        <v>1.37461E-5</v>
      </c>
      <c r="P1398" s="28">
        <v>1.86424E-5</v>
      </c>
      <c r="Q1398" s="28">
        <v>5.7214499999999999E-5</v>
      </c>
      <c r="R1398" s="28">
        <v>6.7616900000000006E-5</v>
      </c>
    </row>
    <row r="1399" spans="1:18" ht="22.5" x14ac:dyDescent="0.2">
      <c r="A1399" s="12" t="s">
        <v>1314</v>
      </c>
      <c r="B1399" s="10" t="str">
        <f>VLOOKUP(A1399,[3]Feuil1!$A$4:$B$2591,2,FALSE)</f>
        <v>Rhumatismes et raideurs articulaires, niveau 3</v>
      </c>
      <c r="C1399" s="26">
        <v>95</v>
      </c>
      <c r="D1399" s="27">
        <v>432979.47499999998</v>
      </c>
      <c r="E1399" s="26">
        <v>98</v>
      </c>
      <c r="F1399" s="27">
        <v>435143.85680000001</v>
      </c>
      <c r="G1399" s="26">
        <v>106</v>
      </c>
      <c r="H1399" s="27">
        <v>475053.07740000001</v>
      </c>
      <c r="I1399" s="28">
        <v>4.9988092E-3</v>
      </c>
      <c r="J1399" s="28">
        <v>3.1578947400000001E-2</v>
      </c>
      <c r="K1399" s="28">
        <v>-2.5766460000000001E-2</v>
      </c>
      <c r="L1399" s="28">
        <v>9.1715004099999997E-2</v>
      </c>
      <c r="M1399" s="28">
        <v>8.1632653099999994E-2</v>
      </c>
      <c r="N1399" s="28">
        <v>9.3214188999999996E-3</v>
      </c>
      <c r="O1399" s="28">
        <v>1.099687E-4</v>
      </c>
      <c r="P1399" s="28">
        <v>7.6672600000000002E-5</v>
      </c>
      <c r="Q1399" s="28">
        <v>9.6265743000000007E-6</v>
      </c>
      <c r="R1399" s="28">
        <v>1.7530899999999998E-5</v>
      </c>
    </row>
    <row r="1400" spans="1:18" ht="22.5" x14ac:dyDescent="0.2">
      <c r="A1400" s="12" t="s">
        <v>1315</v>
      </c>
      <c r="B1400" s="10" t="str">
        <f>VLOOKUP(A1400,[3]Feuil1!$A$4:$B$2591,2,FALSE)</f>
        <v>Rhumatismes et raideurs articulaires, niveau 4</v>
      </c>
      <c r="C1400" s="26">
        <v>2</v>
      </c>
      <c r="D1400" s="27">
        <v>14536.5957</v>
      </c>
      <c r="E1400" s="26">
        <v>5</v>
      </c>
      <c r="F1400" s="27">
        <v>35112.550000000003</v>
      </c>
      <c r="G1400" s="26">
        <v>6</v>
      </c>
      <c r="H1400" s="27">
        <v>42626.635699999999</v>
      </c>
      <c r="I1400" s="28">
        <v>1.4154589371999999</v>
      </c>
      <c r="J1400" s="28">
        <v>1.5</v>
      </c>
      <c r="K1400" s="28">
        <v>-3.3816424999999997E-2</v>
      </c>
      <c r="L1400" s="28">
        <v>0.214</v>
      </c>
      <c r="M1400" s="28">
        <v>0.2</v>
      </c>
      <c r="N1400" s="28">
        <v>1.16666667E-2</v>
      </c>
      <c r="O1400" s="28">
        <v>1.37461E-5</v>
      </c>
      <c r="P1400" s="28">
        <v>1.44359E-5</v>
      </c>
      <c r="Q1400" s="28">
        <v>5.4490043000000004E-7</v>
      </c>
      <c r="R1400" s="28">
        <v>1.5730533E-6</v>
      </c>
    </row>
    <row r="1401" spans="1:18" ht="22.5" x14ac:dyDescent="0.2">
      <c r="A1401" s="12" t="s">
        <v>1316</v>
      </c>
      <c r="B1401" s="10" t="str">
        <f>VLOOKUP(A1401,[3]Feuil1!$A$4:$B$2591,2,FALSE)</f>
        <v>Rhumatismes et raideurs articulaires, très courte durée</v>
      </c>
      <c r="C1401" s="26">
        <v>1381</v>
      </c>
      <c r="D1401" s="27">
        <v>829456.28599999996</v>
      </c>
      <c r="E1401" s="26">
        <v>1544</v>
      </c>
      <c r="F1401" s="27">
        <v>922885.67</v>
      </c>
      <c r="G1401" s="26">
        <v>1357</v>
      </c>
      <c r="H1401" s="27">
        <v>812879.15650000004</v>
      </c>
      <c r="I1401" s="28">
        <v>0.1126393103</v>
      </c>
      <c r="J1401" s="28">
        <v>0.1180304127</v>
      </c>
      <c r="K1401" s="28">
        <v>-4.8219639999999998E-3</v>
      </c>
      <c r="L1401" s="28">
        <v>-0.11919842</v>
      </c>
      <c r="M1401" s="28">
        <v>-0.12111399</v>
      </c>
      <c r="N1401" s="28">
        <v>2.1795429999999999E-3</v>
      </c>
      <c r="O1401" s="28">
        <v>-2.570517E-3</v>
      </c>
      <c r="P1401" s="28">
        <v>-2.11342E-4</v>
      </c>
      <c r="Q1401" s="28">
        <v>1.2323830000000001E-4</v>
      </c>
      <c r="R1401" s="28">
        <v>2.9997699999999999E-5</v>
      </c>
    </row>
    <row r="1402" spans="1:18" ht="33.75" x14ac:dyDescent="0.2">
      <c r="A1402" s="12" t="s">
        <v>1317</v>
      </c>
      <c r="B1402" s="10" t="str">
        <f>VLOOKUP(A1402,[3]Feuil1!$A$4:$B$2591,2,FALSE)</f>
        <v>Ostéomyélites aigües (y compris vertébrales) et arthrites septiques, niveau 1</v>
      </c>
      <c r="C1402" s="26">
        <v>2391</v>
      </c>
      <c r="D1402" s="27">
        <v>8395921.7109999992</v>
      </c>
      <c r="E1402" s="26">
        <v>2261</v>
      </c>
      <c r="F1402" s="27">
        <v>7926645.0760000004</v>
      </c>
      <c r="G1402" s="26">
        <v>2238</v>
      </c>
      <c r="H1402" s="27">
        <v>7832173.2665999997</v>
      </c>
      <c r="I1402" s="28">
        <v>-5.5893403000000001E-2</v>
      </c>
      <c r="J1402" s="28">
        <v>-5.4370556E-2</v>
      </c>
      <c r="K1402" s="28">
        <v>-1.6104050000000001E-3</v>
      </c>
      <c r="L1402" s="28">
        <v>-1.1918259E-2</v>
      </c>
      <c r="M1402" s="28">
        <v>-1.0172489999999999E-2</v>
      </c>
      <c r="N1402" s="28">
        <v>-1.7637099999999999E-3</v>
      </c>
      <c r="O1402" s="28">
        <v>-3.1616000000000001E-4</v>
      </c>
      <c r="P1402" s="28">
        <v>-1.81497E-4</v>
      </c>
      <c r="Q1402" s="28">
        <v>2.032479E-4</v>
      </c>
      <c r="R1402" s="28">
        <v>2.8903119999999999E-4</v>
      </c>
    </row>
    <row r="1403" spans="1:18" ht="33.75" x14ac:dyDescent="0.2">
      <c r="A1403" s="12" t="s">
        <v>1318</v>
      </c>
      <c r="B1403" s="10" t="str">
        <f>VLOOKUP(A1403,[3]Feuil1!$A$4:$B$2591,2,FALSE)</f>
        <v>Ostéomyélites aigües (y compris vertébrales) et arthrites septiques, niveau 2</v>
      </c>
      <c r="C1403" s="26">
        <v>1458</v>
      </c>
      <c r="D1403" s="27">
        <v>7634065.1692000004</v>
      </c>
      <c r="E1403" s="26">
        <v>1385</v>
      </c>
      <c r="F1403" s="27">
        <v>7274250.0795</v>
      </c>
      <c r="G1403" s="26">
        <v>1459</v>
      </c>
      <c r="H1403" s="27">
        <v>7654078.4866000004</v>
      </c>
      <c r="I1403" s="28">
        <v>-4.7132829000000001E-2</v>
      </c>
      <c r="J1403" s="28">
        <v>-5.0068586999999998E-2</v>
      </c>
      <c r="K1403" s="28">
        <v>3.0904945999999998E-3</v>
      </c>
      <c r="L1403" s="28">
        <v>5.2215472800000003E-2</v>
      </c>
      <c r="M1403" s="28">
        <v>5.3429602899999998E-2</v>
      </c>
      <c r="N1403" s="28">
        <v>-1.15255E-3</v>
      </c>
      <c r="O1403" s="28">
        <v>1.0172101E-3</v>
      </c>
      <c r="P1403" s="28">
        <v>7.2971679999999999E-4</v>
      </c>
      <c r="Q1403" s="28">
        <v>1.325016E-4</v>
      </c>
      <c r="R1403" s="28">
        <v>2.8245890000000001E-4</v>
      </c>
    </row>
    <row r="1404" spans="1:18" ht="33.75" x14ac:dyDescent="0.2">
      <c r="A1404" s="12" t="s">
        <v>1319</v>
      </c>
      <c r="B1404" s="10" t="str">
        <f>VLOOKUP(A1404,[3]Feuil1!$A$4:$B$2591,2,FALSE)</f>
        <v>Ostéomyélites aigües (y compris vertébrales) et arthrites septiques, niveau 3</v>
      </c>
      <c r="C1404" s="26">
        <v>2532</v>
      </c>
      <c r="D1404" s="27">
        <v>18617149.227000002</v>
      </c>
      <c r="E1404" s="26">
        <v>2738</v>
      </c>
      <c r="F1404" s="27">
        <v>20002586.598999999</v>
      </c>
      <c r="G1404" s="26">
        <v>2804</v>
      </c>
      <c r="H1404" s="27">
        <v>20525315.929000001</v>
      </c>
      <c r="I1404" s="28">
        <v>7.4417267400000001E-2</v>
      </c>
      <c r="J1404" s="28">
        <v>8.1358609799999995E-2</v>
      </c>
      <c r="K1404" s="28">
        <v>-6.4190940000000002E-3</v>
      </c>
      <c r="L1404" s="28">
        <v>2.6133086699999999E-2</v>
      </c>
      <c r="M1404" s="28">
        <v>2.4105186300000001E-2</v>
      </c>
      <c r="N1404" s="28">
        <v>1.9801681000000001E-3</v>
      </c>
      <c r="O1404" s="28">
        <v>9.0724139999999996E-4</v>
      </c>
      <c r="P1404" s="28">
        <v>1.0042543999999999E-3</v>
      </c>
      <c r="Q1404" s="28">
        <v>2.5465010000000002E-4</v>
      </c>
      <c r="R1404" s="28">
        <v>7.5744699999999996E-4</v>
      </c>
    </row>
    <row r="1405" spans="1:18" ht="33.75" x14ac:dyDescent="0.2">
      <c r="A1405" s="12" t="s">
        <v>1320</v>
      </c>
      <c r="B1405" s="10" t="str">
        <f>VLOOKUP(A1405,[3]Feuil1!$A$4:$B$2591,2,FALSE)</f>
        <v>Ostéomyélites aigües (y compris vertébrales) et arthrites septiques, niveau 4</v>
      </c>
      <c r="C1405" s="26">
        <v>1481</v>
      </c>
      <c r="D1405" s="27">
        <v>15959493.466</v>
      </c>
      <c r="E1405" s="26">
        <v>1591</v>
      </c>
      <c r="F1405" s="27">
        <v>17212770.138999999</v>
      </c>
      <c r="G1405" s="26">
        <v>1853</v>
      </c>
      <c r="H1405" s="27">
        <v>20364498.77</v>
      </c>
      <c r="I1405" s="28">
        <v>7.8528599599999999E-2</v>
      </c>
      <c r="J1405" s="28">
        <v>7.4274139099999997E-2</v>
      </c>
      <c r="K1405" s="28">
        <v>3.9603117999999996E-3</v>
      </c>
      <c r="L1405" s="28">
        <v>0.183104091</v>
      </c>
      <c r="M1405" s="28">
        <v>0.16467630420000001</v>
      </c>
      <c r="N1405" s="28">
        <v>1.5822238999999998E-2</v>
      </c>
      <c r="O1405" s="28">
        <v>3.6014736000000002E-3</v>
      </c>
      <c r="P1405" s="28">
        <v>6.0550218000000001E-3</v>
      </c>
      <c r="Q1405" s="28">
        <v>1.682834E-4</v>
      </c>
      <c r="R1405" s="28">
        <v>7.5151229999999996E-4</v>
      </c>
    </row>
    <row r="1406" spans="1:18" ht="33.75" x14ac:dyDescent="0.2">
      <c r="A1406" s="12" t="s">
        <v>1321</v>
      </c>
      <c r="B1406" s="10" t="str">
        <f>VLOOKUP(A1406,[3]Feuil1!$A$4:$B$2591,2,FALSE)</f>
        <v>Ostéomyélites aigües (y compris vertébrales) et arthrites septiques, très courte durée</v>
      </c>
      <c r="C1406" s="26">
        <v>1676</v>
      </c>
      <c r="D1406" s="27">
        <v>901004.62600000005</v>
      </c>
      <c r="E1406" s="26">
        <v>1602</v>
      </c>
      <c r="F1406" s="27">
        <v>859781.18819999998</v>
      </c>
      <c r="G1406" s="26">
        <v>1611</v>
      </c>
      <c r="H1406" s="27">
        <v>863981.39199999999</v>
      </c>
      <c r="I1406" s="28">
        <v>-4.5752748000000003E-2</v>
      </c>
      <c r="J1406" s="28">
        <v>-4.4152745E-2</v>
      </c>
      <c r="K1406" s="28">
        <v>-1.6739109999999999E-3</v>
      </c>
      <c r="L1406" s="28">
        <v>4.8852009E-3</v>
      </c>
      <c r="M1406" s="28">
        <v>5.6179775000000003E-3</v>
      </c>
      <c r="N1406" s="28">
        <v>-7.2868300000000004E-4</v>
      </c>
      <c r="O1406" s="28">
        <v>1.237147E-4</v>
      </c>
      <c r="P1406" s="28">
        <v>8.0693259000000003E-6</v>
      </c>
      <c r="Q1406" s="28">
        <v>1.463058E-4</v>
      </c>
      <c r="R1406" s="28">
        <v>3.1883600000000001E-5</v>
      </c>
    </row>
    <row r="1407" spans="1:18" x14ac:dyDescent="0.2">
      <c r="A1407" s="12" t="s">
        <v>1322</v>
      </c>
      <c r="B1407" s="10" t="str">
        <f>VLOOKUP(A1407,[3]Feuil1!$A$4:$B$2591,2,FALSE)</f>
        <v>Ostéomyélites chroniques, niveau 1</v>
      </c>
      <c r="C1407" s="26">
        <v>546</v>
      </c>
      <c r="D1407" s="27">
        <v>1655304.7719000001</v>
      </c>
      <c r="E1407" s="26">
        <v>516</v>
      </c>
      <c r="F1407" s="27">
        <v>1555982.7671000001</v>
      </c>
      <c r="G1407" s="26">
        <v>572</v>
      </c>
      <c r="H1407" s="27">
        <v>1739872.0485</v>
      </c>
      <c r="I1407" s="28">
        <v>-6.0002246000000002E-2</v>
      </c>
      <c r="J1407" s="28">
        <v>-5.4945055E-2</v>
      </c>
      <c r="K1407" s="28">
        <v>-5.351214E-3</v>
      </c>
      <c r="L1407" s="28">
        <v>0.11818208099999999</v>
      </c>
      <c r="M1407" s="28">
        <v>0.1085271318</v>
      </c>
      <c r="N1407" s="28">
        <v>8.7097093999999996E-3</v>
      </c>
      <c r="O1407" s="28">
        <v>7.6978059999999995E-4</v>
      </c>
      <c r="P1407" s="28">
        <v>3.5328349999999998E-4</v>
      </c>
      <c r="Q1407" s="28">
        <v>5.1947200000000003E-5</v>
      </c>
      <c r="R1407" s="28">
        <v>6.4206600000000003E-5</v>
      </c>
    </row>
    <row r="1408" spans="1:18" x14ac:dyDescent="0.2">
      <c r="A1408" s="12" t="s">
        <v>1323</v>
      </c>
      <c r="B1408" s="10" t="str">
        <f>VLOOKUP(A1408,[3]Feuil1!$A$4:$B$2591,2,FALSE)</f>
        <v>Ostéomyélites chroniques, niveau 2</v>
      </c>
      <c r="C1408" s="26">
        <v>419</v>
      </c>
      <c r="D1408" s="27">
        <v>2068600.9302999999</v>
      </c>
      <c r="E1408" s="26">
        <v>432</v>
      </c>
      <c r="F1408" s="27">
        <v>2132164.6549999998</v>
      </c>
      <c r="G1408" s="26">
        <v>435</v>
      </c>
      <c r="H1408" s="27">
        <v>2159264.7766999998</v>
      </c>
      <c r="I1408" s="28">
        <v>3.0727881700000001E-2</v>
      </c>
      <c r="J1408" s="28">
        <v>3.1026253E-2</v>
      </c>
      <c r="K1408" s="28">
        <v>-2.8939299999999999E-4</v>
      </c>
      <c r="L1408" s="28">
        <v>1.2710144899999999E-2</v>
      </c>
      <c r="M1408" s="28">
        <v>6.9444444000000003E-3</v>
      </c>
      <c r="N1408" s="28">
        <v>5.7259370000000004E-3</v>
      </c>
      <c r="O1408" s="28">
        <v>4.1238200000000001E-5</v>
      </c>
      <c r="P1408" s="28">
        <v>5.2064100000000002E-5</v>
      </c>
      <c r="Q1408" s="28">
        <v>3.9505300000000003E-5</v>
      </c>
      <c r="R1408" s="28">
        <v>7.9683499999999997E-5</v>
      </c>
    </row>
    <row r="1409" spans="1:18" x14ac:dyDescent="0.2">
      <c r="A1409" s="12" t="s">
        <v>1324</v>
      </c>
      <c r="B1409" s="10" t="str">
        <f>VLOOKUP(A1409,[3]Feuil1!$A$4:$B$2591,2,FALSE)</f>
        <v>Ostéomyélites chroniques, niveau 3</v>
      </c>
      <c r="C1409" s="26">
        <v>650</v>
      </c>
      <c r="D1409" s="27">
        <v>3997965.9114000001</v>
      </c>
      <c r="E1409" s="26">
        <v>710</v>
      </c>
      <c r="F1409" s="27">
        <v>4375790.0521</v>
      </c>
      <c r="G1409" s="26">
        <v>878</v>
      </c>
      <c r="H1409" s="27">
        <v>5402338.1125999996</v>
      </c>
      <c r="I1409" s="28">
        <v>9.4504092600000006E-2</v>
      </c>
      <c r="J1409" s="28">
        <v>9.2307692299999994E-2</v>
      </c>
      <c r="K1409" s="28">
        <v>2.0107889999999998E-3</v>
      </c>
      <c r="L1409" s="28">
        <v>0.23459719230000001</v>
      </c>
      <c r="M1409" s="28">
        <v>0.2366197183</v>
      </c>
      <c r="N1409" s="28">
        <v>-1.635528E-3</v>
      </c>
      <c r="O1409" s="28">
        <v>2.3093418000000002E-3</v>
      </c>
      <c r="P1409" s="28">
        <v>1.9721782999999999E-3</v>
      </c>
      <c r="Q1409" s="28">
        <v>7.9737100000000006E-5</v>
      </c>
      <c r="R1409" s="28">
        <v>1.9936279999999999E-4</v>
      </c>
    </row>
    <row r="1410" spans="1:18" x14ac:dyDescent="0.2">
      <c r="A1410" s="12" t="s">
        <v>1325</v>
      </c>
      <c r="B1410" s="10" t="str">
        <f>VLOOKUP(A1410,[3]Feuil1!$A$4:$B$2591,2,FALSE)</f>
        <v>Ostéomyélites chroniques, niveau 4</v>
      </c>
      <c r="C1410" s="26">
        <v>379</v>
      </c>
      <c r="D1410" s="27">
        <v>3190240.0079999999</v>
      </c>
      <c r="E1410" s="26">
        <v>485</v>
      </c>
      <c r="F1410" s="27">
        <v>4011453.8749000002</v>
      </c>
      <c r="G1410" s="26">
        <v>504</v>
      </c>
      <c r="H1410" s="27">
        <v>4203499.8711000001</v>
      </c>
      <c r="I1410" s="28">
        <v>0.25741444679999997</v>
      </c>
      <c r="J1410" s="28">
        <v>0.27968337729999998</v>
      </c>
      <c r="K1410" s="28">
        <v>-1.7401907000000001E-2</v>
      </c>
      <c r="L1410" s="28">
        <v>4.7874412200000001E-2</v>
      </c>
      <c r="M1410" s="28">
        <v>3.91752577E-2</v>
      </c>
      <c r="N1410" s="28">
        <v>8.3712101000000001E-3</v>
      </c>
      <c r="O1410" s="28">
        <v>2.6117559999999998E-4</v>
      </c>
      <c r="P1410" s="28">
        <v>3.6895390000000003E-4</v>
      </c>
      <c r="Q1410" s="28">
        <v>4.5771600000000001E-5</v>
      </c>
      <c r="R1410" s="28">
        <v>1.55122E-4</v>
      </c>
    </row>
    <row r="1411" spans="1:18" ht="22.5" x14ac:dyDescent="0.2">
      <c r="A1411" s="12" t="s">
        <v>1326</v>
      </c>
      <c r="B1411" s="10" t="str">
        <f>VLOOKUP(A1411,[3]Feuil1!$A$4:$B$2591,2,FALSE)</f>
        <v>Ostéomyélites chroniques, très courte durée</v>
      </c>
      <c r="C1411" s="26">
        <v>979</v>
      </c>
      <c r="D1411" s="27">
        <v>426150.88939999999</v>
      </c>
      <c r="E1411" s="26">
        <v>986</v>
      </c>
      <c r="F1411" s="27">
        <v>429955.61459999997</v>
      </c>
      <c r="G1411" s="26">
        <v>1070</v>
      </c>
      <c r="H1411" s="27">
        <v>467209.85440000001</v>
      </c>
      <c r="I1411" s="28">
        <v>8.9281175000000008E-3</v>
      </c>
      <c r="J1411" s="28">
        <v>7.1501532000000003E-3</v>
      </c>
      <c r="K1411" s="28">
        <v>1.7653418E-3</v>
      </c>
      <c r="L1411" s="28">
        <v>8.6646710799999999E-2</v>
      </c>
      <c r="M1411" s="28">
        <v>8.5192697799999995E-2</v>
      </c>
      <c r="N1411" s="28">
        <v>1.3398662E-3</v>
      </c>
      <c r="O1411" s="28">
        <v>1.1546709000000001E-3</v>
      </c>
      <c r="P1411" s="28">
        <v>7.1571900000000005E-5</v>
      </c>
      <c r="Q1411" s="28">
        <v>9.7173899999999995E-5</v>
      </c>
      <c r="R1411" s="28">
        <v>1.7241500000000001E-5</v>
      </c>
    </row>
    <row r="1412" spans="1:18" ht="22.5" x14ac:dyDescent="0.2">
      <c r="A1412" s="12" t="s">
        <v>1327</v>
      </c>
      <c r="B1412" s="10" t="str">
        <f>VLOOKUP(A1412,[3]Feuil1!$A$4:$B$2591,2,FALSE)</f>
        <v>Ablation de matériel sans acte classant, niveau 1</v>
      </c>
      <c r="C1412" s="26">
        <v>2031</v>
      </c>
      <c r="D1412" s="27">
        <v>2021106.7556</v>
      </c>
      <c r="E1412" s="26">
        <v>1599</v>
      </c>
      <c r="F1412" s="27">
        <v>1591126.6643999999</v>
      </c>
      <c r="G1412" s="26">
        <v>1334</v>
      </c>
      <c r="H1412" s="27">
        <v>1334485.8045999999</v>
      </c>
      <c r="I1412" s="28">
        <v>-0.212744869</v>
      </c>
      <c r="J1412" s="28">
        <v>-0.21270310200000001</v>
      </c>
      <c r="K1412" s="28">
        <v>-5.3050999999999997E-5</v>
      </c>
      <c r="L1412" s="28">
        <v>-0.16129505299999999</v>
      </c>
      <c r="M1412" s="28">
        <v>-0.16572857999999999</v>
      </c>
      <c r="N1412" s="28">
        <v>5.3142505000000001E-3</v>
      </c>
      <c r="O1412" s="28">
        <v>-3.6427120000000002E-3</v>
      </c>
      <c r="P1412" s="28">
        <v>-4.9305200000000001E-4</v>
      </c>
      <c r="Q1412" s="28">
        <v>1.211495E-4</v>
      </c>
      <c r="R1412" s="28">
        <v>4.9246599999999997E-5</v>
      </c>
    </row>
    <row r="1413" spans="1:18" ht="22.5" x14ac:dyDescent="0.2">
      <c r="A1413" s="12" t="s">
        <v>1328</v>
      </c>
      <c r="B1413" s="10" t="str">
        <f>VLOOKUP(A1413,[3]Feuil1!$A$4:$B$2591,2,FALSE)</f>
        <v>Ablation de matériel sans acte classant, niveau 2</v>
      </c>
      <c r="C1413" s="26">
        <v>8</v>
      </c>
      <c r="D1413" s="27">
        <v>17918.599999999999</v>
      </c>
      <c r="E1413" s="26">
        <v>4</v>
      </c>
      <c r="F1413" s="27">
        <v>8240.2034000000003</v>
      </c>
      <c r="G1413" s="26">
        <v>3</v>
      </c>
      <c r="H1413" s="27">
        <v>6073.86</v>
      </c>
      <c r="I1413" s="28">
        <v>-0.54013129400000004</v>
      </c>
      <c r="J1413" s="28">
        <v>-0.5</v>
      </c>
      <c r="K1413" s="28">
        <v>-8.0262586999999996E-2</v>
      </c>
      <c r="L1413" s="28">
        <v>-0.26289926299999999</v>
      </c>
      <c r="M1413" s="28">
        <v>-0.25</v>
      </c>
      <c r="N1413" s="28">
        <v>-1.7199017E-2</v>
      </c>
      <c r="O1413" s="28">
        <v>-1.3746E-5</v>
      </c>
      <c r="P1413" s="28">
        <v>-4.1619239999999997E-6</v>
      </c>
      <c r="Q1413" s="28">
        <v>2.7245021999999999E-7</v>
      </c>
      <c r="R1413" s="28">
        <v>2.2414401999999999E-7</v>
      </c>
    </row>
    <row r="1414" spans="1:18" ht="22.5" x14ac:dyDescent="0.2">
      <c r="A1414" s="12" t="s">
        <v>1329</v>
      </c>
      <c r="B1414" s="10" t="str">
        <f>VLOOKUP(A1414,[3]Feuil1!$A$4:$B$2591,2,FALSE)</f>
        <v>Ablation de matériel sans acte classant, niveau 3</v>
      </c>
      <c r="C1414" s="26">
        <v>12</v>
      </c>
      <c r="D1414" s="27">
        <v>34601.519999999997</v>
      </c>
      <c r="E1414" s="26">
        <v>12</v>
      </c>
      <c r="F1414" s="27">
        <v>35754.904000000002</v>
      </c>
      <c r="G1414" s="26">
        <v>5</v>
      </c>
      <c r="H1414" s="27">
        <v>14619.1422</v>
      </c>
      <c r="I1414" s="28">
        <v>3.3333333299999997E-2</v>
      </c>
      <c r="J1414" s="28">
        <v>0</v>
      </c>
      <c r="K1414" s="28">
        <v>3.3333333299999997E-2</v>
      </c>
      <c r="L1414" s="28">
        <v>-0.591129032</v>
      </c>
      <c r="M1414" s="28">
        <v>-0.58333333300000001</v>
      </c>
      <c r="N1414" s="28">
        <v>-1.8709677000000001E-2</v>
      </c>
      <c r="O1414" s="28">
        <v>-9.6223000000000004E-5</v>
      </c>
      <c r="P1414" s="28">
        <v>-4.0605000000000002E-5</v>
      </c>
      <c r="Q1414" s="28">
        <v>4.5408368999999999E-7</v>
      </c>
      <c r="R1414" s="28">
        <v>5.3949108999999995E-7</v>
      </c>
    </row>
    <row r="1415" spans="1:18" ht="22.5" x14ac:dyDescent="0.2">
      <c r="A1415" s="12" t="s">
        <v>1330</v>
      </c>
      <c r="B1415" s="10" t="str">
        <f>VLOOKUP(A1415,[3]Feuil1!$A$4:$B$2591,2,FALSE)</f>
        <v>Ablation de matériel sans acte classant, niveau 4</v>
      </c>
      <c r="C1415" s="26">
        <v>1</v>
      </c>
      <c r="D1415" s="27">
        <v>5092.0550999999996</v>
      </c>
      <c r="E1415" s="26">
        <v>1</v>
      </c>
      <c r="F1415" s="27">
        <v>4758.93</v>
      </c>
      <c r="G1415" s="26">
        <v>3</v>
      </c>
      <c r="H1415" s="27">
        <v>14276.79</v>
      </c>
      <c r="I1415" s="28">
        <v>-6.5420561000000002E-2</v>
      </c>
      <c r="J1415" s="28">
        <v>0</v>
      </c>
      <c r="K1415" s="28">
        <v>-6.5420561000000002E-2</v>
      </c>
      <c r="L1415" s="28">
        <v>2</v>
      </c>
      <c r="M1415" s="28">
        <v>2</v>
      </c>
      <c r="N1415" s="28">
        <v>0</v>
      </c>
      <c r="O1415" s="28">
        <v>2.7492200000000001E-5</v>
      </c>
      <c r="P1415" s="28">
        <v>1.82855E-5</v>
      </c>
      <c r="Q1415" s="28">
        <v>2.7245021999999999E-7</v>
      </c>
      <c r="R1415" s="28">
        <v>5.2685725000000002E-7</v>
      </c>
    </row>
    <row r="1416" spans="1:18" ht="22.5" x14ac:dyDescent="0.2">
      <c r="A1416" s="12" t="s">
        <v>1331</v>
      </c>
      <c r="B1416" s="10" t="str">
        <f>VLOOKUP(A1416,[3]Feuil1!$A$4:$B$2591,2,FALSE)</f>
        <v>Ablation de matériel sans acte classant, très courte durée</v>
      </c>
      <c r="C1416" s="26">
        <v>3175</v>
      </c>
      <c r="D1416" s="27">
        <v>2111766.2176000001</v>
      </c>
      <c r="E1416" s="26">
        <v>2480</v>
      </c>
      <c r="F1416" s="27">
        <v>1650601.0448</v>
      </c>
      <c r="G1416" s="26">
        <v>1987</v>
      </c>
      <c r="H1416" s="27">
        <v>1321763.5608000001</v>
      </c>
      <c r="I1416" s="28">
        <v>-0.21837889499999999</v>
      </c>
      <c r="J1416" s="28">
        <v>-0.21889763800000001</v>
      </c>
      <c r="K1416" s="28">
        <v>6.6411650000000003E-4</v>
      </c>
      <c r="L1416" s="28">
        <v>-0.19922287399999999</v>
      </c>
      <c r="M1416" s="28">
        <v>-0.19879032299999999</v>
      </c>
      <c r="N1416" s="28">
        <v>-5.3987299999999996E-4</v>
      </c>
      <c r="O1416" s="28">
        <v>-6.7768189999999999E-3</v>
      </c>
      <c r="P1416" s="28">
        <v>-6.31754E-4</v>
      </c>
      <c r="Q1416" s="28">
        <v>1.8045290000000001E-4</v>
      </c>
      <c r="R1416" s="28">
        <v>4.8777099999999998E-5</v>
      </c>
    </row>
    <row r="1417" spans="1:18" x14ac:dyDescent="0.2">
      <c r="A1417" s="12" t="s">
        <v>1332</v>
      </c>
      <c r="B1417" s="10" t="str">
        <f>VLOOKUP(A1417,[3]Feuil1!$A$4:$B$2591,2,FALSE)</f>
        <v>Algoneurodystrophie, niveau 1</v>
      </c>
      <c r="C1417" s="26">
        <v>705</v>
      </c>
      <c r="D1417" s="27">
        <v>998979.59470000002</v>
      </c>
      <c r="E1417" s="26">
        <v>678</v>
      </c>
      <c r="F1417" s="27">
        <v>969256.78489999997</v>
      </c>
      <c r="G1417" s="26">
        <v>620</v>
      </c>
      <c r="H1417" s="27">
        <v>884254.44319999998</v>
      </c>
      <c r="I1417" s="28">
        <v>-2.9753169999999999E-2</v>
      </c>
      <c r="J1417" s="28">
        <v>-3.8297871999999997E-2</v>
      </c>
      <c r="K1417" s="28">
        <v>8.884978E-3</v>
      </c>
      <c r="L1417" s="28">
        <v>-8.7698474999999998E-2</v>
      </c>
      <c r="M1417" s="28">
        <v>-8.5545723000000004E-2</v>
      </c>
      <c r="N1417" s="28">
        <v>-2.3541389999999999E-3</v>
      </c>
      <c r="O1417" s="28">
        <v>-7.9727300000000004E-4</v>
      </c>
      <c r="P1417" s="28">
        <v>-1.6330399999999999E-4</v>
      </c>
      <c r="Q1417" s="28">
        <v>5.63064E-5</v>
      </c>
      <c r="R1417" s="28">
        <v>3.2631700000000001E-5</v>
      </c>
    </row>
    <row r="1418" spans="1:18" x14ac:dyDescent="0.2">
      <c r="A1418" s="12" t="s">
        <v>1333</v>
      </c>
      <c r="B1418" s="10" t="str">
        <f>VLOOKUP(A1418,[3]Feuil1!$A$4:$B$2591,2,FALSE)</f>
        <v>Algoneurodystrophie, niveau 2</v>
      </c>
      <c r="C1418" s="26">
        <v>216</v>
      </c>
      <c r="D1418" s="27">
        <v>679805.45759999997</v>
      </c>
      <c r="E1418" s="26">
        <v>235</v>
      </c>
      <c r="F1418" s="27">
        <v>705496.18110000005</v>
      </c>
      <c r="G1418" s="26">
        <v>228</v>
      </c>
      <c r="H1418" s="27">
        <v>664541.24080000003</v>
      </c>
      <c r="I1418" s="28">
        <v>3.77912875E-2</v>
      </c>
      <c r="J1418" s="28">
        <v>8.7962963000000005E-2</v>
      </c>
      <c r="K1418" s="28">
        <v>-4.6115242000000001E-2</v>
      </c>
      <c r="L1418" s="28">
        <v>-5.8051257000000002E-2</v>
      </c>
      <c r="M1418" s="28">
        <v>-2.9787233999999999E-2</v>
      </c>
      <c r="N1418" s="28">
        <v>-2.9131778000000001E-2</v>
      </c>
      <c r="O1418" s="28">
        <v>-9.6223000000000004E-5</v>
      </c>
      <c r="P1418" s="28">
        <v>-7.8682000000000003E-5</v>
      </c>
      <c r="Q1418" s="28">
        <v>2.0706199999999998E-5</v>
      </c>
      <c r="R1418" s="28">
        <v>2.45236E-5</v>
      </c>
    </row>
    <row r="1419" spans="1:18" x14ac:dyDescent="0.2">
      <c r="A1419" s="12" t="s">
        <v>1334</v>
      </c>
      <c r="B1419" s="10" t="str">
        <f>VLOOKUP(A1419,[3]Feuil1!$A$4:$B$2591,2,FALSE)</f>
        <v>Algoneurodystrophie, niveau 3</v>
      </c>
      <c r="C1419" s="26">
        <v>83</v>
      </c>
      <c r="D1419" s="27">
        <v>380915.00020000001</v>
      </c>
      <c r="E1419" s="26">
        <v>71</v>
      </c>
      <c r="F1419" s="27">
        <v>328000.67180000001</v>
      </c>
      <c r="G1419" s="26">
        <v>87</v>
      </c>
      <c r="H1419" s="27">
        <v>410797.21010000003</v>
      </c>
      <c r="I1419" s="28">
        <v>-0.13891374300000001</v>
      </c>
      <c r="J1419" s="28">
        <v>-0.14457831300000001</v>
      </c>
      <c r="K1419" s="28">
        <v>6.6219625000000001E-3</v>
      </c>
      <c r="L1419" s="28">
        <v>0.25242795340000002</v>
      </c>
      <c r="M1419" s="28">
        <v>0.2253521127</v>
      </c>
      <c r="N1419" s="28">
        <v>2.2096375800000002E-2</v>
      </c>
      <c r="O1419" s="28">
        <v>2.1993730000000001E-4</v>
      </c>
      <c r="P1419" s="28">
        <v>1.5906660000000001E-4</v>
      </c>
      <c r="Q1419" s="28">
        <v>7.9010563000000008E-6</v>
      </c>
      <c r="R1419" s="28">
        <v>1.51597E-5</v>
      </c>
    </row>
    <row r="1420" spans="1:18" x14ac:dyDescent="0.2">
      <c r="A1420" s="12" t="s">
        <v>1335</v>
      </c>
      <c r="B1420" s="10" t="str">
        <f>VLOOKUP(A1420,[3]Feuil1!$A$4:$B$2591,2,FALSE)</f>
        <v>Algoneurodystrophie, niveau 4</v>
      </c>
      <c r="C1420" s="26">
        <v>6</v>
      </c>
      <c r="D1420" s="27">
        <v>45939.839999999997</v>
      </c>
      <c r="E1420" s="26">
        <v>11</v>
      </c>
      <c r="F1420" s="27">
        <v>85830.934399999998</v>
      </c>
      <c r="G1420" s="26">
        <v>6</v>
      </c>
      <c r="H1420" s="27">
        <v>45939.839999999997</v>
      </c>
      <c r="I1420" s="28">
        <v>0.86833333329999995</v>
      </c>
      <c r="J1420" s="28">
        <v>0.83333333330000003</v>
      </c>
      <c r="K1420" s="28">
        <v>1.9090909100000001E-2</v>
      </c>
      <c r="L1420" s="28">
        <v>-0.464763604</v>
      </c>
      <c r="M1420" s="28">
        <v>-0.45454545499999999</v>
      </c>
      <c r="N1420" s="28">
        <v>-1.8733274000000001E-2</v>
      </c>
      <c r="O1420" s="28">
        <v>-6.8730000000000001E-5</v>
      </c>
      <c r="P1420" s="28">
        <v>-7.6637999999999994E-5</v>
      </c>
      <c r="Q1420" s="28">
        <v>5.4490043000000004E-7</v>
      </c>
      <c r="R1420" s="28">
        <v>1.6953207E-6</v>
      </c>
    </row>
    <row r="1421" spans="1:18" x14ac:dyDescent="0.2">
      <c r="A1421" s="12" t="s">
        <v>1336</v>
      </c>
      <c r="B1421" s="10" t="str">
        <f>VLOOKUP(A1421,[3]Feuil1!$A$4:$B$2591,2,FALSE)</f>
        <v>Algoneurodystrophie, très courte durée</v>
      </c>
      <c r="C1421" s="26">
        <v>1019</v>
      </c>
      <c r="D1421" s="27">
        <v>441625.87959999999</v>
      </c>
      <c r="E1421" s="26">
        <v>682</v>
      </c>
      <c r="F1421" s="27">
        <v>296300.07370000001</v>
      </c>
      <c r="G1421" s="26">
        <v>624</v>
      </c>
      <c r="H1421" s="27">
        <v>271999.15460000001</v>
      </c>
      <c r="I1421" s="28">
        <v>-0.32906995</v>
      </c>
      <c r="J1421" s="28">
        <v>-0.330716389</v>
      </c>
      <c r="K1421" s="28">
        <v>2.4600020999999998E-3</v>
      </c>
      <c r="L1421" s="28">
        <v>-8.2014556000000002E-2</v>
      </c>
      <c r="M1421" s="28">
        <v>-8.5043988000000001E-2</v>
      </c>
      <c r="N1421" s="28">
        <v>3.3110137E-3</v>
      </c>
      <c r="O1421" s="28">
        <v>-7.9727300000000004E-4</v>
      </c>
      <c r="P1421" s="28">
        <v>-4.6686E-5</v>
      </c>
      <c r="Q1421" s="28">
        <v>5.6669599999999997E-5</v>
      </c>
      <c r="R1421" s="28">
        <v>1.00376E-5</v>
      </c>
    </row>
    <row r="1422" spans="1:18" ht="22.5" x14ac:dyDescent="0.2">
      <c r="A1422" s="12" t="s">
        <v>1337</v>
      </c>
      <c r="B1422" s="10" t="str">
        <f>VLOOKUP(A1422,[3]Feuil1!$A$4:$B$2591,2,FALSE)</f>
        <v>Explorations et surveillance de l'appareil musculosquelettique et du tissu conjonctif</v>
      </c>
      <c r="C1422" s="26">
        <v>18580</v>
      </c>
      <c r="D1422" s="27">
        <v>12319298.057</v>
      </c>
      <c r="E1422" s="26">
        <v>20514</v>
      </c>
      <c r="F1422" s="27">
        <v>13656343.888</v>
      </c>
      <c r="G1422" s="26">
        <v>22223</v>
      </c>
      <c r="H1422" s="27">
        <v>14824853.982999999</v>
      </c>
      <c r="I1422" s="28">
        <v>0.108532631</v>
      </c>
      <c r="J1422" s="28">
        <v>0.1040904198</v>
      </c>
      <c r="K1422" s="28">
        <v>4.0234125000000003E-3</v>
      </c>
      <c r="L1422" s="28">
        <v>8.55653683E-2</v>
      </c>
      <c r="M1422" s="28">
        <v>8.3308959700000004E-2</v>
      </c>
      <c r="N1422" s="28">
        <v>2.0828855999999998E-3</v>
      </c>
      <c r="O1422" s="28">
        <v>2.3492054799999999E-2</v>
      </c>
      <c r="P1422" s="28">
        <v>2.2449122E-3</v>
      </c>
      <c r="Q1422" s="28">
        <v>2.0182204E-3</v>
      </c>
      <c r="R1422" s="28">
        <v>5.4708250000000001E-4</v>
      </c>
    </row>
    <row r="1423" spans="1:18" ht="22.5" x14ac:dyDescent="0.2">
      <c r="A1423" s="12" t="s">
        <v>1338</v>
      </c>
      <c r="B1423" s="10" t="str">
        <f>VLOOKUP(A1423,[3]Feuil1!$A$4:$B$2591,2,FALSE)</f>
        <v>Symptômes et autres recours aux soins de la CMD 08, très courte durée</v>
      </c>
      <c r="C1423" s="26">
        <v>5382</v>
      </c>
      <c r="D1423" s="27">
        <v>3038464.1140000001</v>
      </c>
      <c r="E1423" s="26">
        <v>5459</v>
      </c>
      <c r="F1423" s="27">
        <v>3085423.656</v>
      </c>
      <c r="G1423" s="26">
        <v>5734</v>
      </c>
      <c r="H1423" s="27">
        <v>3236012.108</v>
      </c>
      <c r="I1423" s="28">
        <v>1.5455026E-2</v>
      </c>
      <c r="J1423" s="28">
        <v>1.4306949100000001E-2</v>
      </c>
      <c r="K1423" s="28">
        <v>1.1318832E-3</v>
      </c>
      <c r="L1423" s="28">
        <v>4.8806410000000001E-2</v>
      </c>
      <c r="M1423" s="28">
        <v>5.0375526699999999E-2</v>
      </c>
      <c r="N1423" s="28">
        <v>-1.493863E-3</v>
      </c>
      <c r="O1423" s="28">
        <v>3.7801726999999999E-3</v>
      </c>
      <c r="P1423" s="28">
        <v>2.8930669999999999E-4</v>
      </c>
      <c r="Q1423" s="28">
        <v>5.2074320000000001E-4</v>
      </c>
      <c r="R1423" s="28">
        <v>1.194188E-4</v>
      </c>
    </row>
    <row r="1424" spans="1:18" ht="22.5" x14ac:dyDescent="0.2">
      <c r="A1424" s="12" t="s">
        <v>1339</v>
      </c>
      <c r="B1424" s="10" t="str">
        <f>VLOOKUP(A1424,[3]Feuil1!$A$4:$B$2591,2,FALSE)</f>
        <v>Symptômes et autres recours aux soins de la CMD 08</v>
      </c>
      <c r="C1424" s="26">
        <v>13297</v>
      </c>
      <c r="D1424" s="27">
        <v>22816845.022999998</v>
      </c>
      <c r="E1424" s="26">
        <v>13749</v>
      </c>
      <c r="F1424" s="27">
        <v>23020717.614</v>
      </c>
      <c r="G1424" s="26">
        <v>14005</v>
      </c>
      <c r="H1424" s="27">
        <v>23467788.816</v>
      </c>
      <c r="I1424" s="28">
        <v>8.9351788000000005E-3</v>
      </c>
      <c r="J1424" s="28">
        <v>3.3992629900000002E-2</v>
      </c>
      <c r="K1424" s="28">
        <v>-2.4233683999999998E-2</v>
      </c>
      <c r="L1424" s="28">
        <v>1.94203851E-2</v>
      </c>
      <c r="M1424" s="28">
        <v>1.8619535999999999E-2</v>
      </c>
      <c r="N1424" s="28">
        <v>7.8621029999999996E-4</v>
      </c>
      <c r="O1424" s="28">
        <v>3.5189970999999999E-3</v>
      </c>
      <c r="P1424" s="28">
        <v>8.5890200000000004E-4</v>
      </c>
      <c r="Q1424" s="28">
        <v>1.2718884E-3</v>
      </c>
      <c r="R1424" s="28">
        <v>8.6603319999999995E-4</v>
      </c>
    </row>
    <row r="1425" spans="1:18" ht="22.5" x14ac:dyDescent="0.2">
      <c r="A1425" s="12" t="s">
        <v>1340</v>
      </c>
      <c r="B1425" s="10" t="str">
        <f>VLOOKUP(A1425,[3]Feuil1!$A$4:$B$2591,2,FALSE)</f>
        <v>Fractures du bras et de l'avant-bras, âge supérieur à 17 ans, niveau 1</v>
      </c>
      <c r="C1425" s="26">
        <v>5842</v>
      </c>
      <c r="D1425" s="27">
        <v>7533732.4999000002</v>
      </c>
      <c r="E1425" s="26">
        <v>5304</v>
      </c>
      <c r="F1425" s="27">
        <v>6815914.3680999996</v>
      </c>
      <c r="G1425" s="26">
        <v>4925</v>
      </c>
      <c r="H1425" s="27">
        <v>6238899.6529000001</v>
      </c>
      <c r="I1425" s="28">
        <v>-9.5280543999999995E-2</v>
      </c>
      <c r="J1425" s="28">
        <v>-9.2091749000000001E-2</v>
      </c>
      <c r="K1425" s="28">
        <v>-3.512243E-3</v>
      </c>
      <c r="L1425" s="28">
        <v>-8.4656977999999994E-2</v>
      </c>
      <c r="M1425" s="28">
        <v>-7.1455505000000002E-2</v>
      </c>
      <c r="N1425" s="28">
        <v>-1.4217383E-2</v>
      </c>
      <c r="O1425" s="28">
        <v>-5.2097649999999999E-3</v>
      </c>
      <c r="P1425" s="28">
        <v>-1.108546E-3</v>
      </c>
      <c r="Q1425" s="28">
        <v>4.472724E-4</v>
      </c>
      <c r="R1425" s="28">
        <v>2.3023450000000001E-4</v>
      </c>
    </row>
    <row r="1426" spans="1:18" ht="22.5" x14ac:dyDescent="0.2">
      <c r="A1426" s="12" t="s">
        <v>1341</v>
      </c>
      <c r="B1426" s="10" t="str">
        <f>VLOOKUP(A1426,[3]Feuil1!$A$4:$B$2591,2,FALSE)</f>
        <v>Fractures du bras et de l'avant-bras, âge supérieur à 17 ans, niveau 2</v>
      </c>
      <c r="C1426" s="26">
        <v>2637</v>
      </c>
      <c r="D1426" s="27">
        <v>6874219.6865999997</v>
      </c>
      <c r="E1426" s="26">
        <v>2721</v>
      </c>
      <c r="F1426" s="27">
        <v>7074308.4482000005</v>
      </c>
      <c r="G1426" s="26">
        <v>2804</v>
      </c>
      <c r="H1426" s="27">
        <v>7239004.9274000004</v>
      </c>
      <c r="I1426" s="28">
        <v>2.9107123499999998E-2</v>
      </c>
      <c r="J1426" s="28">
        <v>3.1854380000000002E-2</v>
      </c>
      <c r="K1426" s="28">
        <v>-2.6624460000000002E-3</v>
      </c>
      <c r="L1426" s="28">
        <v>2.32809299E-2</v>
      </c>
      <c r="M1426" s="28">
        <v>3.0503491399999999E-2</v>
      </c>
      <c r="N1426" s="28">
        <v>-7.0087700000000001E-3</v>
      </c>
      <c r="O1426" s="28">
        <v>1.1409248E-3</v>
      </c>
      <c r="P1426" s="28">
        <v>3.1641070000000001E-4</v>
      </c>
      <c r="Q1426" s="28">
        <v>2.5465010000000002E-4</v>
      </c>
      <c r="R1426" s="28">
        <v>2.6714140000000001E-4</v>
      </c>
    </row>
    <row r="1427" spans="1:18" ht="22.5" x14ac:dyDescent="0.2">
      <c r="A1427" s="12" t="s">
        <v>1342</v>
      </c>
      <c r="B1427" s="10" t="str">
        <f>VLOOKUP(A1427,[3]Feuil1!$A$4:$B$2591,2,FALSE)</f>
        <v>Fractures du bras et de l'avant-bras, âge supérieur à 17 ans, niveau 3</v>
      </c>
      <c r="C1427" s="26">
        <v>1838</v>
      </c>
      <c r="D1427" s="27">
        <v>7426028.9259000001</v>
      </c>
      <c r="E1427" s="26">
        <v>2153</v>
      </c>
      <c r="F1427" s="27">
        <v>8638149.4876000006</v>
      </c>
      <c r="G1427" s="26">
        <v>2326</v>
      </c>
      <c r="H1427" s="27">
        <v>9282954.8194999993</v>
      </c>
      <c r="I1427" s="28">
        <v>0.16322594130000001</v>
      </c>
      <c r="J1427" s="28">
        <v>0.1713819369</v>
      </c>
      <c r="K1427" s="28">
        <v>-6.9627120000000002E-3</v>
      </c>
      <c r="L1427" s="28">
        <v>7.4646234500000005E-2</v>
      </c>
      <c r="M1427" s="28">
        <v>8.0352995799999993E-2</v>
      </c>
      <c r="N1427" s="28">
        <v>-5.2823119999999999E-3</v>
      </c>
      <c r="O1427" s="28">
        <v>2.3780721999999998E-3</v>
      </c>
      <c r="P1427" s="28">
        <v>1.2387838000000001E-3</v>
      </c>
      <c r="Q1427" s="28">
        <v>2.112397E-4</v>
      </c>
      <c r="R1427" s="28">
        <v>3.4256940000000001E-4</v>
      </c>
    </row>
    <row r="1428" spans="1:18" ht="22.5" x14ac:dyDescent="0.2">
      <c r="A1428" s="12" t="s">
        <v>1343</v>
      </c>
      <c r="B1428" s="10" t="str">
        <f>VLOOKUP(A1428,[3]Feuil1!$A$4:$B$2591,2,FALSE)</f>
        <v>Fractures du bras et de l'avant-bras, âge supérieur à 17 ans, niveau 4</v>
      </c>
      <c r="C1428" s="26">
        <v>194</v>
      </c>
      <c r="D1428" s="27">
        <v>1373130.7683000001</v>
      </c>
      <c r="E1428" s="26">
        <v>202</v>
      </c>
      <c r="F1428" s="27">
        <v>1393354.5104</v>
      </c>
      <c r="G1428" s="26">
        <v>225</v>
      </c>
      <c r="H1428" s="27">
        <v>1566761.9972999999</v>
      </c>
      <c r="I1428" s="28">
        <v>1.4728198200000001E-2</v>
      </c>
      <c r="J1428" s="28">
        <v>4.1237113399999997E-2</v>
      </c>
      <c r="K1428" s="28">
        <v>-2.5459057E-2</v>
      </c>
      <c r="L1428" s="28">
        <v>0.1244532426</v>
      </c>
      <c r="M1428" s="28">
        <v>0.1138613861</v>
      </c>
      <c r="N1428" s="28">
        <v>9.5091333E-3</v>
      </c>
      <c r="O1428" s="28">
        <v>3.1615989999999997E-4</v>
      </c>
      <c r="P1428" s="28">
        <v>3.3314610000000002E-4</v>
      </c>
      <c r="Q1428" s="28">
        <v>2.0433800000000001E-5</v>
      </c>
      <c r="R1428" s="28">
        <v>5.7818300000000002E-5</v>
      </c>
    </row>
    <row r="1429" spans="1:18" ht="22.5" x14ac:dyDescent="0.2">
      <c r="A1429" s="12" t="s">
        <v>1344</v>
      </c>
      <c r="B1429" s="10" t="str">
        <f>VLOOKUP(A1429,[3]Feuil1!$A$4:$B$2591,2,FALSE)</f>
        <v>Fractures du bras et de l'avant-bras, âge supérieur à 17 ans, très courte durée</v>
      </c>
      <c r="C1429" s="26">
        <v>8317</v>
      </c>
      <c r="D1429" s="27">
        <v>5412722.9530999996</v>
      </c>
      <c r="E1429" s="26">
        <v>8294</v>
      </c>
      <c r="F1429" s="27">
        <v>5409645.2213000003</v>
      </c>
      <c r="G1429" s="26">
        <v>8268</v>
      </c>
      <c r="H1429" s="27">
        <v>5382240.8896000003</v>
      </c>
      <c r="I1429" s="28">
        <v>-5.6861100000000001E-4</v>
      </c>
      <c r="J1429" s="28">
        <v>-2.7654200000000002E-3</v>
      </c>
      <c r="K1429" s="28">
        <v>2.2029014999999999E-3</v>
      </c>
      <c r="L1429" s="28">
        <v>-5.0658279999999997E-3</v>
      </c>
      <c r="M1429" s="28">
        <v>-3.134796E-3</v>
      </c>
      <c r="N1429" s="28">
        <v>-1.937104E-3</v>
      </c>
      <c r="O1429" s="28">
        <v>-3.5739799999999998E-4</v>
      </c>
      <c r="P1429" s="28">
        <v>-5.2648999999999997E-5</v>
      </c>
      <c r="Q1429" s="28">
        <v>7.5087280000000003E-4</v>
      </c>
      <c r="R1429" s="28">
        <v>1.9862119999999999E-4</v>
      </c>
    </row>
    <row r="1430" spans="1:18" x14ac:dyDescent="0.2">
      <c r="A1430" s="12" t="s">
        <v>1345</v>
      </c>
      <c r="B1430" s="10" t="str">
        <f>VLOOKUP(A1430,[3]Feuil1!$A$4:$B$2591,2,FALSE)</f>
        <v>Entorses et luxations du rachis, niveau 1</v>
      </c>
      <c r="C1430" s="26">
        <v>679</v>
      </c>
      <c r="D1430" s="27">
        <v>913006.24129999999</v>
      </c>
      <c r="E1430" s="26">
        <v>523</v>
      </c>
      <c r="F1430" s="27">
        <v>709527.62</v>
      </c>
      <c r="G1430" s="26">
        <v>527</v>
      </c>
      <c r="H1430" s="27">
        <v>721195.75430000003</v>
      </c>
      <c r="I1430" s="28">
        <v>-0.22286662700000001</v>
      </c>
      <c r="J1430" s="28">
        <v>-0.22974963200000001</v>
      </c>
      <c r="K1430" s="28">
        <v>8.9360619000000002E-3</v>
      </c>
      <c r="L1430" s="28">
        <v>1.6444933200000001E-2</v>
      </c>
      <c r="M1430" s="28">
        <v>7.6481835999999996E-3</v>
      </c>
      <c r="N1430" s="28">
        <v>8.7299811000000008E-3</v>
      </c>
      <c r="O1430" s="28">
        <v>5.4984300000000001E-5</v>
      </c>
      <c r="P1430" s="28">
        <v>2.2416500000000001E-5</v>
      </c>
      <c r="Q1430" s="28">
        <v>4.78604E-5</v>
      </c>
      <c r="R1430" s="28">
        <v>2.66143E-5</v>
      </c>
    </row>
    <row r="1431" spans="1:18" x14ac:dyDescent="0.2">
      <c r="A1431" s="12" t="s">
        <v>1346</v>
      </c>
      <c r="B1431" s="10" t="str">
        <f>VLOOKUP(A1431,[3]Feuil1!$A$4:$B$2591,2,FALSE)</f>
        <v>Entorses et luxations du rachis, niveau 2</v>
      </c>
      <c r="C1431" s="26">
        <v>109</v>
      </c>
      <c r="D1431" s="27">
        <v>319223.745</v>
      </c>
      <c r="E1431" s="26">
        <v>76</v>
      </c>
      <c r="F1431" s="27">
        <v>223262.62340000001</v>
      </c>
      <c r="G1431" s="26">
        <v>105</v>
      </c>
      <c r="H1431" s="27">
        <v>307141.15960000001</v>
      </c>
      <c r="I1431" s="28">
        <v>-0.30060771800000002</v>
      </c>
      <c r="J1431" s="28">
        <v>-0.30275229399999998</v>
      </c>
      <c r="K1431" s="28">
        <v>3.0757724999999998E-3</v>
      </c>
      <c r="L1431" s="28">
        <v>0.37569448449999998</v>
      </c>
      <c r="M1431" s="28">
        <v>0.38157894739999998</v>
      </c>
      <c r="N1431" s="28">
        <v>-4.2592300000000001E-3</v>
      </c>
      <c r="O1431" s="28">
        <v>3.9863639999999998E-4</v>
      </c>
      <c r="P1431" s="28">
        <v>1.6114530000000001E-4</v>
      </c>
      <c r="Q1431" s="28">
        <v>9.5357574999999998E-6</v>
      </c>
      <c r="R1431" s="28">
        <v>1.1334399999999999E-5</v>
      </c>
    </row>
    <row r="1432" spans="1:18" x14ac:dyDescent="0.2">
      <c r="A1432" s="12" t="s">
        <v>1347</v>
      </c>
      <c r="B1432" s="10" t="str">
        <f>VLOOKUP(A1432,[3]Feuil1!$A$4:$B$2591,2,FALSE)</f>
        <v>Entorses et luxations du rachis, niveau 3</v>
      </c>
      <c r="C1432" s="26">
        <v>51</v>
      </c>
      <c r="D1432" s="27">
        <v>220383.45</v>
      </c>
      <c r="E1432" s="26">
        <v>61</v>
      </c>
      <c r="F1432" s="27">
        <v>259089.288</v>
      </c>
      <c r="G1432" s="26">
        <v>61</v>
      </c>
      <c r="H1432" s="27">
        <v>259728.42</v>
      </c>
      <c r="I1432" s="28">
        <v>0.17562951299999999</v>
      </c>
      <c r="J1432" s="28">
        <v>0.1960784314</v>
      </c>
      <c r="K1432" s="28">
        <v>-1.7096637000000001E-2</v>
      </c>
      <c r="L1432" s="28">
        <v>2.4668406999999999E-3</v>
      </c>
      <c r="M1432" s="28">
        <v>0</v>
      </c>
      <c r="N1432" s="28">
        <v>2.4668406999999999E-3</v>
      </c>
      <c r="O1432" s="28">
        <v>0</v>
      </c>
      <c r="P1432" s="28">
        <v>1.2278842999999999E-6</v>
      </c>
      <c r="Q1432" s="28">
        <v>5.5398210999999998E-6</v>
      </c>
      <c r="R1432" s="28">
        <v>9.5847735999999992E-6</v>
      </c>
    </row>
    <row r="1433" spans="1:18" x14ac:dyDescent="0.2">
      <c r="A1433" s="12" t="s">
        <v>1348</v>
      </c>
      <c r="B1433" s="10" t="str">
        <f>VLOOKUP(A1433,[3]Feuil1!$A$4:$B$2591,2,FALSE)</f>
        <v>Entorses et luxations du rachis, niveau 4</v>
      </c>
      <c r="C1433" s="26">
        <v>0</v>
      </c>
      <c r="D1433" s="27">
        <v>0</v>
      </c>
      <c r="E1433" s="26">
        <v>6</v>
      </c>
      <c r="F1433" s="27">
        <v>40988.039199999999</v>
      </c>
      <c r="G1433" s="26">
        <v>3</v>
      </c>
      <c r="H1433" s="27">
        <v>20257.68</v>
      </c>
      <c r="I1433" s="28" t="s">
        <v>3391</v>
      </c>
      <c r="J1433" s="28" t="s">
        <v>3391</v>
      </c>
      <c r="K1433" s="28" t="s">
        <v>3391</v>
      </c>
      <c r="L1433" s="28">
        <v>-0.50576606300000004</v>
      </c>
      <c r="M1433" s="28">
        <v>-0.5</v>
      </c>
      <c r="N1433" s="28">
        <v>-1.1532125000000001E-2</v>
      </c>
      <c r="O1433" s="28">
        <v>-4.1238000000000001E-5</v>
      </c>
      <c r="P1433" s="28">
        <v>-3.9826999999999997E-5</v>
      </c>
      <c r="Q1433" s="28">
        <v>2.7245021999999999E-7</v>
      </c>
      <c r="R1433" s="28">
        <v>7.4757039E-7</v>
      </c>
    </row>
    <row r="1434" spans="1:18" ht="22.5" x14ac:dyDescent="0.2">
      <c r="A1434" s="12" t="s">
        <v>1349</v>
      </c>
      <c r="B1434" s="10" t="str">
        <f>VLOOKUP(A1434,[3]Feuil1!$A$4:$B$2591,2,FALSE)</f>
        <v>Entorses et luxations du rachis, très courte durée</v>
      </c>
      <c r="C1434" s="26">
        <v>1868</v>
      </c>
      <c r="D1434" s="27">
        <v>1324882.7697000001</v>
      </c>
      <c r="E1434" s="26">
        <v>1722</v>
      </c>
      <c r="F1434" s="27">
        <v>1222142.8799999999</v>
      </c>
      <c r="G1434" s="26">
        <v>1829</v>
      </c>
      <c r="H1434" s="27">
        <v>1298344.6098</v>
      </c>
      <c r="I1434" s="28">
        <v>-7.7546400000000001E-2</v>
      </c>
      <c r="J1434" s="28">
        <v>-7.8158458E-2</v>
      </c>
      <c r="K1434" s="28">
        <v>6.6395129999999997E-4</v>
      </c>
      <c r="L1434" s="28">
        <v>6.2350917399999997E-2</v>
      </c>
      <c r="M1434" s="28">
        <v>6.2137049899999998E-2</v>
      </c>
      <c r="N1434" s="28">
        <v>2.0135579999999999E-4</v>
      </c>
      <c r="O1434" s="28">
        <v>1.4708308000000001E-3</v>
      </c>
      <c r="P1434" s="28">
        <v>1.463968E-4</v>
      </c>
      <c r="Q1434" s="28">
        <v>1.6610379999999999E-4</v>
      </c>
      <c r="R1434" s="28">
        <v>4.79129E-5</v>
      </c>
    </row>
    <row r="1435" spans="1:18" ht="22.5" x14ac:dyDescent="0.2">
      <c r="A1435" s="12" t="s">
        <v>1350</v>
      </c>
      <c r="B1435" s="10" t="str">
        <f>VLOOKUP(A1435,[3]Feuil1!$A$4:$B$2591,2,FALSE)</f>
        <v>Greffes de peau et/ou parages de plaie pour ulcère cutané ou cellulite, niveau 1</v>
      </c>
      <c r="C1435" s="26">
        <v>559</v>
      </c>
      <c r="D1435" s="27">
        <v>2637490.8768000002</v>
      </c>
      <c r="E1435" s="26">
        <v>486</v>
      </c>
      <c r="F1435" s="27">
        <v>2297457.5781999999</v>
      </c>
      <c r="G1435" s="26">
        <v>451</v>
      </c>
      <c r="H1435" s="27">
        <v>2101720.2738000001</v>
      </c>
      <c r="I1435" s="28">
        <v>-0.128923024</v>
      </c>
      <c r="J1435" s="28">
        <v>-0.13059034</v>
      </c>
      <c r="K1435" s="28">
        <v>1.9177567999999999E-3</v>
      </c>
      <c r="L1435" s="28">
        <v>-8.5197353000000003E-2</v>
      </c>
      <c r="M1435" s="28">
        <v>-7.2016461000000004E-2</v>
      </c>
      <c r="N1435" s="28">
        <v>-1.4203800000000001E-2</v>
      </c>
      <c r="O1435" s="28">
        <v>-4.8111300000000003E-4</v>
      </c>
      <c r="P1435" s="28">
        <v>-3.76046E-4</v>
      </c>
      <c r="Q1435" s="28">
        <v>4.0958299999999997E-5</v>
      </c>
      <c r="R1435" s="28">
        <v>7.7559900000000003E-5</v>
      </c>
    </row>
    <row r="1436" spans="1:18" ht="22.5" x14ac:dyDescent="0.2">
      <c r="A1436" s="12" t="s">
        <v>1351</v>
      </c>
      <c r="B1436" s="10" t="str">
        <f>VLOOKUP(A1436,[3]Feuil1!$A$4:$B$2591,2,FALSE)</f>
        <v>Greffes de peau et/ou parages de plaie pour ulcère cutané ou cellulite, niveau 2</v>
      </c>
      <c r="C1436" s="26">
        <v>885</v>
      </c>
      <c r="D1436" s="27">
        <v>7229553.7797999997</v>
      </c>
      <c r="E1436" s="26">
        <v>905</v>
      </c>
      <c r="F1436" s="27">
        <v>7317255.3179000001</v>
      </c>
      <c r="G1436" s="26">
        <v>891</v>
      </c>
      <c r="H1436" s="27">
        <v>7177592.2105999999</v>
      </c>
      <c r="I1436" s="28">
        <v>1.2130975299999999E-2</v>
      </c>
      <c r="J1436" s="28">
        <v>2.2598870100000001E-2</v>
      </c>
      <c r="K1436" s="28">
        <v>-1.023656E-2</v>
      </c>
      <c r="L1436" s="28">
        <v>-1.9086816E-2</v>
      </c>
      <c r="M1436" s="28">
        <v>-1.5469613E-2</v>
      </c>
      <c r="N1436" s="28">
        <v>-3.674039E-3</v>
      </c>
      <c r="O1436" s="28">
        <v>-1.9244499999999999E-4</v>
      </c>
      <c r="P1436" s="28">
        <v>-2.6831700000000001E-4</v>
      </c>
      <c r="Q1436" s="28">
        <v>8.0917700000000006E-5</v>
      </c>
      <c r="R1436" s="28">
        <v>2.6487510000000001E-4</v>
      </c>
    </row>
    <row r="1437" spans="1:18" ht="22.5" x14ac:dyDescent="0.2">
      <c r="A1437" s="12" t="s">
        <v>1352</v>
      </c>
      <c r="B1437" s="10" t="str">
        <f>VLOOKUP(A1437,[3]Feuil1!$A$4:$B$2591,2,FALSE)</f>
        <v>Greffes de peau et/ou parages de plaie pour ulcère cutané ou cellulite, niveau 3</v>
      </c>
      <c r="C1437" s="26">
        <v>1105</v>
      </c>
      <c r="D1437" s="27">
        <v>14576565.184</v>
      </c>
      <c r="E1437" s="26">
        <v>1220</v>
      </c>
      <c r="F1437" s="27">
        <v>16216662.731000001</v>
      </c>
      <c r="G1437" s="26">
        <v>1365</v>
      </c>
      <c r="H1437" s="27">
        <v>17796354.044</v>
      </c>
      <c r="I1437" s="28">
        <v>0.11251605069999999</v>
      </c>
      <c r="J1437" s="28">
        <v>0.1040723982</v>
      </c>
      <c r="K1437" s="28">
        <v>7.6477343999999999E-3</v>
      </c>
      <c r="L1437" s="28">
        <v>9.7411615399999998E-2</v>
      </c>
      <c r="M1437" s="28">
        <v>0.11885245899999999</v>
      </c>
      <c r="N1437" s="28">
        <v>-1.9163244999999999E-2</v>
      </c>
      <c r="O1437" s="28">
        <v>1.9931819E-3</v>
      </c>
      <c r="P1437" s="28">
        <v>3.0348632000000001E-3</v>
      </c>
      <c r="Q1437" s="28">
        <v>1.2396480000000001E-4</v>
      </c>
      <c r="R1437" s="28">
        <v>6.5673990000000002E-4</v>
      </c>
    </row>
    <row r="1438" spans="1:18" ht="22.5" x14ac:dyDescent="0.2">
      <c r="A1438" s="12" t="s">
        <v>1353</v>
      </c>
      <c r="B1438" s="10" t="str">
        <f>VLOOKUP(A1438,[3]Feuil1!$A$4:$B$2591,2,FALSE)</f>
        <v>Greffes de peau et/ou parages de plaie pour ulcère cutané ou cellulite, niveau 4</v>
      </c>
      <c r="C1438" s="26">
        <v>559</v>
      </c>
      <c r="D1438" s="27">
        <v>11877492.038000001</v>
      </c>
      <c r="E1438" s="26">
        <v>595</v>
      </c>
      <c r="F1438" s="27">
        <v>12595071.574999999</v>
      </c>
      <c r="G1438" s="26">
        <v>702</v>
      </c>
      <c r="H1438" s="27">
        <v>14791587.654999999</v>
      </c>
      <c r="I1438" s="28">
        <v>6.0415072E-2</v>
      </c>
      <c r="J1438" s="28">
        <v>6.4400715600000005E-2</v>
      </c>
      <c r="K1438" s="28">
        <v>-3.744495E-3</v>
      </c>
      <c r="L1438" s="28">
        <v>0.1743948867</v>
      </c>
      <c r="M1438" s="28">
        <v>0.17983193280000001</v>
      </c>
      <c r="N1438" s="28">
        <v>-4.6083230000000001E-3</v>
      </c>
      <c r="O1438" s="28">
        <v>1.4708308000000001E-3</v>
      </c>
      <c r="P1438" s="28">
        <v>4.2198914999999997E-3</v>
      </c>
      <c r="Q1438" s="28">
        <v>6.3753399999999998E-5</v>
      </c>
      <c r="R1438" s="28">
        <v>5.458549E-4</v>
      </c>
    </row>
    <row r="1439" spans="1:18" ht="33.75" x14ac:dyDescent="0.2">
      <c r="A1439" s="12" t="s">
        <v>1354</v>
      </c>
      <c r="B1439" s="10" t="str">
        <f>VLOOKUP(A1439,[3]Feuil1!$A$4:$B$2591,2,FALSE)</f>
        <v>Greffes de peau et/ou parages de plaie pour ulcère cutané ou cellulite, en ambulatoire</v>
      </c>
      <c r="C1439" s="26">
        <v>365</v>
      </c>
      <c r="D1439" s="27">
        <v>613941.14670000004</v>
      </c>
      <c r="E1439" s="26">
        <v>347</v>
      </c>
      <c r="F1439" s="27">
        <v>583936.92870000005</v>
      </c>
      <c r="G1439" s="26">
        <v>306</v>
      </c>
      <c r="H1439" s="27">
        <v>510700.82669999998</v>
      </c>
      <c r="I1439" s="28">
        <v>-4.8871488999999997E-2</v>
      </c>
      <c r="J1439" s="28">
        <v>-4.9315067999999997E-2</v>
      </c>
      <c r="K1439" s="28">
        <v>4.6658939999999997E-4</v>
      </c>
      <c r="L1439" s="28">
        <v>-0.12541782900000001</v>
      </c>
      <c r="M1439" s="28">
        <v>-0.11815562</v>
      </c>
      <c r="N1439" s="28">
        <v>-8.2352510000000007E-3</v>
      </c>
      <c r="O1439" s="28">
        <v>-5.6358899999999997E-4</v>
      </c>
      <c r="P1439" s="28">
        <v>-1.4069899999999999E-4</v>
      </c>
      <c r="Q1439" s="28">
        <v>2.77899E-5</v>
      </c>
      <c r="R1439" s="28">
        <v>1.88464E-5</v>
      </c>
    </row>
    <row r="1440" spans="1:18" ht="33.75" x14ac:dyDescent="0.2">
      <c r="A1440" s="12" t="s">
        <v>1355</v>
      </c>
      <c r="B1440" s="10" t="str">
        <f>VLOOKUP(A1440,[3]Feuil1!$A$4:$B$2591,2,FALSE)</f>
        <v>Greffes de peau et/ou parages de plaie à l'exception des ulcères cutanés et cellulites, niveau 1</v>
      </c>
      <c r="C1440" s="26">
        <v>10465</v>
      </c>
      <c r="D1440" s="27">
        <v>25281814.758000001</v>
      </c>
      <c r="E1440" s="26">
        <v>10465</v>
      </c>
      <c r="F1440" s="27">
        <v>25261891.506999999</v>
      </c>
      <c r="G1440" s="26">
        <v>10769</v>
      </c>
      <c r="H1440" s="27">
        <v>25856014.339000002</v>
      </c>
      <c r="I1440" s="28">
        <v>-7.8804700000000005E-4</v>
      </c>
      <c r="J1440" s="28">
        <v>0</v>
      </c>
      <c r="K1440" s="28">
        <v>-7.8804700000000005E-4</v>
      </c>
      <c r="L1440" s="28">
        <v>2.3518541E-2</v>
      </c>
      <c r="M1440" s="28">
        <v>2.9049211700000001E-2</v>
      </c>
      <c r="N1440" s="28">
        <v>-5.3745440000000002E-3</v>
      </c>
      <c r="O1440" s="28">
        <v>4.1788090000000003E-3</v>
      </c>
      <c r="P1440" s="28">
        <v>1.1414138E-3</v>
      </c>
      <c r="Q1440" s="28">
        <v>9.7800550000000006E-4</v>
      </c>
      <c r="R1440" s="28">
        <v>9.5416610000000003E-4</v>
      </c>
    </row>
    <row r="1441" spans="1:18" ht="33.75" x14ac:dyDescent="0.2">
      <c r="A1441" s="12" t="s">
        <v>1356</v>
      </c>
      <c r="B1441" s="10" t="str">
        <f>VLOOKUP(A1441,[3]Feuil1!$A$4:$B$2591,2,FALSE)</f>
        <v>Greffes de peau et/ou parages de plaie à l'exception des ulcères cutanés et cellulites, niveau 2</v>
      </c>
      <c r="C1441" s="26">
        <v>1120</v>
      </c>
      <c r="D1441" s="27">
        <v>7136947.3254000004</v>
      </c>
      <c r="E1441" s="26">
        <v>1250</v>
      </c>
      <c r="F1441" s="27">
        <v>7935680.8175999997</v>
      </c>
      <c r="G1441" s="26">
        <v>1310</v>
      </c>
      <c r="H1441" s="27">
        <v>8327036.7167999996</v>
      </c>
      <c r="I1441" s="28">
        <v>0.1119152848</v>
      </c>
      <c r="J1441" s="28">
        <v>0.1160714286</v>
      </c>
      <c r="K1441" s="28">
        <v>-3.723905E-3</v>
      </c>
      <c r="L1441" s="28">
        <v>4.9315982899999999E-2</v>
      </c>
      <c r="M1441" s="28">
        <v>4.8000000000000001E-2</v>
      </c>
      <c r="N1441" s="28">
        <v>1.2557088E-3</v>
      </c>
      <c r="O1441" s="28">
        <v>8.2476489999999995E-4</v>
      </c>
      <c r="P1441" s="28">
        <v>7.518631E-4</v>
      </c>
      <c r="Q1441" s="28">
        <v>1.189699E-4</v>
      </c>
      <c r="R1441" s="28">
        <v>3.0729310000000002E-4</v>
      </c>
    </row>
    <row r="1442" spans="1:18" ht="33.75" x14ac:dyDescent="0.2">
      <c r="A1442" s="12" t="s">
        <v>1357</v>
      </c>
      <c r="B1442" s="10" t="str">
        <f>VLOOKUP(A1442,[3]Feuil1!$A$4:$B$2591,2,FALSE)</f>
        <v>Greffes de peau et/ou parages de plaie à l'exception des ulcères cutanés et cellulites, niveau 3</v>
      </c>
      <c r="C1442" s="26">
        <v>718</v>
      </c>
      <c r="D1442" s="27">
        <v>7975392.7263000002</v>
      </c>
      <c r="E1442" s="26">
        <v>749</v>
      </c>
      <c r="F1442" s="27">
        <v>8306589.7455000002</v>
      </c>
      <c r="G1442" s="26">
        <v>764</v>
      </c>
      <c r="H1442" s="27">
        <v>8527620.9480000008</v>
      </c>
      <c r="I1442" s="28">
        <v>4.1527361800000002E-2</v>
      </c>
      <c r="J1442" s="28">
        <v>4.3175487499999998E-2</v>
      </c>
      <c r="K1442" s="28">
        <v>-1.5799119999999999E-3</v>
      </c>
      <c r="L1442" s="28">
        <v>2.66091392E-2</v>
      </c>
      <c r="M1442" s="28">
        <v>2.0026702300000001E-2</v>
      </c>
      <c r="N1442" s="28">
        <v>6.4532006000000003E-3</v>
      </c>
      <c r="O1442" s="28">
        <v>2.0619120000000001E-4</v>
      </c>
      <c r="P1442" s="28">
        <v>4.2463960000000003E-4</v>
      </c>
      <c r="Q1442" s="28">
        <v>6.9383999999999998E-5</v>
      </c>
      <c r="R1442" s="28">
        <v>3.1469529999999998E-4</v>
      </c>
    </row>
    <row r="1443" spans="1:18" ht="33.75" x14ac:dyDescent="0.2">
      <c r="A1443" s="12" t="s">
        <v>1358</v>
      </c>
      <c r="B1443" s="10" t="str">
        <f>VLOOKUP(A1443,[3]Feuil1!$A$4:$B$2591,2,FALSE)</f>
        <v>Greffes de peau et/ou parages de plaie à l'exception des ulcères cutanés et cellulites, niveau 4</v>
      </c>
      <c r="C1443" s="26">
        <v>199</v>
      </c>
      <c r="D1443" s="27">
        <v>3015469.5035999999</v>
      </c>
      <c r="E1443" s="26">
        <v>217</v>
      </c>
      <c r="F1443" s="27">
        <v>3396799.7111999998</v>
      </c>
      <c r="G1443" s="26">
        <v>232</v>
      </c>
      <c r="H1443" s="27">
        <v>3530582.3643999998</v>
      </c>
      <c r="I1443" s="28">
        <v>0.1264579884</v>
      </c>
      <c r="J1443" s="28">
        <v>9.0452261300000003E-2</v>
      </c>
      <c r="K1443" s="28">
        <v>3.30190769E-2</v>
      </c>
      <c r="L1443" s="28">
        <v>3.9384910699999998E-2</v>
      </c>
      <c r="M1443" s="28">
        <v>6.9124424000000004E-2</v>
      </c>
      <c r="N1443" s="28">
        <v>-2.78167E-2</v>
      </c>
      <c r="O1443" s="28">
        <v>2.0619120000000001E-4</v>
      </c>
      <c r="P1443" s="28">
        <v>2.5701990000000002E-4</v>
      </c>
      <c r="Q1443" s="28">
        <v>2.1069499999999999E-5</v>
      </c>
      <c r="R1443" s="28">
        <v>1.3028930000000001E-4</v>
      </c>
    </row>
    <row r="1444" spans="1:18" ht="33.75" x14ac:dyDescent="0.2">
      <c r="A1444" s="12" t="s">
        <v>1359</v>
      </c>
      <c r="B1444" s="10" t="str">
        <f>VLOOKUP(A1444,[3]Feuil1!$A$4:$B$2591,2,FALSE)</f>
        <v>Greffes de peau et/ou parages de plaie à l'exception des ulcères cutanés et cellulites, en ambulatoire</v>
      </c>
      <c r="C1444" s="26">
        <v>10813</v>
      </c>
      <c r="D1444" s="27">
        <v>12740931.423</v>
      </c>
      <c r="E1444" s="26">
        <v>12212</v>
      </c>
      <c r="F1444" s="27">
        <v>14413972.572000001</v>
      </c>
      <c r="G1444" s="26">
        <v>12950</v>
      </c>
      <c r="H1444" s="27">
        <v>15288501.482000001</v>
      </c>
      <c r="I1444" s="28">
        <v>0.13131231090000001</v>
      </c>
      <c r="J1444" s="28">
        <v>0.1293813003</v>
      </c>
      <c r="K1444" s="28">
        <v>1.7097951000000001E-3</v>
      </c>
      <c r="L1444" s="28">
        <v>6.0672302900000002E-2</v>
      </c>
      <c r="M1444" s="28">
        <v>6.0432361599999998E-2</v>
      </c>
      <c r="N1444" s="28">
        <v>2.2626739999999999E-4</v>
      </c>
      <c r="O1444" s="28">
        <v>1.01446088E-2</v>
      </c>
      <c r="P1444" s="28">
        <v>1.6801229999999999E-3</v>
      </c>
      <c r="Q1444" s="28">
        <v>1.1760767999999999E-3</v>
      </c>
      <c r="R1444" s="28">
        <v>5.6419249999999999E-4</v>
      </c>
    </row>
    <row r="1445" spans="1:18" ht="22.5" x14ac:dyDescent="0.2">
      <c r="A1445" s="12" t="s">
        <v>1360</v>
      </c>
      <c r="B1445" s="10" t="str">
        <f>VLOOKUP(A1445,[3]Feuil1!$A$4:$B$2591,2,FALSE)</f>
        <v>Mastectomies totales pour tumeur maligne, niveau 1</v>
      </c>
      <c r="C1445" s="26">
        <v>8587</v>
      </c>
      <c r="D1445" s="27">
        <v>35120833.984999999</v>
      </c>
      <c r="E1445" s="26">
        <v>8527</v>
      </c>
      <c r="F1445" s="27">
        <v>34682587.327</v>
      </c>
      <c r="G1445" s="26">
        <v>8582</v>
      </c>
      <c r="H1445" s="27">
        <v>34741214.513999999</v>
      </c>
      <c r="I1445" s="28">
        <v>-1.2478253E-2</v>
      </c>
      <c r="J1445" s="28">
        <v>-6.9873060000000004E-3</v>
      </c>
      <c r="K1445" s="28">
        <v>-5.5295839999999997E-3</v>
      </c>
      <c r="L1445" s="28">
        <v>1.6903926E-3</v>
      </c>
      <c r="M1445" s="28">
        <v>6.4500996999999997E-3</v>
      </c>
      <c r="N1445" s="28">
        <v>-4.7292030000000004E-3</v>
      </c>
      <c r="O1445" s="28">
        <v>7.560345E-4</v>
      </c>
      <c r="P1445" s="28">
        <v>1.126331E-4</v>
      </c>
      <c r="Q1445" s="28">
        <v>7.7938930000000001E-4</v>
      </c>
      <c r="R1445" s="28">
        <v>1.2820570999999999E-3</v>
      </c>
    </row>
    <row r="1446" spans="1:18" ht="22.5" x14ac:dyDescent="0.2">
      <c r="A1446" s="12" t="s">
        <v>1361</v>
      </c>
      <c r="B1446" s="10" t="str">
        <f>VLOOKUP(A1446,[3]Feuil1!$A$4:$B$2591,2,FALSE)</f>
        <v>Mastectomies totales pour tumeur maligne, niveau 2</v>
      </c>
      <c r="C1446" s="26">
        <v>2671</v>
      </c>
      <c r="D1446" s="27">
        <v>13087262.067</v>
      </c>
      <c r="E1446" s="26">
        <v>2776</v>
      </c>
      <c r="F1446" s="27">
        <v>13602342.354</v>
      </c>
      <c r="G1446" s="26">
        <v>3082</v>
      </c>
      <c r="H1446" s="27">
        <v>15108921.700999999</v>
      </c>
      <c r="I1446" s="28">
        <v>3.93573755E-2</v>
      </c>
      <c r="J1446" s="28">
        <v>3.9311119399999997E-2</v>
      </c>
      <c r="K1446" s="28">
        <v>4.4506499999999998E-5</v>
      </c>
      <c r="L1446" s="28">
        <v>0.1107588169</v>
      </c>
      <c r="M1446" s="28">
        <v>0.11023054760000001</v>
      </c>
      <c r="N1446" s="28">
        <v>4.758195E-4</v>
      </c>
      <c r="O1446" s="28">
        <v>4.2063012E-3</v>
      </c>
      <c r="P1446" s="28">
        <v>2.8944024E-3</v>
      </c>
      <c r="Q1446" s="28">
        <v>2.7989719999999999E-4</v>
      </c>
      <c r="R1446" s="28">
        <v>5.5756550000000005E-4</v>
      </c>
    </row>
    <row r="1447" spans="1:18" ht="22.5" x14ac:dyDescent="0.2">
      <c r="A1447" s="12" t="s">
        <v>1362</v>
      </c>
      <c r="B1447" s="10" t="str">
        <f>VLOOKUP(A1447,[3]Feuil1!$A$4:$B$2591,2,FALSE)</f>
        <v>Mastectomies totales pour tumeur maligne, niveau 3</v>
      </c>
      <c r="C1447" s="26">
        <v>369</v>
      </c>
      <c r="D1447" s="27">
        <v>3118894.804</v>
      </c>
      <c r="E1447" s="26">
        <v>437</v>
      </c>
      <c r="F1447" s="27">
        <v>3613338.5611999999</v>
      </c>
      <c r="G1447" s="26">
        <v>406</v>
      </c>
      <c r="H1447" s="27">
        <v>3340240.4419999998</v>
      </c>
      <c r="I1447" s="28">
        <v>0.1585317198</v>
      </c>
      <c r="J1447" s="28">
        <v>0.18428184280000001</v>
      </c>
      <c r="K1447" s="28">
        <v>-2.1743239000000001E-2</v>
      </c>
      <c r="L1447" s="28">
        <v>-7.5580550999999996E-2</v>
      </c>
      <c r="M1447" s="28">
        <v>-7.0938214999999999E-2</v>
      </c>
      <c r="N1447" s="28">
        <v>-4.9968E-3</v>
      </c>
      <c r="O1447" s="28">
        <v>-4.2612900000000003E-4</v>
      </c>
      <c r="P1447" s="28">
        <v>-5.2466899999999996E-4</v>
      </c>
      <c r="Q1447" s="28">
        <v>3.6871600000000001E-5</v>
      </c>
      <c r="R1447" s="28">
        <v>1.2326510000000001E-4</v>
      </c>
    </row>
    <row r="1448" spans="1:18" ht="22.5" x14ac:dyDescent="0.2">
      <c r="A1448" s="12" t="s">
        <v>1363</v>
      </c>
      <c r="B1448" s="10" t="str">
        <f>VLOOKUP(A1448,[3]Feuil1!$A$4:$B$2591,2,FALSE)</f>
        <v>Mastectomies totales pour tumeur maligne, niveau 4</v>
      </c>
      <c r="C1448" s="26">
        <v>27</v>
      </c>
      <c r="D1448" s="27">
        <v>296649.53820000001</v>
      </c>
      <c r="E1448" s="26">
        <v>46</v>
      </c>
      <c r="F1448" s="27">
        <v>503948.10600000003</v>
      </c>
      <c r="G1448" s="26">
        <v>39</v>
      </c>
      <c r="H1448" s="27">
        <v>426143.69819999998</v>
      </c>
      <c r="I1448" s="28">
        <v>0.69879956350000005</v>
      </c>
      <c r="J1448" s="28">
        <v>0.70370370370000002</v>
      </c>
      <c r="K1448" s="28">
        <v>-2.8785170000000001E-3</v>
      </c>
      <c r="L1448" s="28">
        <v>-0.15438972200000001</v>
      </c>
      <c r="M1448" s="28">
        <v>-0.15217391299999999</v>
      </c>
      <c r="N1448" s="28">
        <v>-2.613518E-3</v>
      </c>
      <c r="O1448" s="28">
        <v>-9.6223000000000004E-5</v>
      </c>
      <c r="P1448" s="28">
        <v>-1.49476E-4</v>
      </c>
      <c r="Q1448" s="28">
        <v>3.5418527999999998E-6</v>
      </c>
      <c r="R1448" s="28">
        <v>1.5726000000000002E-5</v>
      </c>
    </row>
    <row r="1449" spans="1:18" ht="22.5" x14ac:dyDescent="0.2">
      <c r="A1449" s="12" t="s">
        <v>1364</v>
      </c>
      <c r="B1449" s="10" t="str">
        <f>VLOOKUP(A1449,[3]Feuil1!$A$4:$B$2591,2,FALSE)</f>
        <v>Mastectomies subtotales pour tumeur maligne, niveau 1</v>
      </c>
      <c r="C1449" s="26">
        <v>23688</v>
      </c>
      <c r="D1449" s="27">
        <v>64038088.566</v>
      </c>
      <c r="E1449" s="26">
        <v>22117</v>
      </c>
      <c r="F1449" s="27">
        <v>59562863.743000001</v>
      </c>
      <c r="G1449" s="26">
        <v>20922</v>
      </c>
      <c r="H1449" s="27">
        <v>55859251.836999997</v>
      </c>
      <c r="I1449" s="28">
        <v>-6.9883797999999997E-2</v>
      </c>
      <c r="J1449" s="28">
        <v>-6.6320500000000004E-2</v>
      </c>
      <c r="K1449" s="28">
        <v>-3.8164039999999998E-3</v>
      </c>
      <c r="L1449" s="28">
        <v>-6.2179882999999998E-2</v>
      </c>
      <c r="M1449" s="28">
        <v>-5.4030835999999999E-2</v>
      </c>
      <c r="N1449" s="28">
        <v>-8.6144959999999993E-3</v>
      </c>
      <c r="O1449" s="28">
        <v>-1.6426567999999999E-2</v>
      </c>
      <c r="P1449" s="28">
        <v>-7.1152860000000002E-3</v>
      </c>
      <c r="Q1449" s="28">
        <v>1.9000677999999999E-3</v>
      </c>
      <c r="R1449" s="28">
        <v>2.0613773000000002E-3</v>
      </c>
    </row>
    <row r="1450" spans="1:18" ht="22.5" x14ac:dyDescent="0.2">
      <c r="A1450" s="12" t="s">
        <v>1365</v>
      </c>
      <c r="B1450" s="10" t="str">
        <f>VLOOKUP(A1450,[3]Feuil1!$A$4:$B$2591,2,FALSE)</f>
        <v>Mastectomies subtotales pour tumeur maligne, niveau 2</v>
      </c>
      <c r="C1450" s="26">
        <v>2099</v>
      </c>
      <c r="D1450" s="27">
        <v>8353817.9287</v>
      </c>
      <c r="E1450" s="26">
        <v>2153</v>
      </c>
      <c r="F1450" s="27">
        <v>8584638.0811999999</v>
      </c>
      <c r="G1450" s="26">
        <v>2088</v>
      </c>
      <c r="H1450" s="27">
        <v>8350379.1474000001</v>
      </c>
      <c r="I1450" s="28">
        <v>2.7630498400000002E-2</v>
      </c>
      <c r="J1450" s="28">
        <v>2.57265364E-2</v>
      </c>
      <c r="K1450" s="28">
        <v>1.8562081000000001E-3</v>
      </c>
      <c r="L1450" s="28">
        <v>-2.7288155000000001E-2</v>
      </c>
      <c r="M1450" s="28">
        <v>-3.0190432E-2</v>
      </c>
      <c r="N1450" s="28">
        <v>2.9926256999999999E-3</v>
      </c>
      <c r="O1450" s="28">
        <v>-8.9349500000000001E-4</v>
      </c>
      <c r="P1450" s="28">
        <v>-4.5005199999999999E-4</v>
      </c>
      <c r="Q1450" s="28">
        <v>1.8962539999999999E-4</v>
      </c>
      <c r="R1450" s="28">
        <v>3.081545E-4</v>
      </c>
    </row>
    <row r="1451" spans="1:18" ht="22.5" x14ac:dyDescent="0.2">
      <c r="A1451" s="12" t="s">
        <v>1366</v>
      </c>
      <c r="B1451" s="10" t="str">
        <f>VLOOKUP(A1451,[3]Feuil1!$A$4:$B$2591,2,FALSE)</f>
        <v>Mastectomies subtotales pour tumeur maligne, niveau 3</v>
      </c>
      <c r="C1451" s="26">
        <v>336</v>
      </c>
      <c r="D1451" s="27">
        <v>2190250.9722000002</v>
      </c>
      <c r="E1451" s="26">
        <v>405</v>
      </c>
      <c r="F1451" s="27">
        <v>2558793.2055000002</v>
      </c>
      <c r="G1451" s="26">
        <v>348</v>
      </c>
      <c r="H1451" s="27">
        <v>2276804.6889</v>
      </c>
      <c r="I1451" s="28">
        <v>0.16826484180000001</v>
      </c>
      <c r="J1451" s="28">
        <v>0.20535714290000001</v>
      </c>
      <c r="K1451" s="28">
        <v>-3.0772872E-2</v>
      </c>
      <c r="L1451" s="28">
        <v>-0.11020371499999999</v>
      </c>
      <c r="M1451" s="28">
        <v>-0.140740741</v>
      </c>
      <c r="N1451" s="28">
        <v>3.5538780200000002E-2</v>
      </c>
      <c r="O1451" s="28">
        <v>-7.8352700000000001E-4</v>
      </c>
      <c r="P1451" s="28">
        <v>-5.4174900000000001E-4</v>
      </c>
      <c r="Q1451" s="28">
        <v>3.1604199999999998E-5</v>
      </c>
      <c r="R1451" s="28">
        <v>8.4021099999999994E-5</v>
      </c>
    </row>
    <row r="1452" spans="1:18" ht="22.5" x14ac:dyDescent="0.2">
      <c r="A1452" s="12" t="s">
        <v>1367</v>
      </c>
      <c r="B1452" s="10" t="str">
        <f>VLOOKUP(A1452,[3]Feuil1!$A$4:$B$2591,2,FALSE)</f>
        <v>Mastectomies subtotales pour tumeur maligne, niveau 4</v>
      </c>
      <c r="C1452" s="26">
        <v>64</v>
      </c>
      <c r="D1452" s="27">
        <v>541106.24399999995</v>
      </c>
      <c r="E1452" s="26">
        <v>58</v>
      </c>
      <c r="F1452" s="27">
        <v>491452.76880000002</v>
      </c>
      <c r="G1452" s="26">
        <v>77</v>
      </c>
      <c r="H1452" s="27">
        <v>650493.84959999996</v>
      </c>
      <c r="I1452" s="28">
        <v>-9.1762894999999997E-2</v>
      </c>
      <c r="J1452" s="28">
        <v>-9.375E-2</v>
      </c>
      <c r="K1452" s="28">
        <v>2.1926681000000001E-3</v>
      </c>
      <c r="L1452" s="28">
        <v>0.32361417190000002</v>
      </c>
      <c r="M1452" s="28">
        <v>0.32758620690000001</v>
      </c>
      <c r="N1452" s="28">
        <v>-2.9919220000000002E-3</v>
      </c>
      <c r="O1452" s="28">
        <v>2.6117559999999998E-4</v>
      </c>
      <c r="P1452" s="28">
        <v>3.0554570000000002E-4</v>
      </c>
      <c r="Q1452" s="28">
        <v>6.9928889000000004E-6</v>
      </c>
      <c r="R1452" s="28">
        <v>2.4005199999999998E-5</v>
      </c>
    </row>
    <row r="1453" spans="1:18" ht="22.5" x14ac:dyDescent="0.2">
      <c r="A1453" s="12" t="s">
        <v>1368</v>
      </c>
      <c r="B1453" s="10" t="str">
        <f>VLOOKUP(A1453,[3]Feuil1!$A$4:$B$2591,2,FALSE)</f>
        <v>Mastectomies subtotales pour tumeur maligne, en ambulatoire</v>
      </c>
      <c r="C1453" s="26">
        <v>2977</v>
      </c>
      <c r="D1453" s="27">
        <v>4121398.9526999998</v>
      </c>
      <c r="E1453" s="26">
        <v>4388</v>
      </c>
      <c r="F1453" s="27">
        <v>6080132.3174000001</v>
      </c>
      <c r="G1453" s="26">
        <v>5651</v>
      </c>
      <c r="H1453" s="27">
        <v>7839267.5126</v>
      </c>
      <c r="I1453" s="28">
        <v>0.47525934450000001</v>
      </c>
      <c r="J1453" s="28">
        <v>0.47396708100000001</v>
      </c>
      <c r="K1453" s="28">
        <v>8.7672480000000001E-4</v>
      </c>
      <c r="L1453" s="28">
        <v>0.28932515009999998</v>
      </c>
      <c r="M1453" s="28">
        <v>0.28783044670000002</v>
      </c>
      <c r="N1453" s="28">
        <v>1.1606368000000001E-3</v>
      </c>
      <c r="O1453" s="28">
        <v>1.7361301999999999E-2</v>
      </c>
      <c r="P1453" s="28">
        <v>3.3796062999999999E-3</v>
      </c>
      <c r="Q1453" s="28">
        <v>5.132054E-4</v>
      </c>
      <c r="R1453" s="28">
        <v>2.8929299999999998E-4</v>
      </c>
    </row>
    <row r="1454" spans="1:18" ht="45" x14ac:dyDescent="0.2">
      <c r="A1454" s="12" t="s">
        <v>1369</v>
      </c>
      <c r="B1454" s="10" t="str">
        <f>VLOOKUP(A1454,[3]Feuil1!$A$4:$B$2591,2,FALSE)</f>
        <v>Interventions sur le sein pour des affections non malignes autres que les actes de biopsie et d'excision locale, niveau 1</v>
      </c>
      <c r="C1454" s="26">
        <v>10766</v>
      </c>
      <c r="D1454" s="27">
        <v>27995339.294</v>
      </c>
      <c r="E1454" s="26">
        <v>11956</v>
      </c>
      <c r="F1454" s="27">
        <v>31101124.160999998</v>
      </c>
      <c r="G1454" s="26">
        <v>10424</v>
      </c>
      <c r="H1454" s="27">
        <v>27127423.802000001</v>
      </c>
      <c r="I1454" s="28">
        <v>0.1109393544</v>
      </c>
      <c r="J1454" s="28">
        <v>0.1105331599</v>
      </c>
      <c r="K1454" s="28">
        <v>3.6576520000000001E-4</v>
      </c>
      <c r="L1454" s="28">
        <v>-0.127767097</v>
      </c>
      <c r="M1454" s="28">
        <v>-0.12813650100000001</v>
      </c>
      <c r="N1454" s="28">
        <v>4.236938E-4</v>
      </c>
      <c r="O1454" s="28">
        <v>-2.1058997999999999E-2</v>
      </c>
      <c r="P1454" s="28">
        <v>-7.6341730000000002E-3</v>
      </c>
      <c r="Q1454" s="28">
        <v>9.466737E-4</v>
      </c>
      <c r="R1454" s="28">
        <v>1.0010850000000001E-3</v>
      </c>
    </row>
    <row r="1455" spans="1:18" ht="45" x14ac:dyDescent="0.2">
      <c r="A1455" s="12" t="s">
        <v>1370</v>
      </c>
      <c r="B1455" s="10" t="str">
        <f>VLOOKUP(A1455,[3]Feuil1!$A$4:$B$2591,2,FALSE)</f>
        <v>Interventions sur le sein pour des affections non malignes autres que les actes de biopsie et d'excision locale, niveau 2</v>
      </c>
      <c r="C1455" s="26">
        <v>555</v>
      </c>
      <c r="D1455" s="27">
        <v>1809436.094</v>
      </c>
      <c r="E1455" s="26">
        <v>638</v>
      </c>
      <c r="F1455" s="27">
        <v>2090926.4816000001</v>
      </c>
      <c r="G1455" s="26">
        <v>730</v>
      </c>
      <c r="H1455" s="27">
        <v>2447660.5447999998</v>
      </c>
      <c r="I1455" s="28">
        <v>0.15556801840000001</v>
      </c>
      <c r="J1455" s="28">
        <v>0.14954954949999999</v>
      </c>
      <c r="K1455" s="28">
        <v>5.2355018999999999E-3</v>
      </c>
      <c r="L1455" s="28">
        <v>0.17061052430000001</v>
      </c>
      <c r="M1455" s="28">
        <v>0.144200627</v>
      </c>
      <c r="N1455" s="28">
        <v>2.30815267E-2</v>
      </c>
      <c r="O1455" s="28">
        <v>1.2646395999999999E-3</v>
      </c>
      <c r="P1455" s="28">
        <v>6.8534849999999997E-4</v>
      </c>
      <c r="Q1455" s="28">
        <v>6.6296200000000004E-5</v>
      </c>
      <c r="R1455" s="28">
        <v>9.0326200000000003E-5</v>
      </c>
    </row>
    <row r="1456" spans="1:18" ht="45" x14ac:dyDescent="0.2">
      <c r="A1456" s="12" t="s">
        <v>1371</v>
      </c>
      <c r="B1456" s="10" t="str">
        <f>VLOOKUP(A1456,[3]Feuil1!$A$4:$B$2591,2,FALSE)</f>
        <v>Interventions sur le sein pour des affections non malignes autres que les actes de biopsie et d'excision locale, niveau 3</v>
      </c>
      <c r="C1456" s="26">
        <v>57</v>
      </c>
      <c r="D1456" s="27">
        <v>365589.88160000002</v>
      </c>
      <c r="E1456" s="26">
        <v>99</v>
      </c>
      <c r="F1456" s="27">
        <v>646157.39260000002</v>
      </c>
      <c r="G1456" s="26">
        <v>97</v>
      </c>
      <c r="H1456" s="27">
        <v>627347.69220000005</v>
      </c>
      <c r="I1456" s="28">
        <v>0.76743784530000003</v>
      </c>
      <c r="J1456" s="28">
        <v>0.73684210530000005</v>
      </c>
      <c r="K1456" s="28">
        <v>1.7615729100000001E-2</v>
      </c>
      <c r="L1456" s="28">
        <v>-2.9110091000000001E-2</v>
      </c>
      <c r="M1456" s="28">
        <v>-2.0202020000000001E-2</v>
      </c>
      <c r="N1456" s="28">
        <v>-9.0917419999999999E-3</v>
      </c>
      <c r="O1456" s="28">
        <v>-2.7492E-5</v>
      </c>
      <c r="P1456" s="28">
        <v>-3.6137000000000003E-5</v>
      </c>
      <c r="Q1456" s="28">
        <v>8.8092235999999995E-6</v>
      </c>
      <c r="R1456" s="28">
        <v>2.3150999999999999E-5</v>
      </c>
    </row>
    <row r="1457" spans="1:18" ht="45" x14ac:dyDescent="0.2">
      <c r="A1457" s="12" t="s">
        <v>1372</v>
      </c>
      <c r="B1457" s="10" t="str">
        <f>VLOOKUP(A1457,[3]Feuil1!$A$4:$B$2591,2,FALSE)</f>
        <v>Interventions sur le sein pour des affections non malignes autres que les actes de biopsie et d'excision locale, niveau 4</v>
      </c>
      <c r="C1457" s="26">
        <v>8</v>
      </c>
      <c r="D1457" s="27">
        <v>91367.638999999996</v>
      </c>
      <c r="E1457" s="26">
        <v>10</v>
      </c>
      <c r="F1457" s="27">
        <v>104130.746</v>
      </c>
      <c r="G1457" s="26">
        <v>13</v>
      </c>
      <c r="H1457" s="27">
        <v>132391.91149999999</v>
      </c>
      <c r="I1457" s="28">
        <v>0.13968957870000001</v>
      </c>
      <c r="J1457" s="28">
        <v>0.25</v>
      </c>
      <c r="K1457" s="28">
        <v>-8.8248336999999996E-2</v>
      </c>
      <c r="L1457" s="28">
        <v>0.27140077820000003</v>
      </c>
      <c r="M1457" s="28">
        <v>0.3</v>
      </c>
      <c r="N1457" s="28">
        <v>-2.1999400999999998E-2</v>
      </c>
      <c r="O1457" s="28">
        <v>4.1238200000000001E-5</v>
      </c>
      <c r="P1457" s="28">
        <v>5.42946E-5</v>
      </c>
      <c r="Q1457" s="28">
        <v>1.1806176000000001E-6</v>
      </c>
      <c r="R1457" s="28">
        <v>4.8856667000000004E-6</v>
      </c>
    </row>
    <row r="1458" spans="1:18" ht="45" x14ac:dyDescent="0.2">
      <c r="A1458" s="12" t="s">
        <v>1373</v>
      </c>
      <c r="B1458" s="10" t="str">
        <f>VLOOKUP(A1458,[3]Feuil1!$A$4:$B$2591,2,FALSE)</f>
        <v>Interventions sur le sein pour des affections non malignes autres que les actes de biopsie et d'excision locale, très courte durée</v>
      </c>
      <c r="C1458" s="26">
        <v>4166</v>
      </c>
      <c r="D1458" s="27">
        <v>5470525.8887999998</v>
      </c>
      <c r="E1458" s="26">
        <v>5659</v>
      </c>
      <c r="F1458" s="27">
        <v>7428479.7116</v>
      </c>
      <c r="G1458" s="26">
        <v>5673</v>
      </c>
      <c r="H1458" s="27">
        <v>7476498.6091999998</v>
      </c>
      <c r="I1458" s="28">
        <v>0.35790961650000003</v>
      </c>
      <c r="J1458" s="28">
        <v>0.35837734040000002</v>
      </c>
      <c r="K1458" s="28">
        <v>-3.4432499999999998E-4</v>
      </c>
      <c r="L1458" s="28">
        <v>6.4641621999999999E-3</v>
      </c>
      <c r="M1458" s="28">
        <v>2.4739353000000001E-3</v>
      </c>
      <c r="N1458" s="28">
        <v>3.9803796999999998E-3</v>
      </c>
      <c r="O1458" s="28">
        <v>1.9244520000000001E-4</v>
      </c>
      <c r="P1458" s="28">
        <v>9.2252700000000005E-5</v>
      </c>
      <c r="Q1458" s="28">
        <v>5.1520340000000002E-4</v>
      </c>
      <c r="R1458" s="28">
        <v>2.7590569999999998E-4</v>
      </c>
    </row>
    <row r="1459" spans="1:18" ht="22.5" x14ac:dyDescent="0.2">
      <c r="A1459" s="12" t="s">
        <v>1374</v>
      </c>
      <c r="B1459" s="10" t="str">
        <f>VLOOKUP(A1459,[3]Feuil1!$A$4:$B$2591,2,FALSE)</f>
        <v>Biopsies et excisions locales pour des affections non malignes du sein, niveau 1</v>
      </c>
      <c r="C1459" s="26">
        <v>3132</v>
      </c>
      <c r="D1459" s="27">
        <v>4298461.2536000004</v>
      </c>
      <c r="E1459" s="26">
        <v>2653</v>
      </c>
      <c r="F1459" s="27">
        <v>3663949.8481000001</v>
      </c>
      <c r="G1459" s="26">
        <v>2208</v>
      </c>
      <c r="H1459" s="27">
        <v>3049850.2729000002</v>
      </c>
      <c r="I1459" s="28">
        <v>-0.147613615</v>
      </c>
      <c r="J1459" s="28">
        <v>-0.15293741999999999</v>
      </c>
      <c r="K1459" s="28">
        <v>6.2850197E-3</v>
      </c>
      <c r="L1459" s="28">
        <v>-0.16760589000000001</v>
      </c>
      <c r="M1459" s="28">
        <v>-0.16773463999999999</v>
      </c>
      <c r="N1459" s="28">
        <v>1.5469830000000001E-4</v>
      </c>
      <c r="O1459" s="28">
        <v>-6.1170069999999998E-3</v>
      </c>
      <c r="P1459" s="28">
        <v>-1.1797929999999999E-3</v>
      </c>
      <c r="Q1459" s="28">
        <v>2.0052340000000001E-4</v>
      </c>
      <c r="R1459" s="28">
        <v>1.125488E-4</v>
      </c>
    </row>
    <row r="1460" spans="1:18" ht="22.5" x14ac:dyDescent="0.2">
      <c r="A1460" s="12" t="s">
        <v>1375</v>
      </c>
      <c r="B1460" s="10" t="str">
        <f>VLOOKUP(A1460,[3]Feuil1!$A$4:$B$2591,2,FALSE)</f>
        <v>Biopsies et excisions locales pour des affections non malignes du sein, niveau 2</v>
      </c>
      <c r="C1460" s="26">
        <v>55</v>
      </c>
      <c r="D1460" s="27">
        <v>184815.59940000001</v>
      </c>
      <c r="E1460" s="26">
        <v>53</v>
      </c>
      <c r="F1460" s="27">
        <v>180342.8559</v>
      </c>
      <c r="G1460" s="26">
        <v>58</v>
      </c>
      <c r="H1460" s="27">
        <v>195879.65760000001</v>
      </c>
      <c r="I1460" s="28">
        <v>-2.4201114999999999E-2</v>
      </c>
      <c r="J1460" s="28">
        <v>-3.6363635999999998E-2</v>
      </c>
      <c r="K1460" s="28">
        <v>1.26214849E-2</v>
      </c>
      <c r="L1460" s="28">
        <v>8.6151467600000003E-2</v>
      </c>
      <c r="M1460" s="28">
        <v>9.4339622600000006E-2</v>
      </c>
      <c r="N1460" s="28">
        <v>-7.48228E-3</v>
      </c>
      <c r="O1460" s="28">
        <v>6.8730400000000002E-5</v>
      </c>
      <c r="P1460" s="28">
        <v>2.9848900000000001E-5</v>
      </c>
      <c r="Q1460" s="28">
        <v>5.2673707999999997E-6</v>
      </c>
      <c r="R1460" s="28">
        <v>7.2285589000000001E-6</v>
      </c>
    </row>
    <row r="1461" spans="1:18" ht="22.5" x14ac:dyDescent="0.2">
      <c r="A1461" s="12" t="s">
        <v>1376</v>
      </c>
      <c r="B1461" s="10" t="str">
        <f>VLOOKUP(A1461,[3]Feuil1!$A$4:$B$2591,2,FALSE)</f>
        <v>Biopsies et excisions locales pour des affections non malignes du sein, niveau 3</v>
      </c>
      <c r="C1461" s="26">
        <v>7</v>
      </c>
      <c r="D1461" s="27">
        <v>39178.822200000002</v>
      </c>
      <c r="E1461" s="26">
        <v>13</v>
      </c>
      <c r="F1461" s="27">
        <v>71443.734599999996</v>
      </c>
      <c r="G1461" s="26">
        <v>7</v>
      </c>
      <c r="H1461" s="27">
        <v>37517.339999999997</v>
      </c>
      <c r="I1461" s="28">
        <v>0.82352941180000006</v>
      </c>
      <c r="J1461" s="28">
        <v>0.85714285710000004</v>
      </c>
      <c r="K1461" s="28">
        <v>-1.8099548E-2</v>
      </c>
      <c r="L1461" s="28">
        <v>-0.474868717</v>
      </c>
      <c r="M1461" s="28">
        <v>-0.46153846199999998</v>
      </c>
      <c r="N1461" s="28">
        <v>-2.4756189000000001E-2</v>
      </c>
      <c r="O1461" s="28">
        <v>-8.2476000000000001E-5</v>
      </c>
      <c r="P1461" s="28">
        <v>-6.5178999999999994E-5</v>
      </c>
      <c r="Q1461" s="28">
        <v>6.3571717000000004E-7</v>
      </c>
      <c r="R1461" s="28">
        <v>1.3845046999999999E-6</v>
      </c>
    </row>
    <row r="1462" spans="1:18" ht="22.5" x14ac:dyDescent="0.2">
      <c r="A1462" s="12" t="s">
        <v>1377</v>
      </c>
      <c r="B1462" s="10" t="str">
        <f>VLOOKUP(A1462,[3]Feuil1!$A$4:$B$2591,2,FALSE)</f>
        <v>Biopsies et excisions locales pour des affections non malignes du sein, niveau 4</v>
      </c>
      <c r="C1462" s="26">
        <v>1</v>
      </c>
      <c r="D1462" s="27">
        <v>7214.91</v>
      </c>
      <c r="E1462" s="26">
        <v>3</v>
      </c>
      <c r="F1462" s="27">
        <v>22654.8174</v>
      </c>
      <c r="G1462" s="26">
        <v>1</v>
      </c>
      <c r="H1462" s="27">
        <v>7214.91</v>
      </c>
      <c r="I1462" s="28">
        <v>2.14</v>
      </c>
      <c r="J1462" s="28">
        <v>2</v>
      </c>
      <c r="K1462" s="28">
        <v>4.6666666699999998E-2</v>
      </c>
      <c r="L1462" s="28">
        <v>-0.68152866199999995</v>
      </c>
      <c r="M1462" s="28">
        <v>-0.66666666699999999</v>
      </c>
      <c r="N1462" s="28">
        <v>-4.4585987000000001E-2</v>
      </c>
      <c r="O1462" s="28">
        <v>-2.7492E-5</v>
      </c>
      <c r="P1462" s="28">
        <v>-2.9663E-5</v>
      </c>
      <c r="Q1462" s="28">
        <v>9.0816739000000005E-8</v>
      </c>
      <c r="R1462" s="28">
        <v>2.6625225999999998E-7</v>
      </c>
    </row>
    <row r="1463" spans="1:18" ht="33.75" x14ac:dyDescent="0.2">
      <c r="A1463" s="12" t="s">
        <v>1378</v>
      </c>
      <c r="B1463" s="10" t="str">
        <f>VLOOKUP(A1463,[3]Feuil1!$A$4:$B$2591,2,FALSE)</f>
        <v>Biopsies et excisions locales pour des affections non malignes du sein, en ambulatoire</v>
      </c>
      <c r="C1463" s="26">
        <v>2971</v>
      </c>
      <c r="D1463" s="27">
        <v>4036812.5153999999</v>
      </c>
      <c r="E1463" s="26">
        <v>3228</v>
      </c>
      <c r="F1463" s="27">
        <v>4385507.9926000005</v>
      </c>
      <c r="G1463" s="26">
        <v>3383</v>
      </c>
      <c r="H1463" s="27">
        <v>4594506.7111999998</v>
      </c>
      <c r="I1463" s="28">
        <v>8.6378913000000002E-2</v>
      </c>
      <c r="J1463" s="28">
        <v>8.6502861E-2</v>
      </c>
      <c r="K1463" s="28">
        <v>-1.1408000000000001E-4</v>
      </c>
      <c r="L1463" s="28">
        <v>4.7656672599999998E-2</v>
      </c>
      <c r="M1463" s="28">
        <v>4.8017348199999997E-2</v>
      </c>
      <c r="N1463" s="28">
        <v>-3.4414999999999999E-4</v>
      </c>
      <c r="O1463" s="28">
        <v>2.1306428000000001E-3</v>
      </c>
      <c r="P1463" s="28">
        <v>4.0152310000000002E-4</v>
      </c>
      <c r="Q1463" s="28">
        <v>3.0723300000000002E-4</v>
      </c>
      <c r="R1463" s="28">
        <v>1.6955139999999999E-4</v>
      </c>
    </row>
    <row r="1464" spans="1:18" ht="22.5" x14ac:dyDescent="0.2">
      <c r="A1464" s="12" t="s">
        <v>1379</v>
      </c>
      <c r="B1464" s="10" t="str">
        <f>VLOOKUP(A1464,[3]Feuil1!$A$4:$B$2591,2,FALSE)</f>
        <v>Interventions sur la région anale et périanale, niveau 1</v>
      </c>
      <c r="C1464" s="26">
        <v>12220</v>
      </c>
      <c r="D1464" s="27">
        <v>15051687.868000001</v>
      </c>
      <c r="E1464" s="26">
        <v>12485</v>
      </c>
      <c r="F1464" s="27">
        <v>15379065.205</v>
      </c>
      <c r="G1464" s="26">
        <v>12461</v>
      </c>
      <c r="H1464" s="27">
        <v>15336318.751</v>
      </c>
      <c r="I1464" s="28">
        <v>2.1750207600000002E-2</v>
      </c>
      <c r="J1464" s="28">
        <v>2.1685761000000001E-2</v>
      </c>
      <c r="K1464" s="28">
        <v>6.3078700000000003E-5</v>
      </c>
      <c r="L1464" s="28">
        <v>-2.779522E-3</v>
      </c>
      <c r="M1464" s="28">
        <v>-1.9223070000000001E-3</v>
      </c>
      <c r="N1464" s="28">
        <v>-8.5886700000000003E-4</v>
      </c>
      <c r="O1464" s="28">
        <v>-3.2990599999999998E-4</v>
      </c>
      <c r="P1464" s="28">
        <v>-8.2123E-5</v>
      </c>
      <c r="Q1464" s="28">
        <v>1.1316674E-3</v>
      </c>
      <c r="R1464" s="28">
        <v>5.659571E-4</v>
      </c>
    </row>
    <row r="1465" spans="1:18" ht="22.5" x14ac:dyDescent="0.2">
      <c r="A1465" s="12" t="s">
        <v>1380</v>
      </c>
      <c r="B1465" s="10" t="str">
        <f>VLOOKUP(A1465,[3]Feuil1!$A$4:$B$2591,2,FALSE)</f>
        <v>Interventions sur la région anale et périanale, niveau 2</v>
      </c>
      <c r="C1465" s="26">
        <v>271</v>
      </c>
      <c r="D1465" s="27">
        <v>759884.28769999999</v>
      </c>
      <c r="E1465" s="26">
        <v>264</v>
      </c>
      <c r="F1465" s="27">
        <v>733354.00280000002</v>
      </c>
      <c r="G1465" s="26">
        <v>292</v>
      </c>
      <c r="H1465" s="27">
        <v>812715.12569999998</v>
      </c>
      <c r="I1465" s="28">
        <v>-3.4913584999999997E-2</v>
      </c>
      <c r="J1465" s="28">
        <v>-2.5830257999999998E-2</v>
      </c>
      <c r="K1465" s="28">
        <v>-9.3241729999999998E-3</v>
      </c>
      <c r="L1465" s="28">
        <v>0.1082166629</v>
      </c>
      <c r="M1465" s="28">
        <v>0.1060606061</v>
      </c>
      <c r="N1465" s="28">
        <v>1.9493117E-3</v>
      </c>
      <c r="O1465" s="28">
        <v>3.8489029999999998E-4</v>
      </c>
      <c r="P1465" s="28">
        <v>1.5246659999999999E-4</v>
      </c>
      <c r="Q1465" s="28">
        <v>2.65185E-5</v>
      </c>
      <c r="R1465" s="28">
        <v>2.99917E-5</v>
      </c>
    </row>
    <row r="1466" spans="1:18" ht="22.5" x14ac:dyDescent="0.2">
      <c r="A1466" s="12" t="s">
        <v>1381</v>
      </c>
      <c r="B1466" s="10" t="str">
        <f>VLOOKUP(A1466,[3]Feuil1!$A$4:$B$2591,2,FALSE)</f>
        <v>Interventions sur la région anale et périanale, niveau 3</v>
      </c>
      <c r="C1466" s="26">
        <v>85</v>
      </c>
      <c r="D1466" s="27">
        <v>346769.51140000002</v>
      </c>
      <c r="E1466" s="26">
        <v>82</v>
      </c>
      <c r="F1466" s="27">
        <v>337393.78600000002</v>
      </c>
      <c r="G1466" s="26">
        <v>74</v>
      </c>
      <c r="H1466" s="27">
        <v>302595.8958</v>
      </c>
      <c r="I1466" s="28">
        <v>-2.7037340999999999E-2</v>
      </c>
      <c r="J1466" s="28">
        <v>-3.5294117999999999E-2</v>
      </c>
      <c r="K1466" s="28">
        <v>8.5588542000000004E-3</v>
      </c>
      <c r="L1466" s="28">
        <v>-0.10313731800000001</v>
      </c>
      <c r="M1466" s="28">
        <v>-9.7560975999999994E-2</v>
      </c>
      <c r="N1466" s="28">
        <v>-6.1791900000000002E-3</v>
      </c>
      <c r="O1466" s="28">
        <v>-1.09969E-4</v>
      </c>
      <c r="P1466" s="28">
        <v>-6.6853000000000005E-5</v>
      </c>
      <c r="Q1466" s="28">
        <v>6.7204387000000003E-6</v>
      </c>
      <c r="R1466" s="28">
        <v>1.1166699999999999E-5</v>
      </c>
    </row>
    <row r="1467" spans="1:18" ht="22.5" x14ac:dyDescent="0.2">
      <c r="A1467" s="12" t="s">
        <v>1382</v>
      </c>
      <c r="B1467" s="10" t="str">
        <f>VLOOKUP(A1467,[3]Feuil1!$A$4:$B$2591,2,FALSE)</f>
        <v>Interventions sur la région anale et périanale, niveau 4</v>
      </c>
      <c r="C1467" s="26">
        <v>33</v>
      </c>
      <c r="D1467" s="27">
        <v>217975.033</v>
      </c>
      <c r="E1467" s="26">
        <v>32</v>
      </c>
      <c r="F1467" s="27">
        <v>190886.3561</v>
      </c>
      <c r="G1467" s="26">
        <v>43</v>
      </c>
      <c r="H1467" s="27">
        <v>257212.2671</v>
      </c>
      <c r="I1467" s="28">
        <v>-0.12427421900000001</v>
      </c>
      <c r="J1467" s="28">
        <v>-3.0303030000000002E-2</v>
      </c>
      <c r="K1467" s="28">
        <v>-9.6907787999999995E-2</v>
      </c>
      <c r="L1467" s="28">
        <v>0.34746281690000003</v>
      </c>
      <c r="M1467" s="28">
        <v>0.34375</v>
      </c>
      <c r="N1467" s="28">
        <v>2.7630265000000002E-3</v>
      </c>
      <c r="O1467" s="28">
        <v>1.5120690000000001E-4</v>
      </c>
      <c r="P1467" s="28">
        <v>1.2742370000000001E-4</v>
      </c>
      <c r="Q1467" s="28">
        <v>3.9051197999999999E-6</v>
      </c>
      <c r="R1467" s="28">
        <v>9.4919198999999995E-6</v>
      </c>
    </row>
    <row r="1468" spans="1:18" ht="22.5" x14ac:dyDescent="0.2">
      <c r="A1468" s="12" t="s">
        <v>1383</v>
      </c>
      <c r="B1468" s="10" t="str">
        <f>VLOOKUP(A1468,[3]Feuil1!$A$4:$B$2591,2,FALSE)</f>
        <v>Interventions sur la région anale et périanale, en ambulatoire</v>
      </c>
      <c r="C1468" s="26">
        <v>3680</v>
      </c>
      <c r="D1468" s="27">
        <v>4503668.1326000001</v>
      </c>
      <c r="E1468" s="26">
        <v>4719</v>
      </c>
      <c r="F1468" s="27">
        <v>5770232.0060000001</v>
      </c>
      <c r="G1468" s="26">
        <v>5860</v>
      </c>
      <c r="H1468" s="27">
        <v>7172753.4857999999</v>
      </c>
      <c r="I1468" s="28">
        <v>0.28122939699999999</v>
      </c>
      <c r="J1468" s="28">
        <v>0.28233695650000001</v>
      </c>
      <c r="K1468" s="28">
        <v>-8.6370399999999997E-4</v>
      </c>
      <c r="L1468" s="28">
        <v>0.2430615404</v>
      </c>
      <c r="M1468" s="28">
        <v>0.2417885145</v>
      </c>
      <c r="N1468" s="28">
        <v>1.0251551000000001E-3</v>
      </c>
      <c r="O1468" s="28">
        <v>1.5684279999999998E-2</v>
      </c>
      <c r="P1468" s="28">
        <v>2.694489E-3</v>
      </c>
      <c r="Q1468" s="28">
        <v>5.3218609999999996E-4</v>
      </c>
      <c r="R1468" s="28">
        <v>2.6469660000000002E-4</v>
      </c>
    </row>
    <row r="1469" spans="1:18" ht="22.5" x14ac:dyDescent="0.2">
      <c r="A1469" s="12" t="s">
        <v>1384</v>
      </c>
      <c r="B1469" s="10" t="str">
        <f>VLOOKUP(A1469,[3]Feuil1!$A$4:$B$2591,2,FALSE)</f>
        <v>Interventions plastiques en dehors de la chirurgie esthétique, niveau 1</v>
      </c>
      <c r="C1469" s="26">
        <v>3567</v>
      </c>
      <c r="D1469" s="27">
        <v>8382492.4190999996</v>
      </c>
      <c r="E1469" s="26">
        <v>3972</v>
      </c>
      <c r="F1469" s="27">
        <v>9373249.8405000009</v>
      </c>
      <c r="G1469" s="26">
        <v>4222</v>
      </c>
      <c r="H1469" s="27">
        <v>10037398.375</v>
      </c>
      <c r="I1469" s="28">
        <v>0.11819365549999999</v>
      </c>
      <c r="J1469" s="28">
        <v>0.1135407906</v>
      </c>
      <c r="K1469" s="28">
        <v>4.1784413999999999E-3</v>
      </c>
      <c r="L1469" s="28">
        <v>7.0855738000000001E-2</v>
      </c>
      <c r="M1469" s="28">
        <v>6.2940584100000002E-2</v>
      </c>
      <c r="N1469" s="28">
        <v>7.4464687999999998E-3</v>
      </c>
      <c r="O1469" s="28">
        <v>3.4365206E-3</v>
      </c>
      <c r="P1469" s="28">
        <v>1.2759455000000001E-3</v>
      </c>
      <c r="Q1469" s="28">
        <v>3.834283E-4</v>
      </c>
      <c r="R1469" s="28">
        <v>3.7041070000000002E-4</v>
      </c>
    </row>
    <row r="1470" spans="1:18" ht="22.5" x14ac:dyDescent="0.2">
      <c r="A1470" s="12" t="s">
        <v>1385</v>
      </c>
      <c r="B1470" s="10" t="str">
        <f>VLOOKUP(A1470,[3]Feuil1!$A$4:$B$2591,2,FALSE)</f>
        <v>Interventions plastiques en dehors de la chirurgie esthétique, niveau 2</v>
      </c>
      <c r="C1470" s="26">
        <v>499</v>
      </c>
      <c r="D1470" s="27">
        <v>2290185.7135000001</v>
      </c>
      <c r="E1470" s="26">
        <v>534</v>
      </c>
      <c r="F1470" s="27">
        <v>2466740.4087</v>
      </c>
      <c r="G1470" s="26">
        <v>636</v>
      </c>
      <c r="H1470" s="27">
        <v>2891662.7444000002</v>
      </c>
      <c r="I1470" s="28">
        <v>7.7091868199999997E-2</v>
      </c>
      <c r="J1470" s="28">
        <v>7.0140280599999993E-2</v>
      </c>
      <c r="K1470" s="28">
        <v>6.4959592E-3</v>
      </c>
      <c r="L1470" s="28">
        <v>0.17226066200000001</v>
      </c>
      <c r="M1470" s="28">
        <v>0.191011236</v>
      </c>
      <c r="N1470" s="28">
        <v>-1.5743406000000001E-2</v>
      </c>
      <c r="O1470" s="28">
        <v>1.4021004E-3</v>
      </c>
      <c r="P1470" s="28">
        <v>8.1635010000000001E-4</v>
      </c>
      <c r="Q1470" s="28">
        <v>5.7759400000000001E-5</v>
      </c>
      <c r="R1470" s="28">
        <v>1.067112E-4</v>
      </c>
    </row>
    <row r="1471" spans="1:18" ht="22.5" x14ac:dyDescent="0.2">
      <c r="A1471" s="12" t="s">
        <v>1386</v>
      </c>
      <c r="B1471" s="10" t="str">
        <f>VLOOKUP(A1471,[3]Feuil1!$A$4:$B$2591,2,FALSE)</f>
        <v>Interventions plastiques en dehors de la chirurgie esthétique, niveau 3</v>
      </c>
      <c r="C1471" s="26">
        <v>154</v>
      </c>
      <c r="D1471" s="27">
        <v>1600166.5053000001</v>
      </c>
      <c r="E1471" s="26">
        <v>162</v>
      </c>
      <c r="F1471" s="27">
        <v>1631816.6177000001</v>
      </c>
      <c r="G1471" s="26">
        <v>150</v>
      </c>
      <c r="H1471" s="27">
        <v>1396491.7122</v>
      </c>
      <c r="I1471" s="28">
        <v>1.9779261900000001E-2</v>
      </c>
      <c r="J1471" s="28">
        <v>5.19480519E-2</v>
      </c>
      <c r="K1471" s="28">
        <v>-3.0580208000000001E-2</v>
      </c>
      <c r="L1471" s="28">
        <v>-0.144210387</v>
      </c>
      <c r="M1471" s="28">
        <v>-7.4074074000000004E-2</v>
      </c>
      <c r="N1471" s="28">
        <v>-7.5747218000000005E-2</v>
      </c>
      <c r="O1471" s="28">
        <v>-1.6495299999999999E-4</v>
      </c>
      <c r="P1471" s="28">
        <v>-4.5209999999999998E-4</v>
      </c>
      <c r="Q1471" s="28">
        <v>1.36225E-5</v>
      </c>
      <c r="R1471" s="28">
        <v>5.15348E-5</v>
      </c>
    </row>
    <row r="1472" spans="1:18" ht="22.5" x14ac:dyDescent="0.2">
      <c r="A1472" s="12" t="s">
        <v>1387</v>
      </c>
      <c r="B1472" s="10" t="str">
        <f>VLOOKUP(A1472,[3]Feuil1!$A$4:$B$2591,2,FALSE)</f>
        <v>Interventions plastiques en dehors de la chirurgie esthétique, niveau 4</v>
      </c>
      <c r="C1472" s="26">
        <v>28</v>
      </c>
      <c r="D1472" s="27">
        <v>405918.92709999997</v>
      </c>
      <c r="E1472" s="26">
        <v>32</v>
      </c>
      <c r="F1472" s="27">
        <v>452118.8187</v>
      </c>
      <c r="G1472" s="26">
        <v>22</v>
      </c>
      <c r="H1472" s="27">
        <v>311988.42460000003</v>
      </c>
      <c r="I1472" s="28">
        <v>0.1138155639</v>
      </c>
      <c r="J1472" s="28">
        <v>0.14285714290000001</v>
      </c>
      <c r="K1472" s="28">
        <v>-2.5411382E-2</v>
      </c>
      <c r="L1472" s="28">
        <v>-0.30994152000000003</v>
      </c>
      <c r="M1472" s="28">
        <v>-0.3125</v>
      </c>
      <c r="N1472" s="28">
        <v>3.7214247999999999E-3</v>
      </c>
      <c r="O1472" s="28">
        <v>-1.3746099999999999E-4</v>
      </c>
      <c r="P1472" s="28">
        <v>-2.69215E-4</v>
      </c>
      <c r="Q1472" s="28">
        <v>1.9979682E-6</v>
      </c>
      <c r="R1472" s="28">
        <v>1.15133E-5</v>
      </c>
    </row>
    <row r="1473" spans="1:18" ht="22.5" x14ac:dyDescent="0.2">
      <c r="A1473" s="12" t="s">
        <v>1388</v>
      </c>
      <c r="B1473" s="10" t="str">
        <f>VLOOKUP(A1473,[3]Feuil1!$A$4:$B$2591,2,FALSE)</f>
        <v>Interventions plastiques en dehors de la chirurgie esthétique, en ambulatoire</v>
      </c>
      <c r="C1473" s="26">
        <v>2359</v>
      </c>
      <c r="D1473" s="27">
        <v>2972668.8670000001</v>
      </c>
      <c r="E1473" s="26">
        <v>2530</v>
      </c>
      <c r="F1473" s="27">
        <v>3180394.9961000001</v>
      </c>
      <c r="G1473" s="26">
        <v>2838</v>
      </c>
      <c r="H1473" s="27">
        <v>3560484.6046000002</v>
      </c>
      <c r="I1473" s="28">
        <v>6.9878664100000001E-2</v>
      </c>
      <c r="J1473" s="28">
        <v>7.2488342499999997E-2</v>
      </c>
      <c r="K1473" s="28">
        <v>-2.433293E-3</v>
      </c>
      <c r="L1473" s="28">
        <v>0.11951018939999999</v>
      </c>
      <c r="M1473" s="28">
        <v>0.12173913040000001</v>
      </c>
      <c r="N1473" s="28">
        <v>-1.9870399999999998E-3</v>
      </c>
      <c r="O1473" s="28">
        <v>4.2337933999999997E-3</v>
      </c>
      <c r="P1473" s="28">
        <v>7.3021860000000002E-4</v>
      </c>
      <c r="Q1473" s="28">
        <v>2.577379E-4</v>
      </c>
      <c r="R1473" s="28">
        <v>1.3139280000000001E-4</v>
      </c>
    </row>
    <row r="1474" spans="1:18" ht="33.75" x14ac:dyDescent="0.2">
      <c r="A1474" s="12" t="s">
        <v>1389</v>
      </c>
      <c r="B1474" s="10" t="str">
        <f>VLOOKUP(A1474,[3]Feuil1!$A$4:$B$2591,2,FALSE)</f>
        <v>Autres interventions sur la peau, les tissus sous-cutanés ou les seins, niveau 1</v>
      </c>
      <c r="C1474" s="26">
        <v>21077</v>
      </c>
      <c r="D1474" s="27">
        <v>30784212.256000001</v>
      </c>
      <c r="E1474" s="26">
        <v>20654</v>
      </c>
      <c r="F1474" s="27">
        <v>30039805.905999999</v>
      </c>
      <c r="G1474" s="26">
        <v>20017</v>
      </c>
      <c r="H1474" s="27">
        <v>28956503.566</v>
      </c>
      <c r="I1474" s="28">
        <v>-2.4181431999999999E-2</v>
      </c>
      <c r="J1474" s="28">
        <v>-2.006927E-2</v>
      </c>
      <c r="K1474" s="28">
        <v>-4.1963809999999999E-3</v>
      </c>
      <c r="L1474" s="28">
        <v>-3.6062228000000002E-2</v>
      </c>
      <c r="M1474" s="28">
        <v>-3.0841482999999999E-2</v>
      </c>
      <c r="N1474" s="28">
        <v>-5.3868839999999998E-3</v>
      </c>
      <c r="O1474" s="28">
        <v>-8.7562539999999998E-3</v>
      </c>
      <c r="P1474" s="28">
        <v>-2.0812130000000002E-3</v>
      </c>
      <c r="Q1474" s="28">
        <v>1.8178787E-3</v>
      </c>
      <c r="R1474" s="28">
        <v>1.0685836000000001E-3</v>
      </c>
    </row>
    <row r="1475" spans="1:18" ht="33.75" x14ac:dyDescent="0.2">
      <c r="A1475" s="12" t="s">
        <v>1390</v>
      </c>
      <c r="B1475" s="10" t="str">
        <f>VLOOKUP(A1475,[3]Feuil1!$A$4:$B$2591,2,FALSE)</f>
        <v>Autres interventions sur la peau, les tissus sous-cutanés ou les seins, niveau 2</v>
      </c>
      <c r="C1475" s="26">
        <v>3400</v>
      </c>
      <c r="D1475" s="27">
        <v>16445819.384</v>
      </c>
      <c r="E1475" s="26">
        <v>3488</v>
      </c>
      <c r="F1475" s="27">
        <v>16751783.75</v>
      </c>
      <c r="G1475" s="26">
        <v>3573</v>
      </c>
      <c r="H1475" s="27">
        <v>17102884.269000001</v>
      </c>
      <c r="I1475" s="28">
        <v>1.8604385599999999E-2</v>
      </c>
      <c r="J1475" s="28">
        <v>2.5882352899999999E-2</v>
      </c>
      <c r="K1475" s="28">
        <v>-7.0943489999999998E-3</v>
      </c>
      <c r="L1475" s="28">
        <v>2.09589931E-2</v>
      </c>
      <c r="M1475" s="28">
        <v>2.4369266099999998E-2</v>
      </c>
      <c r="N1475" s="28">
        <v>-3.329144E-3</v>
      </c>
      <c r="O1475" s="28">
        <v>1.1684169999999999E-3</v>
      </c>
      <c r="P1475" s="28">
        <v>6.7452549999999999E-4</v>
      </c>
      <c r="Q1475" s="28">
        <v>3.2448820000000001E-4</v>
      </c>
      <c r="R1475" s="28">
        <v>6.3114880000000005E-4</v>
      </c>
    </row>
    <row r="1476" spans="1:18" ht="33.75" x14ac:dyDescent="0.2">
      <c r="A1476" s="12" t="s">
        <v>1391</v>
      </c>
      <c r="B1476" s="10" t="str">
        <f>VLOOKUP(A1476,[3]Feuil1!$A$4:$B$2591,2,FALSE)</f>
        <v>Autres interventions sur la peau, les tissus sous-cutanés ou les seins, niveau 3</v>
      </c>
      <c r="C1476" s="26">
        <v>2229</v>
      </c>
      <c r="D1476" s="27">
        <v>16667731.164000001</v>
      </c>
      <c r="E1476" s="26">
        <v>2382</v>
      </c>
      <c r="F1476" s="27">
        <v>17702175.77</v>
      </c>
      <c r="G1476" s="26">
        <v>2298</v>
      </c>
      <c r="H1476" s="27">
        <v>16887350.260000002</v>
      </c>
      <c r="I1476" s="28">
        <v>6.2062712399999997E-2</v>
      </c>
      <c r="J1476" s="28">
        <v>6.8640646E-2</v>
      </c>
      <c r="K1476" s="28">
        <v>-6.1554210000000003E-3</v>
      </c>
      <c r="L1476" s="28">
        <v>-4.6029681000000003E-2</v>
      </c>
      <c r="M1476" s="28">
        <v>-3.5264483999999999E-2</v>
      </c>
      <c r="N1476" s="28">
        <v>-1.1158704E-2</v>
      </c>
      <c r="O1476" s="28">
        <v>-1.1546709999999999E-3</v>
      </c>
      <c r="P1476" s="28">
        <v>-1.5654219999999999E-3</v>
      </c>
      <c r="Q1476" s="28">
        <v>2.086969E-4</v>
      </c>
      <c r="R1476" s="28">
        <v>6.2319489999999996E-4</v>
      </c>
    </row>
    <row r="1477" spans="1:18" ht="33.75" x14ac:dyDescent="0.2">
      <c r="A1477" s="12" t="s">
        <v>1392</v>
      </c>
      <c r="B1477" s="10" t="str">
        <f>VLOOKUP(A1477,[3]Feuil1!$A$4:$B$2591,2,FALSE)</f>
        <v>Autres interventions sur la peau, les tissus sous-cutanés ou les seins, niveau 4</v>
      </c>
      <c r="C1477" s="26">
        <v>1853</v>
      </c>
      <c r="D1477" s="27">
        <v>20565425.829999998</v>
      </c>
      <c r="E1477" s="26">
        <v>2046</v>
      </c>
      <c r="F1477" s="27">
        <v>22891196.682999998</v>
      </c>
      <c r="G1477" s="26">
        <v>2071</v>
      </c>
      <c r="H1477" s="27">
        <v>22734122.291000001</v>
      </c>
      <c r="I1477" s="28">
        <v>0.11309130539999999</v>
      </c>
      <c r="J1477" s="28">
        <v>0.1041554236</v>
      </c>
      <c r="K1477" s="28">
        <v>8.0929564999999998E-3</v>
      </c>
      <c r="L1477" s="28">
        <v>-6.8617820000000003E-3</v>
      </c>
      <c r="M1477" s="28">
        <v>1.22189638E-2</v>
      </c>
      <c r="N1477" s="28">
        <v>-1.8850413E-2</v>
      </c>
      <c r="O1477" s="28">
        <v>3.4365209999999999E-4</v>
      </c>
      <c r="P1477" s="28">
        <v>-3.0176699999999999E-4</v>
      </c>
      <c r="Q1477" s="28">
        <v>1.880815E-4</v>
      </c>
      <c r="R1477" s="28">
        <v>8.3895870000000002E-4</v>
      </c>
    </row>
    <row r="1478" spans="1:18" ht="33.75" x14ac:dyDescent="0.2">
      <c r="A1478" s="12" t="s">
        <v>1393</v>
      </c>
      <c r="B1478" s="10" t="str">
        <f>VLOOKUP(A1478,[3]Feuil1!$A$4:$B$2591,2,FALSE)</f>
        <v>Autres interventions sur la peau, les tissus sous-cutanés ou les seins, en ambulatoire</v>
      </c>
      <c r="C1478" s="26">
        <v>19965</v>
      </c>
      <c r="D1478" s="27">
        <v>27890824.381000001</v>
      </c>
      <c r="E1478" s="26">
        <v>21537</v>
      </c>
      <c r="F1478" s="27">
        <v>30103760.809</v>
      </c>
      <c r="G1478" s="26">
        <v>22235</v>
      </c>
      <c r="H1478" s="27">
        <v>31120348.081999999</v>
      </c>
      <c r="I1478" s="28">
        <v>7.9342811799999996E-2</v>
      </c>
      <c r="J1478" s="28">
        <v>7.8737791099999996E-2</v>
      </c>
      <c r="K1478" s="28">
        <v>5.6085979999999998E-4</v>
      </c>
      <c r="L1478" s="28">
        <v>3.37694443E-2</v>
      </c>
      <c r="M1478" s="28">
        <v>3.2409342100000002E-2</v>
      </c>
      <c r="N1478" s="28">
        <v>1.3174059000000001E-3</v>
      </c>
      <c r="O1478" s="28">
        <v>9.5947654999999996E-3</v>
      </c>
      <c r="P1478" s="28">
        <v>1.9530419000000001E-3</v>
      </c>
      <c r="Q1478" s="28">
        <v>2.0193101999999999E-3</v>
      </c>
      <c r="R1478" s="28">
        <v>1.1484360999999999E-3</v>
      </c>
    </row>
    <row r="1479" spans="1:18" x14ac:dyDescent="0.2">
      <c r="A1479" s="12" t="s">
        <v>1394</v>
      </c>
      <c r="B1479" s="10" t="str">
        <f>VLOOKUP(A1479,[3]Feuil1!$A$4:$B$2591,2,FALSE)</f>
        <v>Reconstructions des seins, niveau 1</v>
      </c>
      <c r="C1479" s="26">
        <v>1728</v>
      </c>
      <c r="D1479" s="27">
        <v>11185445.527000001</v>
      </c>
      <c r="E1479" s="26">
        <v>1687</v>
      </c>
      <c r="F1479" s="27">
        <v>10988455.507999999</v>
      </c>
      <c r="G1479" s="26">
        <v>1761</v>
      </c>
      <c r="H1479" s="27">
        <v>11460037.103</v>
      </c>
      <c r="I1479" s="28">
        <v>-1.761128E-2</v>
      </c>
      <c r="J1479" s="28">
        <v>-2.3726852E-2</v>
      </c>
      <c r="K1479" s="28">
        <v>6.2642011999999997E-3</v>
      </c>
      <c r="L1479" s="28">
        <v>4.2916094500000002E-2</v>
      </c>
      <c r="M1479" s="28">
        <v>4.3864848800000002E-2</v>
      </c>
      <c r="N1479" s="28">
        <v>-9.0888600000000003E-4</v>
      </c>
      <c r="O1479" s="28">
        <v>1.0172101E-3</v>
      </c>
      <c r="P1479" s="28">
        <v>9.0599069999999999E-4</v>
      </c>
      <c r="Q1479" s="28">
        <v>1.5992830000000001E-4</v>
      </c>
      <c r="R1479" s="28">
        <v>4.229104E-4</v>
      </c>
    </row>
    <row r="1480" spans="1:18" x14ac:dyDescent="0.2">
      <c r="A1480" s="12" t="s">
        <v>1395</v>
      </c>
      <c r="B1480" s="10" t="str">
        <f>VLOOKUP(A1480,[3]Feuil1!$A$4:$B$2591,2,FALSE)</f>
        <v>Reconstructions des seins, niveau 2</v>
      </c>
      <c r="C1480" s="26">
        <v>286</v>
      </c>
      <c r="D1480" s="27">
        <v>2926554.1173999999</v>
      </c>
      <c r="E1480" s="26">
        <v>337</v>
      </c>
      <c r="F1480" s="27">
        <v>3438283.8845000002</v>
      </c>
      <c r="G1480" s="26">
        <v>394</v>
      </c>
      <c r="H1480" s="27">
        <v>3907766.5866</v>
      </c>
      <c r="I1480" s="28">
        <v>0.17485744210000001</v>
      </c>
      <c r="J1480" s="28">
        <v>0.17832167830000001</v>
      </c>
      <c r="K1480" s="28">
        <v>-2.9399750000000001E-3</v>
      </c>
      <c r="L1480" s="28">
        <v>0.13654564829999999</v>
      </c>
      <c r="M1480" s="28">
        <v>0.16913946590000001</v>
      </c>
      <c r="N1480" s="28">
        <v>-2.7878468E-2</v>
      </c>
      <c r="O1480" s="28">
        <v>7.8352670000000001E-4</v>
      </c>
      <c r="P1480" s="28">
        <v>9.0195840000000004E-4</v>
      </c>
      <c r="Q1480" s="28">
        <v>3.5781799999999997E-5</v>
      </c>
      <c r="R1480" s="28">
        <v>1.4420850000000001E-4</v>
      </c>
    </row>
    <row r="1481" spans="1:18" x14ac:dyDescent="0.2">
      <c r="A1481" s="12" t="s">
        <v>1396</v>
      </c>
      <c r="B1481" s="10" t="str">
        <f>VLOOKUP(A1481,[3]Feuil1!$A$4:$B$2591,2,FALSE)</f>
        <v>Reconstructions des seins, niveau 3</v>
      </c>
      <c r="C1481" s="26">
        <v>72</v>
      </c>
      <c r="D1481" s="27">
        <v>1495909.5506</v>
      </c>
      <c r="E1481" s="26">
        <v>90</v>
      </c>
      <c r="F1481" s="27">
        <v>1962711.851</v>
      </c>
      <c r="G1481" s="26">
        <v>103</v>
      </c>
      <c r="H1481" s="27">
        <v>2189515.4893999998</v>
      </c>
      <c r="I1481" s="28">
        <v>0.31205249019999998</v>
      </c>
      <c r="J1481" s="28">
        <v>0.25</v>
      </c>
      <c r="K1481" s="28">
        <v>4.9641992199999999E-2</v>
      </c>
      <c r="L1481" s="28">
        <v>0.1155562587</v>
      </c>
      <c r="M1481" s="28">
        <v>0.14444444440000001</v>
      </c>
      <c r="N1481" s="28">
        <v>-2.5242104000000001E-2</v>
      </c>
      <c r="O1481" s="28">
        <v>1.786991E-4</v>
      </c>
      <c r="P1481" s="28">
        <v>4.3572940000000002E-4</v>
      </c>
      <c r="Q1481" s="28">
        <v>9.3541240999999997E-6</v>
      </c>
      <c r="R1481" s="28">
        <v>8.0799799999999998E-5</v>
      </c>
    </row>
    <row r="1482" spans="1:18" x14ac:dyDescent="0.2">
      <c r="A1482" s="12" t="s">
        <v>1397</v>
      </c>
      <c r="B1482" s="10" t="str">
        <f>VLOOKUP(A1482,[3]Feuil1!$A$4:$B$2591,2,FALSE)</f>
        <v>Reconstructions des seins, niveau 4</v>
      </c>
      <c r="C1482" s="26">
        <v>11</v>
      </c>
      <c r="D1482" s="27">
        <v>305975.29719999997</v>
      </c>
      <c r="E1482" s="26">
        <v>11</v>
      </c>
      <c r="F1482" s="27">
        <v>305975.29719999997</v>
      </c>
      <c r="G1482" s="26">
        <v>9</v>
      </c>
      <c r="H1482" s="27">
        <v>253331.46</v>
      </c>
      <c r="I1482" s="28">
        <v>0</v>
      </c>
      <c r="J1482" s="28">
        <v>0</v>
      </c>
      <c r="K1482" s="28">
        <v>0</v>
      </c>
      <c r="L1482" s="28">
        <v>-0.17205257299999999</v>
      </c>
      <c r="M1482" s="28">
        <v>-0.18181818199999999</v>
      </c>
      <c r="N1482" s="28">
        <v>1.19357439E-2</v>
      </c>
      <c r="O1482" s="28">
        <v>-2.7492E-5</v>
      </c>
      <c r="P1482" s="28">
        <v>-1.0113800000000001E-4</v>
      </c>
      <c r="Q1482" s="28">
        <v>8.1735065000000003E-7</v>
      </c>
      <c r="R1482" s="28">
        <v>9.3487062000000004E-6</v>
      </c>
    </row>
    <row r="1483" spans="1:18" ht="22.5" x14ac:dyDescent="0.2">
      <c r="A1483" s="12" t="s">
        <v>2553</v>
      </c>
      <c r="B1483" s="10" t="str">
        <f>VLOOKUP(A1483,[3]Feuil1!$A$4:$B$2591,2,FALSE)</f>
        <v>Interventions pour kystes, granulomes et interventions sur les ongles, niveau 1</v>
      </c>
      <c r="C1483" s="26">
        <v>1933</v>
      </c>
      <c r="D1483" s="27">
        <v>2525049.0112000001</v>
      </c>
      <c r="E1483" s="26">
        <v>1798</v>
      </c>
      <c r="F1483" s="27">
        <v>2357269.4194</v>
      </c>
      <c r="G1483" s="26">
        <v>1683</v>
      </c>
      <c r="H1483" s="27">
        <v>2202842.0822000001</v>
      </c>
      <c r="I1483" s="28">
        <v>-6.6446072999999994E-2</v>
      </c>
      <c r="J1483" s="28">
        <v>-6.9839628000000001E-2</v>
      </c>
      <c r="K1483" s="28">
        <v>3.6483538999999999E-3</v>
      </c>
      <c r="L1483" s="28">
        <v>-6.5511109999999997E-2</v>
      </c>
      <c r="M1483" s="28">
        <v>-6.3959955999999998E-2</v>
      </c>
      <c r="N1483" s="28">
        <v>-1.657146E-3</v>
      </c>
      <c r="O1483" s="28">
        <v>-1.5807989999999999E-3</v>
      </c>
      <c r="P1483" s="28">
        <v>-2.9668199999999999E-4</v>
      </c>
      <c r="Q1483" s="28">
        <v>1.528446E-4</v>
      </c>
      <c r="R1483" s="28">
        <v>8.1291600000000006E-5</v>
      </c>
    </row>
    <row r="1484" spans="1:18" ht="22.5" x14ac:dyDescent="0.2">
      <c r="A1484" s="12" t="s">
        <v>2554</v>
      </c>
      <c r="B1484" s="10" t="str">
        <f>VLOOKUP(A1484,[3]Feuil1!$A$4:$B$2591,2,FALSE)</f>
        <v>Interventions pour kystes, granulomes et interventions sur les ongles, niveau 2</v>
      </c>
      <c r="C1484" s="26">
        <v>68</v>
      </c>
      <c r="D1484" s="27">
        <v>349376.17979999998</v>
      </c>
      <c r="E1484" s="26">
        <v>73</v>
      </c>
      <c r="F1484" s="27">
        <v>377790.85230000003</v>
      </c>
      <c r="G1484" s="26">
        <v>74</v>
      </c>
      <c r="H1484" s="27">
        <v>396123.44760000001</v>
      </c>
      <c r="I1484" s="28">
        <v>8.1329736099999994E-2</v>
      </c>
      <c r="J1484" s="28">
        <v>7.35294118E-2</v>
      </c>
      <c r="K1484" s="28">
        <v>7.2660555000000002E-3</v>
      </c>
      <c r="L1484" s="28">
        <v>4.8525778700000001E-2</v>
      </c>
      <c r="M1484" s="28">
        <v>1.3698630099999999E-2</v>
      </c>
      <c r="N1484" s="28">
        <v>3.4356511399999998E-2</v>
      </c>
      <c r="O1484" s="28">
        <v>1.37461E-5</v>
      </c>
      <c r="P1484" s="28">
        <v>3.5220099999999998E-5</v>
      </c>
      <c r="Q1484" s="28">
        <v>6.7204387000000003E-6</v>
      </c>
      <c r="R1484" s="28">
        <v>1.46182E-5</v>
      </c>
    </row>
    <row r="1485" spans="1:18" ht="22.5" x14ac:dyDescent="0.2">
      <c r="A1485" s="12" t="s">
        <v>2555</v>
      </c>
      <c r="B1485" s="10" t="str">
        <f>VLOOKUP(A1485,[3]Feuil1!$A$4:$B$2591,2,FALSE)</f>
        <v>Interventions pour kystes, granulomes et interventions sur les ongles, niveau 3</v>
      </c>
      <c r="C1485" s="26">
        <v>21</v>
      </c>
      <c r="D1485" s="27">
        <v>160929.7298</v>
      </c>
      <c r="E1485" s="26">
        <v>15</v>
      </c>
      <c r="F1485" s="27">
        <v>115254.3098</v>
      </c>
      <c r="G1485" s="26">
        <v>15</v>
      </c>
      <c r="H1485" s="27">
        <v>114721.4299</v>
      </c>
      <c r="I1485" s="28">
        <v>-0.283822138</v>
      </c>
      <c r="J1485" s="28">
        <v>-0.28571428599999998</v>
      </c>
      <c r="K1485" s="28">
        <v>2.6490066E-3</v>
      </c>
      <c r="L1485" s="28">
        <v>-4.6235139999999996E-3</v>
      </c>
      <c r="M1485" s="28">
        <v>0</v>
      </c>
      <c r="N1485" s="28">
        <v>-4.6235139999999996E-3</v>
      </c>
      <c r="O1485" s="28">
        <v>0</v>
      </c>
      <c r="P1485" s="28">
        <v>-1.0237550000000001E-6</v>
      </c>
      <c r="Q1485" s="28">
        <v>1.3622510999999999E-6</v>
      </c>
      <c r="R1485" s="28">
        <v>4.2335718999999997E-6</v>
      </c>
    </row>
    <row r="1486" spans="1:18" ht="22.5" x14ac:dyDescent="0.2">
      <c r="A1486" s="12" t="s">
        <v>2556</v>
      </c>
      <c r="B1486" s="10" t="str">
        <f>VLOOKUP(A1486,[3]Feuil1!$A$4:$B$2591,2,FALSE)</f>
        <v>Interventions pour kystes, granulomes et interventions sur les ongles, niveau 4</v>
      </c>
      <c r="C1486" s="26">
        <v>7</v>
      </c>
      <c r="D1486" s="27">
        <v>79771.295800000007</v>
      </c>
      <c r="E1486" s="26">
        <v>6</v>
      </c>
      <c r="F1486" s="27">
        <v>69260.514800000004</v>
      </c>
      <c r="G1486" s="26">
        <v>4</v>
      </c>
      <c r="H1486" s="27">
        <v>45030.3986</v>
      </c>
      <c r="I1486" s="28">
        <v>-0.13176144200000001</v>
      </c>
      <c r="J1486" s="28">
        <v>-0.14285714299999999</v>
      </c>
      <c r="K1486" s="28">
        <v>1.29449838E-2</v>
      </c>
      <c r="L1486" s="28">
        <v>-0.34984025600000002</v>
      </c>
      <c r="M1486" s="28">
        <v>-0.33333333300000001</v>
      </c>
      <c r="N1486" s="28">
        <v>-2.4760383E-2</v>
      </c>
      <c r="O1486" s="28">
        <v>-2.7492E-5</v>
      </c>
      <c r="P1486" s="28">
        <v>-4.655E-5</v>
      </c>
      <c r="Q1486" s="28">
        <v>3.6326695E-7</v>
      </c>
      <c r="R1486" s="28">
        <v>1.6617595E-6</v>
      </c>
    </row>
    <row r="1487" spans="1:18" ht="33.75" x14ac:dyDescent="0.2">
      <c r="A1487" s="12" t="s">
        <v>2557</v>
      </c>
      <c r="B1487" s="10" t="str">
        <f>VLOOKUP(A1487,[3]Feuil1!$A$4:$B$2591,2,FALSE)</f>
        <v>Interventions pour kystes, granulomes et interventions sur les ongles, en ambulatoire</v>
      </c>
      <c r="C1487" s="26">
        <v>8546</v>
      </c>
      <c r="D1487" s="27">
        <v>10901980.439999999</v>
      </c>
      <c r="E1487" s="26">
        <v>8586</v>
      </c>
      <c r="F1487" s="27">
        <v>10966511.4</v>
      </c>
      <c r="G1487" s="26">
        <v>8401</v>
      </c>
      <c r="H1487" s="27">
        <v>10703410.172</v>
      </c>
      <c r="I1487" s="28">
        <v>5.9191961000000003E-3</v>
      </c>
      <c r="J1487" s="28">
        <v>4.6805522999999998E-3</v>
      </c>
      <c r="K1487" s="28">
        <v>1.2328733000000001E-3</v>
      </c>
      <c r="L1487" s="28">
        <v>-2.3991333E-2</v>
      </c>
      <c r="M1487" s="28">
        <v>-2.1546704E-2</v>
      </c>
      <c r="N1487" s="28">
        <v>-2.4984629999999998E-3</v>
      </c>
      <c r="O1487" s="28">
        <v>-2.543025E-3</v>
      </c>
      <c r="P1487" s="28">
        <v>-5.0546300000000005E-4</v>
      </c>
      <c r="Q1487" s="28">
        <v>7.6295140000000002E-4</v>
      </c>
      <c r="R1487" s="28">
        <v>3.9498860000000002E-4</v>
      </c>
    </row>
    <row r="1488" spans="1:18" ht="22.5" x14ac:dyDescent="0.2">
      <c r="A1488" s="12" t="s">
        <v>2558</v>
      </c>
      <c r="B1488" s="10" t="str">
        <f>VLOOKUP(A1488,[3]Feuil1!$A$4:$B$2591,2,FALSE)</f>
        <v>Interventions pour condylomes anogénitaux, niveau 1</v>
      </c>
      <c r="C1488" s="26">
        <v>517</v>
      </c>
      <c r="D1488" s="27">
        <v>687355.86040000001</v>
      </c>
      <c r="E1488" s="26">
        <v>473</v>
      </c>
      <c r="F1488" s="27">
        <v>589043.13159999996</v>
      </c>
      <c r="G1488" s="26">
        <v>482</v>
      </c>
      <c r="H1488" s="27">
        <v>596969.84600000002</v>
      </c>
      <c r="I1488" s="28">
        <v>-0.14303031999999999</v>
      </c>
      <c r="J1488" s="28">
        <v>-8.5106382999999994E-2</v>
      </c>
      <c r="K1488" s="28">
        <v>-6.3312209999999994E-2</v>
      </c>
      <c r="L1488" s="28">
        <v>1.3456933799999999E-2</v>
      </c>
      <c r="M1488" s="28">
        <v>1.9027484099999999E-2</v>
      </c>
      <c r="N1488" s="28">
        <v>-5.4665360000000001E-3</v>
      </c>
      <c r="O1488" s="28">
        <v>1.237147E-4</v>
      </c>
      <c r="P1488" s="28">
        <v>1.52286E-5</v>
      </c>
      <c r="Q1488" s="28">
        <v>4.3773699999999997E-5</v>
      </c>
      <c r="R1488" s="28">
        <v>2.2030000000000001E-5</v>
      </c>
    </row>
    <row r="1489" spans="1:18" ht="22.5" x14ac:dyDescent="0.2">
      <c r="A1489" s="12" t="s">
        <v>2559</v>
      </c>
      <c r="B1489" s="10" t="str">
        <f>VLOOKUP(A1489,[3]Feuil1!$A$4:$B$2591,2,FALSE)</f>
        <v>Interventions pour condylomes anogénitaux, niveau 2</v>
      </c>
      <c r="C1489" s="26">
        <v>20</v>
      </c>
      <c r="D1489" s="27">
        <v>47348.133000000002</v>
      </c>
      <c r="E1489" s="26">
        <v>12</v>
      </c>
      <c r="F1489" s="27">
        <v>29034.232499999998</v>
      </c>
      <c r="G1489" s="26">
        <v>20</v>
      </c>
      <c r="H1489" s="27">
        <v>48617.646000000001</v>
      </c>
      <c r="I1489" s="28">
        <v>-0.38679245299999998</v>
      </c>
      <c r="J1489" s="28">
        <v>-0.4</v>
      </c>
      <c r="K1489" s="28">
        <v>2.2012578599999999E-2</v>
      </c>
      <c r="L1489" s="28">
        <v>0.6744939271</v>
      </c>
      <c r="M1489" s="28">
        <v>0.66666666669999997</v>
      </c>
      <c r="N1489" s="28">
        <v>4.6963563000000002E-3</v>
      </c>
      <c r="O1489" s="28">
        <v>1.099687E-4</v>
      </c>
      <c r="P1489" s="28">
        <v>3.7623200000000003E-5</v>
      </c>
      <c r="Q1489" s="28">
        <v>1.8163347999999999E-6</v>
      </c>
      <c r="R1489" s="28">
        <v>1.7941399E-6</v>
      </c>
    </row>
    <row r="1490" spans="1:18" ht="22.5" x14ac:dyDescent="0.2">
      <c r="A1490" s="12" t="s">
        <v>2560</v>
      </c>
      <c r="B1490" s="10" t="str">
        <f>VLOOKUP(A1490,[3]Feuil1!$A$4:$B$2591,2,FALSE)</f>
        <v>Interventions pour condylomes anogénitaux, niveau 3</v>
      </c>
      <c r="C1490" s="26" t="s">
        <v>3391</v>
      </c>
      <c r="D1490" s="27" t="s">
        <v>3391</v>
      </c>
      <c r="E1490" s="26" t="s">
        <v>3391</v>
      </c>
      <c r="F1490" s="27" t="s">
        <v>3391</v>
      </c>
      <c r="G1490" s="26">
        <v>4</v>
      </c>
      <c r="H1490" s="27">
        <v>17387.171999999999</v>
      </c>
      <c r="I1490" s="28" t="s">
        <v>3391</v>
      </c>
      <c r="J1490" s="28" t="s">
        <v>3391</v>
      </c>
      <c r="K1490" s="28" t="s">
        <v>3391</v>
      </c>
      <c r="L1490" s="28" t="s">
        <v>3391</v>
      </c>
      <c r="M1490" s="28" t="s">
        <v>3391</v>
      </c>
      <c r="N1490" s="28" t="s">
        <v>3391</v>
      </c>
      <c r="O1490" s="28" t="s">
        <v>3391</v>
      </c>
      <c r="P1490" s="28" t="s">
        <v>3391</v>
      </c>
      <c r="Q1490" s="28">
        <v>3.6326695E-7</v>
      </c>
      <c r="R1490" s="28">
        <v>6.4163985999999999E-7</v>
      </c>
    </row>
    <row r="1491" spans="1:18" ht="22.5" x14ac:dyDescent="0.2">
      <c r="A1491" s="12" t="s">
        <v>2561</v>
      </c>
      <c r="B1491" s="10" t="str">
        <f>VLOOKUP(A1491,[3]Feuil1!$A$4:$B$2591,2,FALSE)</f>
        <v>Interventions pour condylomes anogénitaux, en ambulatoire</v>
      </c>
      <c r="C1491" s="26">
        <v>1268</v>
      </c>
      <c r="D1491" s="27">
        <v>1570732.9605</v>
      </c>
      <c r="E1491" s="26">
        <v>1418</v>
      </c>
      <c r="F1491" s="27">
        <v>1756311.1995000001</v>
      </c>
      <c r="G1491" s="26">
        <v>1467</v>
      </c>
      <c r="H1491" s="27">
        <v>1822890.6795000001</v>
      </c>
      <c r="I1491" s="28">
        <v>0.1181475424</v>
      </c>
      <c r="J1491" s="28">
        <v>0.11829653</v>
      </c>
      <c r="K1491" s="28">
        <v>-1.33227E-4</v>
      </c>
      <c r="L1491" s="28">
        <v>3.7908703199999998E-2</v>
      </c>
      <c r="M1491" s="28">
        <v>3.4555712299999999E-2</v>
      </c>
      <c r="N1491" s="28">
        <v>3.2409959999999999E-3</v>
      </c>
      <c r="O1491" s="28">
        <v>6.7355799999999999E-4</v>
      </c>
      <c r="P1491" s="28">
        <v>1.2791079999999999E-4</v>
      </c>
      <c r="Q1491" s="28">
        <v>1.3322820000000001E-4</v>
      </c>
      <c r="R1491" s="28">
        <v>6.7270199999999998E-5</v>
      </c>
    </row>
    <row r="1492" spans="1:18" ht="33.75" x14ac:dyDescent="0.2">
      <c r="A1492" s="12" t="s">
        <v>2562</v>
      </c>
      <c r="B1492" s="10" t="str">
        <f>VLOOKUP(A1492,[3]Feuil1!$A$4:$B$2591,2,FALSE)</f>
        <v>Certains curages lymphonodaux pour des affections de la peau, des tissus sous-cutanés ou des seins, niveau 1</v>
      </c>
      <c r="C1492" s="26">
        <v>2444</v>
      </c>
      <c r="D1492" s="27">
        <v>4334397.5776000004</v>
      </c>
      <c r="E1492" s="26">
        <v>2320</v>
      </c>
      <c r="F1492" s="27">
        <v>4075303.1439</v>
      </c>
      <c r="G1492" s="26">
        <v>2059</v>
      </c>
      <c r="H1492" s="27">
        <v>3612466.9419</v>
      </c>
      <c r="I1492" s="28">
        <v>-5.9776342000000003E-2</v>
      </c>
      <c r="J1492" s="28">
        <v>-5.0736497999999998E-2</v>
      </c>
      <c r="K1492" s="28">
        <v>-9.5230090000000007E-3</v>
      </c>
      <c r="L1492" s="28">
        <v>-0.113570987</v>
      </c>
      <c r="M1492" s="28">
        <v>-0.1125</v>
      </c>
      <c r="N1492" s="28">
        <v>-1.2067460000000001E-3</v>
      </c>
      <c r="O1492" s="28">
        <v>-3.5877270000000002E-3</v>
      </c>
      <c r="P1492" s="28">
        <v>-8.8918899999999997E-4</v>
      </c>
      <c r="Q1492" s="28">
        <v>1.8699170000000001E-4</v>
      </c>
      <c r="R1492" s="28">
        <v>1.3331110000000001E-4</v>
      </c>
    </row>
    <row r="1493" spans="1:18" ht="33.75" x14ac:dyDescent="0.2">
      <c r="A1493" s="12" t="s">
        <v>2563</v>
      </c>
      <c r="B1493" s="10" t="str">
        <f>VLOOKUP(A1493,[3]Feuil1!$A$4:$B$2591,2,FALSE)</f>
        <v>Certains curages lymphonodaux pour des affections de la peau, des tissus sous-cutanés ou des seins, niveau 2</v>
      </c>
      <c r="C1493" s="26">
        <v>293</v>
      </c>
      <c r="D1493" s="27">
        <v>1514120.0872</v>
      </c>
      <c r="E1493" s="26">
        <v>320</v>
      </c>
      <c r="F1493" s="27">
        <v>1638436.8144</v>
      </c>
      <c r="G1493" s="26">
        <v>294</v>
      </c>
      <c r="H1493" s="27">
        <v>1529866.3071999999</v>
      </c>
      <c r="I1493" s="28">
        <v>8.2104932300000003E-2</v>
      </c>
      <c r="J1493" s="28">
        <v>9.2150170599999998E-2</v>
      </c>
      <c r="K1493" s="28">
        <v>-9.1976709999999993E-3</v>
      </c>
      <c r="L1493" s="28">
        <v>-6.6264690000000001E-2</v>
      </c>
      <c r="M1493" s="28">
        <v>-8.1250000000000003E-2</v>
      </c>
      <c r="N1493" s="28">
        <v>1.6310541800000002E-2</v>
      </c>
      <c r="O1493" s="28">
        <v>-3.5739799999999998E-4</v>
      </c>
      <c r="P1493" s="28">
        <v>-2.0858300000000001E-4</v>
      </c>
      <c r="Q1493" s="28">
        <v>2.6700099999999999E-5</v>
      </c>
      <c r="R1493" s="28">
        <v>5.6456699999999998E-5</v>
      </c>
    </row>
    <row r="1494" spans="1:18" ht="33.75" x14ac:dyDescent="0.2">
      <c r="A1494" s="12" t="s">
        <v>2564</v>
      </c>
      <c r="B1494" s="10" t="str">
        <f>VLOOKUP(A1494,[3]Feuil1!$A$4:$B$2591,2,FALSE)</f>
        <v>Certains curages lymphonodaux pour des affections de la peau, des tissus sous-cutanés ou des seins, niveau 3</v>
      </c>
      <c r="C1494" s="26">
        <v>109</v>
      </c>
      <c r="D1494" s="27">
        <v>776332.63740000001</v>
      </c>
      <c r="E1494" s="26">
        <v>112</v>
      </c>
      <c r="F1494" s="27">
        <v>760840.68870000006</v>
      </c>
      <c r="G1494" s="26">
        <v>80</v>
      </c>
      <c r="H1494" s="27">
        <v>599543.0233</v>
      </c>
      <c r="I1494" s="28">
        <v>-1.9955297E-2</v>
      </c>
      <c r="J1494" s="28">
        <v>2.7522935799999999E-2</v>
      </c>
      <c r="K1494" s="28">
        <v>-4.6206495E-2</v>
      </c>
      <c r="L1494" s="28">
        <v>-0.21199926299999999</v>
      </c>
      <c r="M1494" s="28">
        <v>-0.28571428599999998</v>
      </c>
      <c r="N1494" s="28">
        <v>0.10320103160000001</v>
      </c>
      <c r="O1494" s="28">
        <v>-4.39875E-4</v>
      </c>
      <c r="P1494" s="28">
        <v>-3.0988100000000002E-4</v>
      </c>
      <c r="Q1494" s="28">
        <v>7.2653390999999997E-6</v>
      </c>
      <c r="R1494" s="28">
        <v>2.2124999999999999E-5</v>
      </c>
    </row>
    <row r="1495" spans="1:18" ht="33.75" x14ac:dyDescent="0.2">
      <c r="A1495" s="12" t="s">
        <v>2565</v>
      </c>
      <c r="B1495" s="10" t="str">
        <f>VLOOKUP(A1495,[3]Feuil1!$A$4:$B$2591,2,FALSE)</f>
        <v>Certains curages lymphonodaux pour des affections de la peau, des tissus sous-cutanés ou des seins, niveau 4</v>
      </c>
      <c r="C1495" s="26">
        <v>18</v>
      </c>
      <c r="D1495" s="27">
        <v>169924.51879999999</v>
      </c>
      <c r="E1495" s="26">
        <v>17</v>
      </c>
      <c r="F1495" s="27">
        <v>158363.7794</v>
      </c>
      <c r="G1495" s="26">
        <v>22</v>
      </c>
      <c r="H1495" s="27">
        <v>205065.49650000001</v>
      </c>
      <c r="I1495" s="28">
        <v>-6.8034556999999996E-2</v>
      </c>
      <c r="J1495" s="28">
        <v>-5.5555555999999999E-2</v>
      </c>
      <c r="K1495" s="28">
        <v>-1.3213061E-2</v>
      </c>
      <c r="L1495" s="28">
        <v>0.29490150640000001</v>
      </c>
      <c r="M1495" s="28">
        <v>0.29411764709999999</v>
      </c>
      <c r="N1495" s="28">
        <v>6.0570950000000002E-4</v>
      </c>
      <c r="O1495" s="28">
        <v>6.8730400000000002E-5</v>
      </c>
      <c r="P1495" s="28">
        <v>8.9722200000000006E-5</v>
      </c>
      <c r="Q1495" s="28">
        <v>1.9979682E-6</v>
      </c>
      <c r="R1495" s="28">
        <v>7.5675444000000001E-6</v>
      </c>
    </row>
    <row r="1496" spans="1:18" ht="33.75" x14ac:dyDescent="0.2">
      <c r="A1496" s="12" t="s">
        <v>2566</v>
      </c>
      <c r="B1496" s="10" t="str">
        <f>VLOOKUP(A1496,[3]Feuil1!$A$4:$B$2591,2,FALSE)</f>
        <v>Certains curages lymphonodaux pour des affections de la peau, des tissus sous-cutanés ou des seins, en ambulatoire</v>
      </c>
      <c r="C1496" s="26">
        <v>256</v>
      </c>
      <c r="D1496" s="27">
        <v>309338.8334</v>
      </c>
      <c r="E1496" s="26">
        <v>299</v>
      </c>
      <c r="F1496" s="27">
        <v>360287.63380000001</v>
      </c>
      <c r="G1496" s="26">
        <v>313</v>
      </c>
      <c r="H1496" s="27">
        <v>378697.1018</v>
      </c>
      <c r="I1496" s="28">
        <v>0.16470224520000001</v>
      </c>
      <c r="J1496" s="28">
        <v>0.16796875</v>
      </c>
      <c r="K1496" s="28">
        <v>-2.7967399999999998E-3</v>
      </c>
      <c r="L1496" s="28">
        <v>5.1096585799999997E-2</v>
      </c>
      <c r="M1496" s="28">
        <v>4.68227425E-2</v>
      </c>
      <c r="N1496" s="28">
        <v>4.0826810000000003E-3</v>
      </c>
      <c r="O1496" s="28">
        <v>1.9244520000000001E-4</v>
      </c>
      <c r="P1496" s="28">
        <v>3.5367799999999997E-5</v>
      </c>
      <c r="Q1496" s="28">
        <v>2.8425600000000001E-5</v>
      </c>
      <c r="R1496" s="28">
        <v>1.3975099999999999E-5</v>
      </c>
    </row>
    <row r="1497" spans="1:18" ht="33.75" x14ac:dyDescent="0.2">
      <c r="A1497" s="12" t="s">
        <v>2567</v>
      </c>
      <c r="B1497" s="10" t="str">
        <f>VLOOKUP(A1497,[3]Feuil1!$A$4:$B$2591,2,FALSE)</f>
        <v>Interventions sur la peau, les tissus sous-cutanés ou les seins pour lésions traumatiques, niveau 1</v>
      </c>
      <c r="C1497" s="26">
        <v>1945</v>
      </c>
      <c r="D1497" s="27">
        <v>3623907.7998000002</v>
      </c>
      <c r="E1497" s="26">
        <v>1886</v>
      </c>
      <c r="F1497" s="27">
        <v>3500133.6834</v>
      </c>
      <c r="G1497" s="26">
        <v>1973</v>
      </c>
      <c r="H1497" s="27">
        <v>3631133.2588</v>
      </c>
      <c r="I1497" s="28">
        <v>-3.4154875000000001E-2</v>
      </c>
      <c r="J1497" s="28">
        <v>-3.033419E-2</v>
      </c>
      <c r="K1497" s="28">
        <v>-3.9402070000000003E-3</v>
      </c>
      <c r="L1497" s="28">
        <v>3.7427020599999999E-2</v>
      </c>
      <c r="M1497" s="28">
        <v>4.6129374299999998E-2</v>
      </c>
      <c r="N1497" s="28">
        <v>-8.318621E-3</v>
      </c>
      <c r="O1497" s="28">
        <v>1.1959092000000001E-3</v>
      </c>
      <c r="P1497" s="28">
        <v>2.5167309999999998E-4</v>
      </c>
      <c r="Q1497" s="28">
        <v>1.7918139999999999E-4</v>
      </c>
      <c r="R1497" s="28">
        <v>1.339999E-4</v>
      </c>
    </row>
    <row r="1498" spans="1:18" ht="33.75" x14ac:dyDescent="0.2">
      <c r="A1498" s="12" t="s">
        <v>2568</v>
      </c>
      <c r="B1498" s="10" t="str">
        <f>VLOOKUP(A1498,[3]Feuil1!$A$4:$B$2591,2,FALSE)</f>
        <v>Interventions sur la peau, les tissus sous-cutanés ou les seins pour lésions traumatiques, niveau 2</v>
      </c>
      <c r="C1498" s="26">
        <v>1177</v>
      </c>
      <c r="D1498" s="27">
        <v>6673047.4167999998</v>
      </c>
      <c r="E1498" s="26">
        <v>1197</v>
      </c>
      <c r="F1498" s="27">
        <v>6777938.5705000004</v>
      </c>
      <c r="G1498" s="26">
        <v>1173</v>
      </c>
      <c r="H1498" s="27">
        <v>6624628.2766000004</v>
      </c>
      <c r="I1498" s="28">
        <v>1.5718628599999999E-2</v>
      </c>
      <c r="J1498" s="28">
        <v>1.69923534E-2</v>
      </c>
      <c r="K1498" s="28">
        <v>-1.252443E-3</v>
      </c>
      <c r="L1498" s="28">
        <v>-2.2619014999999999E-2</v>
      </c>
      <c r="M1498" s="28">
        <v>-2.0050124999999999E-2</v>
      </c>
      <c r="N1498" s="28">
        <v>-2.62145E-3</v>
      </c>
      <c r="O1498" s="28">
        <v>-3.2990599999999998E-4</v>
      </c>
      <c r="P1498" s="28">
        <v>-2.9453599999999997E-4</v>
      </c>
      <c r="Q1498" s="28">
        <v>1.0652799999999999E-4</v>
      </c>
      <c r="R1498" s="28">
        <v>2.4446910000000001E-4</v>
      </c>
    </row>
    <row r="1499" spans="1:18" ht="33.75" x14ac:dyDescent="0.2">
      <c r="A1499" s="12" t="s">
        <v>2569</v>
      </c>
      <c r="B1499" s="10" t="str">
        <f>VLOOKUP(A1499,[3]Feuil1!$A$4:$B$2591,2,FALSE)</f>
        <v>Interventions sur la peau, les tissus sous-cutanés ou les seins pour lésions traumatiques, niveau 3</v>
      </c>
      <c r="C1499" s="26">
        <v>709</v>
      </c>
      <c r="D1499" s="27">
        <v>6129876.9287</v>
      </c>
      <c r="E1499" s="26">
        <v>783</v>
      </c>
      <c r="F1499" s="27">
        <v>6776730.9140999997</v>
      </c>
      <c r="G1499" s="26">
        <v>883</v>
      </c>
      <c r="H1499" s="27">
        <v>7600371.5017999997</v>
      </c>
      <c r="I1499" s="28">
        <v>0.1055247916</v>
      </c>
      <c r="J1499" s="28">
        <v>0.10437235540000001</v>
      </c>
      <c r="K1499" s="28">
        <v>1.0435214000000001E-3</v>
      </c>
      <c r="L1499" s="28">
        <v>0.12153951490000001</v>
      </c>
      <c r="M1499" s="28">
        <v>0.12771392079999999</v>
      </c>
      <c r="N1499" s="28">
        <v>-5.475153E-3</v>
      </c>
      <c r="O1499" s="28">
        <v>1.3746082000000001E-3</v>
      </c>
      <c r="P1499" s="28">
        <v>1.5823575999999999E-3</v>
      </c>
      <c r="Q1499" s="28">
        <v>8.0191200000000006E-5</v>
      </c>
      <c r="R1499" s="28">
        <v>2.80477E-4</v>
      </c>
    </row>
    <row r="1500" spans="1:18" ht="33.75" x14ac:dyDescent="0.2">
      <c r="A1500" s="12" t="s">
        <v>2570</v>
      </c>
      <c r="B1500" s="10" t="str">
        <f>VLOOKUP(A1500,[3]Feuil1!$A$4:$B$2591,2,FALSE)</f>
        <v>Interventions sur la peau, les tissus sous-cutanés ou les seins pour lésions traumatiques, niveau 4</v>
      </c>
      <c r="C1500" s="26">
        <v>153</v>
      </c>
      <c r="D1500" s="27">
        <v>1599981.1043</v>
      </c>
      <c r="E1500" s="26">
        <v>140</v>
      </c>
      <c r="F1500" s="27">
        <v>1439332.2361999999</v>
      </c>
      <c r="G1500" s="26">
        <v>172</v>
      </c>
      <c r="H1500" s="27">
        <v>1777386.4528000001</v>
      </c>
      <c r="I1500" s="28">
        <v>-0.100406728</v>
      </c>
      <c r="J1500" s="28">
        <v>-8.4967319999999999E-2</v>
      </c>
      <c r="K1500" s="28">
        <v>-1.6873066999999999E-2</v>
      </c>
      <c r="L1500" s="28">
        <v>0.2348687871</v>
      </c>
      <c r="M1500" s="28">
        <v>0.22857142859999999</v>
      </c>
      <c r="N1500" s="28">
        <v>5.1257569999999999E-3</v>
      </c>
      <c r="O1500" s="28">
        <v>4.3987460000000003E-4</v>
      </c>
      <c r="P1500" s="28">
        <v>6.4946130000000004E-4</v>
      </c>
      <c r="Q1500" s="28">
        <v>1.5620500000000001E-5</v>
      </c>
      <c r="R1500" s="28">
        <v>6.5591000000000003E-5</v>
      </c>
    </row>
    <row r="1501" spans="1:18" ht="33.75" x14ac:dyDescent="0.2">
      <c r="A1501" s="12" t="s">
        <v>2571</v>
      </c>
      <c r="B1501" s="10" t="str">
        <f>VLOOKUP(A1501,[3]Feuil1!$A$4:$B$2591,2,FALSE)</f>
        <v>Interventions sur la peau, les tissus sous-cutanés ou les seins pour lésions traumatiques, en ambulatoire</v>
      </c>
      <c r="C1501" s="26">
        <v>548</v>
      </c>
      <c r="D1501" s="27">
        <v>995474.64879999997</v>
      </c>
      <c r="E1501" s="26">
        <v>527</v>
      </c>
      <c r="F1501" s="27">
        <v>952547.90240000002</v>
      </c>
      <c r="G1501" s="26">
        <v>546</v>
      </c>
      <c r="H1501" s="27">
        <v>985991.04079999996</v>
      </c>
      <c r="I1501" s="28">
        <v>-4.3121887999999997E-2</v>
      </c>
      <c r="J1501" s="28">
        <v>-3.8321168000000003E-2</v>
      </c>
      <c r="K1501" s="28">
        <v>-4.9920199999999998E-3</v>
      </c>
      <c r="L1501" s="28">
        <v>3.5109140800000001E-2</v>
      </c>
      <c r="M1501" s="28">
        <v>3.6053130900000001E-2</v>
      </c>
      <c r="N1501" s="28">
        <v>-9.1114099999999997E-4</v>
      </c>
      <c r="O1501" s="28">
        <v>2.6117559999999998E-4</v>
      </c>
      <c r="P1501" s="28">
        <v>6.4250099999999997E-5</v>
      </c>
      <c r="Q1501" s="28">
        <v>4.9585900000000002E-5</v>
      </c>
      <c r="R1501" s="28">
        <v>3.63861E-5</v>
      </c>
    </row>
    <row r="1502" spans="1:18" ht="45" x14ac:dyDescent="0.2">
      <c r="A1502" s="12" t="s">
        <v>1398</v>
      </c>
      <c r="B1502" s="10" t="str">
        <f>VLOOKUP(A1502,[3]Feuil1!$A$4:$B$2591,2,FALSE)</f>
        <v>Affections de la peau, des tissus sous-cutanés et des seins sans acte opératoire de la CMD 09, avec anesthésie, en ambulatoire</v>
      </c>
      <c r="C1502" s="26">
        <v>15947</v>
      </c>
      <c r="D1502" s="27">
        <v>11406555.709000001</v>
      </c>
      <c r="E1502" s="26">
        <v>17182</v>
      </c>
      <c r="F1502" s="27">
        <v>12295642.296</v>
      </c>
      <c r="G1502" s="26">
        <v>18385</v>
      </c>
      <c r="H1502" s="27">
        <v>13135758.207</v>
      </c>
      <c r="I1502" s="28">
        <v>7.7945228199999994E-2</v>
      </c>
      <c r="J1502" s="28">
        <v>7.7444033400000001E-2</v>
      </c>
      <c r="K1502" s="28">
        <v>4.6517020000000001E-4</v>
      </c>
      <c r="L1502" s="28">
        <v>6.8326313499999999E-2</v>
      </c>
      <c r="M1502" s="28">
        <v>7.0015132100000002E-2</v>
      </c>
      <c r="N1502" s="28">
        <v>-1.578313E-3</v>
      </c>
      <c r="O1502" s="28">
        <v>1.6536537099999998E-2</v>
      </c>
      <c r="P1502" s="28">
        <v>1.6140096E-3</v>
      </c>
      <c r="Q1502" s="28">
        <v>1.6696657000000001E-3</v>
      </c>
      <c r="R1502" s="28">
        <v>4.847497E-4</v>
      </c>
    </row>
    <row r="1503" spans="1:18" ht="33.75" x14ac:dyDescent="0.2">
      <c r="A1503" s="12" t="s">
        <v>1399</v>
      </c>
      <c r="B1503" s="10" t="str">
        <f>VLOOKUP(A1503,[3]Feuil1!$A$4:$B$2591,2,FALSE)</f>
        <v>Traumatismes de la peau et des tissus sous-cutanés, âge inférieur à 18 ans, niveau 1</v>
      </c>
      <c r="C1503" s="26">
        <v>11540</v>
      </c>
      <c r="D1503" s="27">
        <v>11200479.743000001</v>
      </c>
      <c r="E1503" s="26">
        <v>10880</v>
      </c>
      <c r="F1503" s="27">
        <v>10543943.623</v>
      </c>
      <c r="G1503" s="26">
        <v>10378</v>
      </c>
      <c r="H1503" s="27">
        <v>10005435.538000001</v>
      </c>
      <c r="I1503" s="28">
        <v>-5.8616785999999997E-2</v>
      </c>
      <c r="J1503" s="28">
        <v>-5.7192373999999997E-2</v>
      </c>
      <c r="K1503" s="28">
        <v>-1.5108190000000001E-3</v>
      </c>
      <c r="L1503" s="28">
        <v>-5.1072738999999999E-2</v>
      </c>
      <c r="M1503" s="28">
        <v>-4.6139706000000003E-2</v>
      </c>
      <c r="N1503" s="28">
        <v>-5.1716519999999997E-3</v>
      </c>
      <c r="O1503" s="28">
        <v>-6.9005330000000004E-3</v>
      </c>
      <c r="P1503" s="28">
        <v>-1.034568E-3</v>
      </c>
      <c r="Q1503" s="28">
        <v>9.4249609999999995E-4</v>
      </c>
      <c r="R1503" s="28">
        <v>3.6923119999999999E-4</v>
      </c>
    </row>
    <row r="1504" spans="1:18" ht="33.75" x14ac:dyDescent="0.2">
      <c r="A1504" s="12" t="s">
        <v>1400</v>
      </c>
      <c r="B1504" s="10" t="str">
        <f>VLOOKUP(A1504,[3]Feuil1!$A$4:$B$2591,2,FALSE)</f>
        <v>Traumatismes de la peau et des tissus sous-cutanés, âge inférieur à 18 ans, niveau 2</v>
      </c>
      <c r="C1504" s="26">
        <v>266</v>
      </c>
      <c r="D1504" s="27">
        <v>874197.17760000005</v>
      </c>
      <c r="E1504" s="26">
        <v>286</v>
      </c>
      <c r="F1504" s="27">
        <v>942625.40319999994</v>
      </c>
      <c r="G1504" s="26">
        <v>309</v>
      </c>
      <c r="H1504" s="27">
        <v>1029490.6396</v>
      </c>
      <c r="I1504" s="28">
        <v>7.8275505100000003E-2</v>
      </c>
      <c r="J1504" s="28">
        <v>7.5187969899999998E-2</v>
      </c>
      <c r="K1504" s="28">
        <v>2.8716236E-3</v>
      </c>
      <c r="L1504" s="28">
        <v>9.2152445799999996E-2</v>
      </c>
      <c r="M1504" s="28">
        <v>8.0419580399999996E-2</v>
      </c>
      <c r="N1504" s="28">
        <v>1.08595453E-2</v>
      </c>
      <c r="O1504" s="28">
        <v>3.1615989999999997E-4</v>
      </c>
      <c r="P1504" s="28">
        <v>1.6688329999999999E-4</v>
      </c>
      <c r="Q1504" s="28">
        <v>2.8062400000000001E-5</v>
      </c>
      <c r="R1504" s="28">
        <v>3.7991399999999997E-5</v>
      </c>
    </row>
    <row r="1505" spans="1:18" ht="33.75" x14ac:dyDescent="0.2">
      <c r="A1505" s="12" t="s">
        <v>1401</v>
      </c>
      <c r="B1505" s="10" t="str">
        <f>VLOOKUP(A1505,[3]Feuil1!$A$4:$B$2591,2,FALSE)</f>
        <v>Traumatismes de la peau et des tissus sous-cutanés, âge inférieur à 18 ans, niveau 3</v>
      </c>
      <c r="C1505" s="26">
        <v>59</v>
      </c>
      <c r="D1505" s="27">
        <v>232894.9074</v>
      </c>
      <c r="E1505" s="26">
        <v>48</v>
      </c>
      <c r="F1505" s="27">
        <v>197462.89859999999</v>
      </c>
      <c r="G1505" s="26">
        <v>38</v>
      </c>
      <c r="H1505" s="27">
        <v>153486.44519999999</v>
      </c>
      <c r="I1505" s="28">
        <v>-0.15213732699999999</v>
      </c>
      <c r="J1505" s="28">
        <v>-0.186440678</v>
      </c>
      <c r="K1505" s="28">
        <v>4.2164534900000002E-2</v>
      </c>
      <c r="L1505" s="28">
        <v>-0.22270742399999999</v>
      </c>
      <c r="M1505" s="28">
        <v>-0.20833333300000001</v>
      </c>
      <c r="N1505" s="28">
        <v>-1.8156746000000001E-2</v>
      </c>
      <c r="O1505" s="28">
        <v>-1.3746099999999999E-4</v>
      </c>
      <c r="P1505" s="28">
        <v>-8.4486000000000004E-5</v>
      </c>
      <c r="Q1505" s="28">
        <v>3.4510361000000002E-6</v>
      </c>
      <c r="R1505" s="28">
        <v>5.6641195999999996E-6</v>
      </c>
    </row>
    <row r="1506" spans="1:18" ht="33.75" x14ac:dyDescent="0.2">
      <c r="A1506" s="12" t="s">
        <v>1402</v>
      </c>
      <c r="B1506" s="10" t="str">
        <f>VLOOKUP(A1506,[3]Feuil1!$A$4:$B$2591,2,FALSE)</f>
        <v>Traumatismes de la peau et des tissus sous-cutanés, âge inférieur à 18 ans, niveau 4</v>
      </c>
      <c r="C1506" s="26">
        <v>6</v>
      </c>
      <c r="D1506" s="27">
        <v>30184.326700000001</v>
      </c>
      <c r="E1506" s="26">
        <v>5</v>
      </c>
      <c r="F1506" s="27">
        <v>24587.549800000001</v>
      </c>
      <c r="G1506" s="26">
        <v>3</v>
      </c>
      <c r="H1506" s="27">
        <v>14350.71</v>
      </c>
      <c r="I1506" s="28">
        <v>-0.18541996799999999</v>
      </c>
      <c r="J1506" s="28">
        <v>-0.16666666699999999</v>
      </c>
      <c r="K1506" s="28">
        <v>-2.2503961999999999E-2</v>
      </c>
      <c r="L1506" s="28">
        <v>-0.416342412</v>
      </c>
      <c r="M1506" s="28">
        <v>-0.4</v>
      </c>
      <c r="N1506" s="28">
        <v>-2.7237353999999998E-2</v>
      </c>
      <c r="O1506" s="28">
        <v>-2.7492E-5</v>
      </c>
      <c r="P1506" s="28">
        <v>-1.9667E-5</v>
      </c>
      <c r="Q1506" s="28">
        <v>2.7245021999999999E-7</v>
      </c>
      <c r="R1506" s="28">
        <v>5.2958512E-7</v>
      </c>
    </row>
    <row r="1507" spans="1:18" ht="33.75" x14ac:dyDescent="0.2">
      <c r="A1507" s="12" t="s">
        <v>1403</v>
      </c>
      <c r="B1507" s="10" t="str">
        <f>VLOOKUP(A1507,[3]Feuil1!$A$4:$B$2591,2,FALSE)</f>
        <v>Traumatismes de la peau et des tissus sous-cutanés, âge inférieur à 18 ans, très courte durée</v>
      </c>
      <c r="C1507" s="26">
        <v>2546</v>
      </c>
      <c r="D1507" s="27">
        <v>1742452.2387999999</v>
      </c>
      <c r="E1507" s="26">
        <v>2380</v>
      </c>
      <c r="F1507" s="27">
        <v>1630571.2228000001</v>
      </c>
      <c r="G1507" s="26">
        <v>2426</v>
      </c>
      <c r="H1507" s="27">
        <v>1665716.4550000001</v>
      </c>
      <c r="I1507" s="28">
        <v>-6.4208943000000004E-2</v>
      </c>
      <c r="J1507" s="28">
        <v>-6.5200313999999995E-2</v>
      </c>
      <c r="K1507" s="28">
        <v>1.0605176E-3</v>
      </c>
      <c r="L1507" s="28">
        <v>2.1553938700000001E-2</v>
      </c>
      <c r="M1507" s="28">
        <v>1.9327731099999999E-2</v>
      </c>
      <c r="N1507" s="28">
        <v>2.1839959000000001E-3</v>
      </c>
      <c r="O1507" s="28">
        <v>6.3231979999999995E-4</v>
      </c>
      <c r="P1507" s="28">
        <v>6.7520099999999998E-5</v>
      </c>
      <c r="Q1507" s="28">
        <v>2.2032139999999999E-4</v>
      </c>
      <c r="R1507" s="28">
        <v>6.1470000000000006E-5</v>
      </c>
    </row>
    <row r="1508" spans="1:18" ht="33.75" x14ac:dyDescent="0.2">
      <c r="A1508" s="12" t="s">
        <v>1404</v>
      </c>
      <c r="B1508" s="10" t="str">
        <f>VLOOKUP(A1508,[3]Feuil1!$A$4:$B$2591,2,FALSE)</f>
        <v>Traumatismes de la peau et des tissus sous-cutanés, âge supérieur à 17 ans, niveau 1</v>
      </c>
      <c r="C1508" s="26">
        <v>35206</v>
      </c>
      <c r="D1508" s="27">
        <v>28824904.638</v>
      </c>
      <c r="E1508" s="26">
        <v>34184</v>
      </c>
      <c r="F1508" s="27">
        <v>27919716.443999998</v>
      </c>
      <c r="G1508" s="26">
        <v>33784</v>
      </c>
      <c r="H1508" s="27">
        <v>26460800.706</v>
      </c>
      <c r="I1508" s="28">
        <v>-3.1402989999999999E-2</v>
      </c>
      <c r="J1508" s="28">
        <v>-2.9029143E-2</v>
      </c>
      <c r="K1508" s="28">
        <v>-2.4448180000000001E-3</v>
      </c>
      <c r="L1508" s="28">
        <v>-5.2253960000000002E-2</v>
      </c>
      <c r="M1508" s="28">
        <v>-1.1701381E-2</v>
      </c>
      <c r="N1508" s="28">
        <v>-4.1032718000000003E-2</v>
      </c>
      <c r="O1508" s="28">
        <v>-5.4984329999999996E-3</v>
      </c>
      <c r="P1508" s="28">
        <v>-2.8028319999999999E-3</v>
      </c>
      <c r="Q1508" s="28">
        <v>3.0681527E-3</v>
      </c>
      <c r="R1508" s="28">
        <v>9.7648449999999996E-4</v>
      </c>
    </row>
    <row r="1509" spans="1:18" ht="33.75" x14ac:dyDescent="0.2">
      <c r="A1509" s="12" t="s">
        <v>1405</v>
      </c>
      <c r="B1509" s="10" t="str">
        <f>VLOOKUP(A1509,[3]Feuil1!$A$4:$B$2591,2,FALSE)</f>
        <v>Traumatismes de la peau et des tissus sous-cutanés, âge supérieur à 17 ans, niveau 2</v>
      </c>
      <c r="C1509" s="26">
        <v>6237</v>
      </c>
      <c r="D1509" s="27">
        <v>15605530.688999999</v>
      </c>
      <c r="E1509" s="26">
        <v>6477</v>
      </c>
      <c r="F1509" s="27">
        <v>16219495.375</v>
      </c>
      <c r="G1509" s="26">
        <v>6341</v>
      </c>
      <c r="H1509" s="27">
        <v>15769710.512</v>
      </c>
      <c r="I1509" s="28">
        <v>3.9342762400000002E-2</v>
      </c>
      <c r="J1509" s="28">
        <v>3.8480038500000001E-2</v>
      </c>
      <c r="K1509" s="28">
        <v>8.3075640000000001E-4</v>
      </c>
      <c r="L1509" s="28">
        <v>-2.7731125999999998E-2</v>
      </c>
      <c r="M1509" s="28">
        <v>-2.0997374999999999E-2</v>
      </c>
      <c r="N1509" s="28">
        <v>-6.8781739999999999E-3</v>
      </c>
      <c r="O1509" s="28">
        <v>-1.8694670000000001E-3</v>
      </c>
      <c r="P1509" s="28">
        <v>-8.6411500000000004E-4</v>
      </c>
      <c r="Q1509" s="28">
        <v>5.7586889999999998E-4</v>
      </c>
      <c r="R1509" s="28">
        <v>5.8195060000000001E-4</v>
      </c>
    </row>
    <row r="1510" spans="1:18" ht="33.75" x14ac:dyDescent="0.2">
      <c r="A1510" s="12" t="s">
        <v>1406</v>
      </c>
      <c r="B1510" s="10" t="str">
        <f>VLOOKUP(A1510,[3]Feuil1!$A$4:$B$2591,2,FALSE)</f>
        <v>Traumatismes de la peau et des tissus sous-cutanés, âge supérieur à 17 ans, niveau 3</v>
      </c>
      <c r="C1510" s="26">
        <v>3297</v>
      </c>
      <c r="D1510" s="27">
        <v>12435138.067</v>
      </c>
      <c r="E1510" s="26">
        <v>3781</v>
      </c>
      <c r="F1510" s="27">
        <v>14231567.267000001</v>
      </c>
      <c r="G1510" s="26">
        <v>4245</v>
      </c>
      <c r="H1510" s="27">
        <v>15907068.645</v>
      </c>
      <c r="I1510" s="28">
        <v>0.1444639529</v>
      </c>
      <c r="J1510" s="28">
        <v>0.1468001213</v>
      </c>
      <c r="K1510" s="28">
        <v>-2.037119E-3</v>
      </c>
      <c r="L1510" s="28">
        <v>0.11773133249999999</v>
      </c>
      <c r="M1510" s="28">
        <v>0.12271885740000001</v>
      </c>
      <c r="N1510" s="28">
        <v>-4.4423630000000004E-3</v>
      </c>
      <c r="O1510" s="28">
        <v>6.3781821999999997E-3</v>
      </c>
      <c r="P1510" s="28">
        <v>3.2189311E-3</v>
      </c>
      <c r="Q1510" s="28">
        <v>3.8551710000000002E-4</v>
      </c>
      <c r="R1510" s="28">
        <v>5.8701949999999999E-4</v>
      </c>
    </row>
    <row r="1511" spans="1:18" ht="33.75" x14ac:dyDescent="0.2">
      <c r="A1511" s="12" t="s">
        <v>1407</v>
      </c>
      <c r="B1511" s="10" t="str">
        <f>VLOOKUP(A1511,[3]Feuil1!$A$4:$B$2591,2,FALSE)</f>
        <v>Traumatismes de la peau et des tissus sous-cutanés, âge supérieur à 17 ans, niveau 4</v>
      </c>
      <c r="C1511" s="26">
        <v>422</v>
      </c>
      <c r="D1511" s="27">
        <v>2505990.8380999998</v>
      </c>
      <c r="E1511" s="26">
        <v>433</v>
      </c>
      <c r="F1511" s="27">
        <v>2603892.83</v>
      </c>
      <c r="G1511" s="26">
        <v>505</v>
      </c>
      <c r="H1511" s="27">
        <v>2955910.0995</v>
      </c>
      <c r="I1511" s="28">
        <v>3.9067178700000003E-2</v>
      </c>
      <c r="J1511" s="28">
        <v>2.6066350700000001E-2</v>
      </c>
      <c r="K1511" s="28">
        <v>1.26705529E-2</v>
      </c>
      <c r="L1511" s="28">
        <v>0.135188847</v>
      </c>
      <c r="M1511" s="28">
        <v>0.16628175519999999</v>
      </c>
      <c r="N1511" s="28">
        <v>-2.6659860000000001E-2</v>
      </c>
      <c r="O1511" s="28">
        <v>9.8971790000000007E-4</v>
      </c>
      <c r="P1511" s="28">
        <v>6.7628670000000003E-4</v>
      </c>
      <c r="Q1511" s="28">
        <v>4.5862499999999997E-5</v>
      </c>
      <c r="R1511" s="28">
        <v>1.090821E-4</v>
      </c>
    </row>
    <row r="1512" spans="1:18" ht="33.75" x14ac:dyDescent="0.2">
      <c r="A1512" s="12" t="s">
        <v>1408</v>
      </c>
      <c r="B1512" s="10" t="str">
        <f>VLOOKUP(A1512,[3]Feuil1!$A$4:$B$2591,2,FALSE)</f>
        <v>Traumatismes de la peau et des tissus sous-cutanés, âge supérieur à 17 ans, très courte durée</v>
      </c>
      <c r="C1512" s="26">
        <v>10838</v>
      </c>
      <c r="D1512" s="27">
        <v>5917246.608</v>
      </c>
      <c r="E1512" s="26">
        <v>10588</v>
      </c>
      <c r="F1512" s="27">
        <v>5785701.8799999999</v>
      </c>
      <c r="G1512" s="26">
        <v>11029</v>
      </c>
      <c r="H1512" s="27">
        <v>6019169.4919999996</v>
      </c>
      <c r="I1512" s="28">
        <v>-2.2230732999999999E-2</v>
      </c>
      <c r="J1512" s="28">
        <v>-2.3066987000000001E-2</v>
      </c>
      <c r="K1512" s="28">
        <v>8.5599910000000001E-4</v>
      </c>
      <c r="L1512" s="28">
        <v>4.0352513299999997E-2</v>
      </c>
      <c r="M1512" s="28">
        <v>4.1650925599999999E-2</v>
      </c>
      <c r="N1512" s="28">
        <v>-1.246495E-3</v>
      </c>
      <c r="O1512" s="28">
        <v>6.0620222999999999E-3</v>
      </c>
      <c r="P1512" s="28">
        <v>4.485321E-4</v>
      </c>
      <c r="Q1512" s="28">
        <v>1.0016178000000001E-3</v>
      </c>
      <c r="R1512" s="28">
        <v>2.2212579999999999E-4</v>
      </c>
    </row>
    <row r="1513" spans="1:18" ht="33.75" x14ac:dyDescent="0.2">
      <c r="A1513" s="12" t="s">
        <v>1409</v>
      </c>
      <c r="B1513" s="10" t="str">
        <f>VLOOKUP(A1513,[3]Feuil1!$A$4:$B$2591,2,FALSE)</f>
        <v>Lésions, infections et inflammations de la peau et des tissus sous-cutanés, âge inférieur à 18 ans, niveau 1</v>
      </c>
      <c r="C1513" s="26">
        <v>4045</v>
      </c>
      <c r="D1513" s="27">
        <v>7671484.3004999999</v>
      </c>
      <c r="E1513" s="26">
        <v>4046</v>
      </c>
      <c r="F1513" s="27">
        <v>7675215.6026999997</v>
      </c>
      <c r="G1513" s="26">
        <v>3855</v>
      </c>
      <c r="H1513" s="27">
        <v>7348223.1008000001</v>
      </c>
      <c r="I1513" s="28">
        <v>4.86386E-4</v>
      </c>
      <c r="J1513" s="28">
        <v>2.4721880000000001E-4</v>
      </c>
      <c r="K1513" s="28">
        <v>2.3910810000000001E-4</v>
      </c>
      <c r="L1513" s="28">
        <v>-4.2603689E-2</v>
      </c>
      <c r="M1513" s="28">
        <v>-4.7207117999999999E-2</v>
      </c>
      <c r="N1513" s="28">
        <v>4.8315103999999999E-3</v>
      </c>
      <c r="O1513" s="28">
        <v>-2.625502E-3</v>
      </c>
      <c r="P1513" s="28">
        <v>-6.2821000000000003E-4</v>
      </c>
      <c r="Q1513" s="28">
        <v>3.5009849999999998E-4</v>
      </c>
      <c r="R1513" s="28">
        <v>2.7117189999999999E-4</v>
      </c>
    </row>
    <row r="1514" spans="1:18" ht="33.75" x14ac:dyDescent="0.2">
      <c r="A1514" s="12" t="s">
        <v>1410</v>
      </c>
      <c r="B1514" s="10" t="str">
        <f>VLOOKUP(A1514,[3]Feuil1!$A$4:$B$2591,2,FALSE)</f>
        <v>Lésions, infections et inflammations de la peau et des tissus sous-cutanés, âge inférieur à 18 ans, niveau 2</v>
      </c>
      <c r="C1514" s="26">
        <v>460</v>
      </c>
      <c r="D1514" s="27">
        <v>1390920.149</v>
      </c>
      <c r="E1514" s="26">
        <v>554</v>
      </c>
      <c r="F1514" s="27">
        <v>1673637.1586</v>
      </c>
      <c r="G1514" s="26">
        <v>566</v>
      </c>
      <c r="H1514" s="27">
        <v>1709345.2649999999</v>
      </c>
      <c r="I1514" s="28">
        <v>0.2032589792</v>
      </c>
      <c r="J1514" s="28">
        <v>0.20434782609999999</v>
      </c>
      <c r="K1514" s="28">
        <v>-9.0409699999999997E-4</v>
      </c>
      <c r="L1514" s="28">
        <v>2.1335631899999999E-2</v>
      </c>
      <c r="M1514" s="28">
        <v>2.1660649800000001E-2</v>
      </c>
      <c r="N1514" s="28">
        <v>-3.1812700000000003E-4</v>
      </c>
      <c r="O1514" s="28">
        <v>1.6495299999999999E-4</v>
      </c>
      <c r="P1514" s="28">
        <v>6.8601499999999997E-5</v>
      </c>
      <c r="Q1514" s="28">
        <v>5.1402300000000001E-5</v>
      </c>
      <c r="R1514" s="28">
        <v>6.3080100000000006E-5</v>
      </c>
    </row>
    <row r="1515" spans="1:18" ht="33.75" x14ac:dyDescent="0.2">
      <c r="A1515" s="12" t="s">
        <v>1411</v>
      </c>
      <c r="B1515" s="10" t="str">
        <f>VLOOKUP(A1515,[3]Feuil1!$A$4:$B$2591,2,FALSE)</f>
        <v>Lésions, infections et inflammations de la peau et des tissus sous-cutanés, âge inférieur à 18 ans, niveau 3</v>
      </c>
      <c r="C1515" s="26">
        <v>83</v>
      </c>
      <c r="D1515" s="27">
        <v>338055.97649999999</v>
      </c>
      <c r="E1515" s="26">
        <v>97</v>
      </c>
      <c r="F1515" s="27">
        <v>408427.70699999999</v>
      </c>
      <c r="G1515" s="26">
        <v>107</v>
      </c>
      <c r="H1515" s="27">
        <v>440559.89880000002</v>
      </c>
      <c r="I1515" s="28">
        <v>0.20816591149999999</v>
      </c>
      <c r="J1515" s="28">
        <v>0.16867469879999999</v>
      </c>
      <c r="K1515" s="28">
        <v>3.3791450100000002E-2</v>
      </c>
      <c r="L1515" s="28">
        <v>7.8672899099999999E-2</v>
      </c>
      <c r="M1515" s="28">
        <v>0.10309278349999999</v>
      </c>
      <c r="N1515" s="28">
        <v>-2.2137652000000001E-2</v>
      </c>
      <c r="O1515" s="28">
        <v>1.374608E-4</v>
      </c>
      <c r="P1515" s="28">
        <v>6.1731599999999997E-5</v>
      </c>
      <c r="Q1515" s="28">
        <v>9.7173909999999999E-6</v>
      </c>
      <c r="R1515" s="28">
        <v>1.6257999999999999E-5</v>
      </c>
    </row>
    <row r="1516" spans="1:18" ht="33.75" x14ac:dyDescent="0.2">
      <c r="A1516" s="12" t="s">
        <v>1412</v>
      </c>
      <c r="B1516" s="10" t="str">
        <f>VLOOKUP(A1516,[3]Feuil1!$A$4:$B$2591,2,FALSE)</f>
        <v>Lésions, infections et inflammations de la peau et des tissus sous-cutanés, âge inférieur à 18 ans, niveau 4</v>
      </c>
      <c r="C1516" s="26">
        <v>78</v>
      </c>
      <c r="D1516" s="27">
        <v>461207.06939999998</v>
      </c>
      <c r="E1516" s="26">
        <v>98</v>
      </c>
      <c r="F1516" s="27">
        <v>573193.08200000005</v>
      </c>
      <c r="G1516" s="26">
        <v>87</v>
      </c>
      <c r="H1516" s="27">
        <v>510222.57439999998</v>
      </c>
      <c r="I1516" s="28">
        <v>0.24281070269999999</v>
      </c>
      <c r="J1516" s="28">
        <v>0.25641025639999998</v>
      </c>
      <c r="K1516" s="28">
        <v>-1.0824135E-2</v>
      </c>
      <c r="L1516" s="28">
        <v>-0.109859155</v>
      </c>
      <c r="M1516" s="28">
        <v>-0.112244898</v>
      </c>
      <c r="N1516" s="28">
        <v>2.6873887E-3</v>
      </c>
      <c r="O1516" s="28">
        <v>-1.5120699999999999E-4</v>
      </c>
      <c r="P1516" s="28">
        <v>-1.20977E-4</v>
      </c>
      <c r="Q1516" s="28">
        <v>7.9010563000000008E-6</v>
      </c>
      <c r="R1516" s="28">
        <v>1.8828799999999998E-5</v>
      </c>
    </row>
    <row r="1517" spans="1:18" ht="33.75" x14ac:dyDescent="0.2">
      <c r="A1517" s="12" t="s">
        <v>1413</v>
      </c>
      <c r="B1517" s="10" t="str">
        <f>VLOOKUP(A1517,[3]Feuil1!$A$4:$B$2591,2,FALSE)</f>
        <v>Lésions, infections et inflammations de la peau et des tissus sous-cutanés, âge inférieur à 18 ans, très courte durée</v>
      </c>
      <c r="C1517" s="26">
        <v>2695</v>
      </c>
      <c r="D1517" s="27">
        <v>2002955.5551</v>
      </c>
      <c r="E1517" s="26">
        <v>2566</v>
      </c>
      <c r="F1517" s="27">
        <v>1906125.2763</v>
      </c>
      <c r="G1517" s="26">
        <v>2542</v>
      </c>
      <c r="H1517" s="27">
        <v>1890155.0829</v>
      </c>
      <c r="I1517" s="28">
        <v>-4.8343697999999997E-2</v>
      </c>
      <c r="J1517" s="28">
        <v>-4.7866419E-2</v>
      </c>
      <c r="K1517" s="28">
        <v>-5.01273E-4</v>
      </c>
      <c r="L1517" s="28">
        <v>-8.3783550000000005E-3</v>
      </c>
      <c r="M1517" s="28">
        <v>-9.3530790000000003E-3</v>
      </c>
      <c r="N1517" s="28">
        <v>9.8392690000000007E-4</v>
      </c>
      <c r="O1517" s="28">
        <v>-3.2990599999999998E-4</v>
      </c>
      <c r="P1517" s="28">
        <v>-3.0682000000000002E-5</v>
      </c>
      <c r="Q1517" s="28">
        <v>2.3085609999999999E-4</v>
      </c>
      <c r="R1517" s="28">
        <v>6.97525E-5</v>
      </c>
    </row>
    <row r="1518" spans="1:18" ht="33.75" x14ac:dyDescent="0.2">
      <c r="A1518" s="12" t="s">
        <v>1414</v>
      </c>
      <c r="B1518" s="10" t="str">
        <f>VLOOKUP(A1518,[3]Feuil1!$A$4:$B$2591,2,FALSE)</f>
        <v>Lésions, infections et inflammations de la peau et des tissus sous-cutanés, âge supérieur à 17 ans, niveau 1</v>
      </c>
      <c r="C1518" s="26">
        <v>8965</v>
      </c>
      <c r="D1518" s="27">
        <v>15377796.227</v>
      </c>
      <c r="E1518" s="26">
        <v>8793</v>
      </c>
      <c r="F1518" s="27">
        <v>14986864.516000001</v>
      </c>
      <c r="G1518" s="26">
        <v>8520</v>
      </c>
      <c r="H1518" s="27">
        <v>14515797.899</v>
      </c>
      <c r="I1518" s="28">
        <v>-2.5421829E-2</v>
      </c>
      <c r="J1518" s="28">
        <v>-1.9185721999999999E-2</v>
      </c>
      <c r="K1518" s="28">
        <v>-6.3580920000000001E-3</v>
      </c>
      <c r="L1518" s="28">
        <v>-3.1431965999999999E-2</v>
      </c>
      <c r="M1518" s="28">
        <v>-3.1047424000000001E-2</v>
      </c>
      <c r="N1518" s="28">
        <v>-3.9686399999999997E-4</v>
      </c>
      <c r="O1518" s="28">
        <v>-3.75268E-3</v>
      </c>
      <c r="P1518" s="28">
        <v>-9.05001E-4</v>
      </c>
      <c r="Q1518" s="28">
        <v>7.7375860000000003E-4</v>
      </c>
      <c r="R1518" s="28">
        <v>5.3567739999999995E-4</v>
      </c>
    </row>
    <row r="1519" spans="1:18" ht="33.75" x14ac:dyDescent="0.2">
      <c r="A1519" s="12" t="s">
        <v>1415</v>
      </c>
      <c r="B1519" s="10" t="str">
        <f>VLOOKUP(A1519,[3]Feuil1!$A$4:$B$2591,2,FALSE)</f>
        <v>Lésions, infections et inflammations de la peau et des tissus sous-cutanés, âge supérieur à 17 ans, niveau 2</v>
      </c>
      <c r="C1519" s="26">
        <v>8070</v>
      </c>
      <c r="D1519" s="27">
        <v>25401027.673</v>
      </c>
      <c r="E1519" s="26">
        <v>8279</v>
      </c>
      <c r="F1519" s="27">
        <v>26077751.809999999</v>
      </c>
      <c r="G1519" s="26">
        <v>8346</v>
      </c>
      <c r="H1519" s="27">
        <v>26292308.418000001</v>
      </c>
      <c r="I1519" s="28">
        <v>2.6641604700000002E-2</v>
      </c>
      <c r="J1519" s="28">
        <v>2.5898389099999999E-2</v>
      </c>
      <c r="K1519" s="28">
        <v>7.2445340000000004E-4</v>
      </c>
      <c r="L1519" s="28">
        <v>8.2275730000000002E-3</v>
      </c>
      <c r="M1519" s="28">
        <v>8.0927648000000008E-3</v>
      </c>
      <c r="N1519" s="28">
        <v>1.33726E-4</v>
      </c>
      <c r="O1519" s="28">
        <v>9.2098750000000002E-4</v>
      </c>
      <c r="P1519" s="28">
        <v>4.1220079999999999E-4</v>
      </c>
      <c r="Q1519" s="28">
        <v>7.5795650000000001E-4</v>
      </c>
      <c r="R1519" s="28">
        <v>9.702666E-4</v>
      </c>
    </row>
    <row r="1520" spans="1:18" ht="33.75" x14ac:dyDescent="0.2">
      <c r="A1520" s="12" t="s">
        <v>1416</v>
      </c>
      <c r="B1520" s="10" t="str">
        <f>VLOOKUP(A1520,[3]Feuil1!$A$4:$B$2591,2,FALSE)</f>
        <v>Lésions, infections et inflammations de la peau et des tissus sous-cutanés, âge supérieur à 17 ans, niveau 3</v>
      </c>
      <c r="C1520" s="26">
        <v>13194</v>
      </c>
      <c r="D1520" s="27">
        <v>57613085.527999997</v>
      </c>
      <c r="E1520" s="26">
        <v>14051</v>
      </c>
      <c r="F1520" s="27">
        <v>61223597.984999999</v>
      </c>
      <c r="G1520" s="26">
        <v>15336</v>
      </c>
      <c r="H1520" s="27">
        <v>66782554.100000001</v>
      </c>
      <c r="I1520" s="28">
        <v>6.2668270999999998E-2</v>
      </c>
      <c r="J1520" s="28">
        <v>6.4953766900000001E-2</v>
      </c>
      <c r="K1520" s="28">
        <v>-2.1460989999999998E-3</v>
      </c>
      <c r="L1520" s="28">
        <v>9.07976058E-2</v>
      </c>
      <c r="M1520" s="28">
        <v>9.1452565700000002E-2</v>
      </c>
      <c r="N1520" s="28">
        <v>-6.0008100000000003E-4</v>
      </c>
      <c r="O1520" s="28">
        <v>1.76637158E-2</v>
      </c>
      <c r="P1520" s="28">
        <v>1.0679726699999999E-2</v>
      </c>
      <c r="Q1520" s="28">
        <v>1.3927655E-3</v>
      </c>
      <c r="R1520" s="28">
        <v>2.4644806E-3</v>
      </c>
    </row>
    <row r="1521" spans="1:18" ht="33.75" x14ac:dyDescent="0.2">
      <c r="A1521" s="12" t="s">
        <v>1417</v>
      </c>
      <c r="B1521" s="10" t="str">
        <f>VLOOKUP(A1521,[3]Feuil1!$A$4:$B$2591,2,FALSE)</f>
        <v>Lésions, infections et inflammations de la peau et des tissus sous-cutanés, âge supérieur à 17 ans, niveau 4</v>
      </c>
      <c r="C1521" s="26">
        <v>2794</v>
      </c>
      <c r="D1521" s="27">
        <v>18541429.324000001</v>
      </c>
      <c r="E1521" s="26">
        <v>3168</v>
      </c>
      <c r="F1521" s="27">
        <v>21035083.32</v>
      </c>
      <c r="G1521" s="26">
        <v>3305</v>
      </c>
      <c r="H1521" s="27">
        <v>21913523.850000001</v>
      </c>
      <c r="I1521" s="28">
        <v>0.13449092579999999</v>
      </c>
      <c r="J1521" s="28">
        <v>0.13385826770000001</v>
      </c>
      <c r="K1521" s="28">
        <v>5.5796929999999995E-4</v>
      </c>
      <c r="L1521" s="28">
        <v>4.17607345E-2</v>
      </c>
      <c r="M1521" s="28">
        <v>4.3244949499999998E-2</v>
      </c>
      <c r="N1521" s="28">
        <v>-1.422691E-3</v>
      </c>
      <c r="O1521" s="28">
        <v>1.8832133E-3</v>
      </c>
      <c r="P1521" s="28">
        <v>1.6876379E-3</v>
      </c>
      <c r="Q1521" s="28">
        <v>3.0014929999999998E-4</v>
      </c>
      <c r="R1521" s="28">
        <v>8.0867609999999996E-4</v>
      </c>
    </row>
    <row r="1522" spans="1:18" ht="33.75" x14ac:dyDescent="0.2">
      <c r="A1522" s="12" t="s">
        <v>1418</v>
      </c>
      <c r="B1522" s="10" t="str">
        <f>VLOOKUP(A1522,[3]Feuil1!$A$4:$B$2591,2,FALSE)</f>
        <v>Lésions, infections et inflammations de la peau et des tissus sous-cutanés, âge supérieur à 17 ans, très courte durée</v>
      </c>
      <c r="C1522" s="26">
        <v>9446</v>
      </c>
      <c r="D1522" s="27">
        <v>5327100.6612</v>
      </c>
      <c r="E1522" s="26">
        <v>9872</v>
      </c>
      <c r="F1522" s="27">
        <v>5562649.8017999995</v>
      </c>
      <c r="G1522" s="26">
        <v>9968</v>
      </c>
      <c r="H1522" s="27">
        <v>5616342.7422000002</v>
      </c>
      <c r="I1522" s="28">
        <v>4.4217137199999999E-2</v>
      </c>
      <c r="J1522" s="28">
        <v>4.5098454400000001E-2</v>
      </c>
      <c r="K1522" s="28">
        <v>-8.4328599999999995E-4</v>
      </c>
      <c r="L1522" s="28">
        <v>9.6524035000000001E-3</v>
      </c>
      <c r="M1522" s="28">
        <v>9.7244732999999996E-3</v>
      </c>
      <c r="N1522" s="28">
        <v>-7.1376000000000002E-5</v>
      </c>
      <c r="O1522" s="28">
        <v>1.3196238999999999E-3</v>
      </c>
      <c r="P1522" s="28">
        <v>1.031535E-4</v>
      </c>
      <c r="Q1522" s="28">
        <v>9.0526120000000005E-4</v>
      </c>
      <c r="R1522" s="28">
        <v>2.072602E-4</v>
      </c>
    </row>
    <row r="1523" spans="1:18" x14ac:dyDescent="0.2">
      <c r="A1523" s="12" t="s">
        <v>1419</v>
      </c>
      <c r="B1523" s="10" t="str">
        <f>VLOOKUP(A1523,[3]Feuil1!$A$4:$B$2591,2,FALSE)</f>
        <v>Ulcères cutanés, niveau 1</v>
      </c>
      <c r="C1523" s="26">
        <v>2464</v>
      </c>
      <c r="D1523" s="27">
        <v>4958575.8306</v>
      </c>
      <c r="E1523" s="26">
        <v>2390</v>
      </c>
      <c r="F1523" s="27">
        <v>4747187.7504000003</v>
      </c>
      <c r="G1523" s="26">
        <v>2289</v>
      </c>
      <c r="H1523" s="27">
        <v>4455639.5894999998</v>
      </c>
      <c r="I1523" s="28">
        <v>-4.2630805000000001E-2</v>
      </c>
      <c r="J1523" s="28">
        <v>-3.0032468E-2</v>
      </c>
      <c r="K1523" s="28">
        <v>-1.2988412E-2</v>
      </c>
      <c r="L1523" s="28">
        <v>-6.1414920999999997E-2</v>
      </c>
      <c r="M1523" s="28">
        <v>-4.2259414000000002E-2</v>
      </c>
      <c r="N1523" s="28">
        <v>-2.0000726E-2</v>
      </c>
      <c r="O1523" s="28">
        <v>-1.3883540000000001E-3</v>
      </c>
      <c r="P1523" s="28">
        <v>-5.6011500000000003E-4</v>
      </c>
      <c r="Q1523" s="28">
        <v>2.0787949999999999E-4</v>
      </c>
      <c r="R1523" s="28">
        <v>1.6442670000000001E-4</v>
      </c>
    </row>
    <row r="1524" spans="1:18" x14ac:dyDescent="0.2">
      <c r="A1524" s="12" t="s">
        <v>1420</v>
      </c>
      <c r="B1524" s="10" t="str">
        <f>VLOOKUP(A1524,[3]Feuil1!$A$4:$B$2591,2,FALSE)</f>
        <v>Ulcères cutanés, niveau 2</v>
      </c>
      <c r="C1524" s="26">
        <v>4208</v>
      </c>
      <c r="D1524" s="27">
        <v>21090338.851</v>
      </c>
      <c r="E1524" s="26">
        <v>4215</v>
      </c>
      <c r="F1524" s="27">
        <v>21038069.098999999</v>
      </c>
      <c r="G1524" s="26">
        <v>4376</v>
      </c>
      <c r="H1524" s="27">
        <v>21800722.993999999</v>
      </c>
      <c r="I1524" s="28">
        <v>-2.4783740000000002E-3</v>
      </c>
      <c r="J1524" s="28">
        <v>1.6634981000000001E-3</v>
      </c>
      <c r="K1524" s="28">
        <v>-4.1349940000000003E-3</v>
      </c>
      <c r="L1524" s="28">
        <v>3.6251135599999998E-2</v>
      </c>
      <c r="M1524" s="28">
        <v>3.8196915800000002E-2</v>
      </c>
      <c r="N1524" s="28">
        <v>-1.874192E-3</v>
      </c>
      <c r="O1524" s="28">
        <v>2.2131193E-3</v>
      </c>
      <c r="P1524" s="28">
        <v>1.4651915E-3</v>
      </c>
      <c r="Q1524" s="28">
        <v>3.9741400000000001E-4</v>
      </c>
      <c r="R1524" s="28">
        <v>8.045134E-4</v>
      </c>
    </row>
    <row r="1525" spans="1:18" x14ac:dyDescent="0.2">
      <c r="A1525" s="12" t="s">
        <v>1421</v>
      </c>
      <c r="B1525" s="10" t="str">
        <f>VLOOKUP(A1525,[3]Feuil1!$A$4:$B$2591,2,FALSE)</f>
        <v>Ulcères cutanés, niveau 3</v>
      </c>
      <c r="C1525" s="26">
        <v>5720</v>
      </c>
      <c r="D1525" s="27">
        <v>36246186.637999997</v>
      </c>
      <c r="E1525" s="26">
        <v>6261</v>
      </c>
      <c r="F1525" s="27">
        <v>39537834.655000001</v>
      </c>
      <c r="G1525" s="26">
        <v>6726</v>
      </c>
      <c r="H1525" s="27">
        <v>42387597.648000002</v>
      </c>
      <c r="I1525" s="28">
        <v>9.0813636500000003E-2</v>
      </c>
      <c r="J1525" s="28">
        <v>9.4580419600000007E-2</v>
      </c>
      <c r="K1525" s="28">
        <v>-3.4413030000000002E-3</v>
      </c>
      <c r="L1525" s="28">
        <v>7.2076860500000006E-2</v>
      </c>
      <c r="M1525" s="28">
        <v>7.4269286099999998E-2</v>
      </c>
      <c r="N1525" s="28">
        <v>-2.040853E-3</v>
      </c>
      <c r="O1525" s="28">
        <v>6.3919283000000004E-3</v>
      </c>
      <c r="P1525" s="28">
        <v>5.4748929999999998E-3</v>
      </c>
      <c r="Q1525" s="28">
        <v>6.108334E-4</v>
      </c>
      <c r="R1525" s="28">
        <v>1.5642321000000001E-3</v>
      </c>
    </row>
    <row r="1526" spans="1:18" x14ac:dyDescent="0.2">
      <c r="A1526" s="12" t="s">
        <v>1422</v>
      </c>
      <c r="B1526" s="10" t="str">
        <f>VLOOKUP(A1526,[3]Feuil1!$A$4:$B$2591,2,FALSE)</f>
        <v>Ulcères cutanés, niveau 4</v>
      </c>
      <c r="C1526" s="26">
        <v>2335</v>
      </c>
      <c r="D1526" s="27">
        <v>18640594.780000001</v>
      </c>
      <c r="E1526" s="26">
        <v>2594</v>
      </c>
      <c r="F1526" s="27">
        <v>20644530.131000001</v>
      </c>
      <c r="G1526" s="26">
        <v>2668</v>
      </c>
      <c r="H1526" s="27">
        <v>21079855.079</v>
      </c>
      <c r="I1526" s="28">
        <v>0.10750383099999999</v>
      </c>
      <c r="J1526" s="28">
        <v>0.11092077089999999</v>
      </c>
      <c r="K1526" s="28">
        <v>-3.075773E-3</v>
      </c>
      <c r="L1526" s="28">
        <v>2.1086696799999999E-2</v>
      </c>
      <c r="M1526" s="28">
        <v>2.8527370900000001E-2</v>
      </c>
      <c r="N1526" s="28">
        <v>-7.2342980000000001E-3</v>
      </c>
      <c r="O1526" s="28">
        <v>1.0172101E-3</v>
      </c>
      <c r="P1526" s="28">
        <v>8.363353E-4</v>
      </c>
      <c r="Q1526" s="28">
        <v>2.422991E-4</v>
      </c>
      <c r="R1526" s="28">
        <v>7.7791120000000001E-4</v>
      </c>
    </row>
    <row r="1527" spans="1:18" x14ac:dyDescent="0.2">
      <c r="A1527" s="12" t="s">
        <v>1423</v>
      </c>
      <c r="B1527" s="10" t="str">
        <f>VLOOKUP(A1527,[3]Feuil1!$A$4:$B$2591,2,FALSE)</f>
        <v>Ulcères cutanés, très courte durée</v>
      </c>
      <c r="C1527" s="26">
        <v>3921</v>
      </c>
      <c r="D1527" s="27">
        <v>1559718.4247999999</v>
      </c>
      <c r="E1527" s="26">
        <v>3410</v>
      </c>
      <c r="F1527" s="27">
        <v>1356259.9920000001</v>
      </c>
      <c r="G1527" s="26">
        <v>3127</v>
      </c>
      <c r="H1527" s="27">
        <v>1248401.2919999999</v>
      </c>
      <c r="I1527" s="28">
        <v>-0.13044561700000001</v>
      </c>
      <c r="J1527" s="28">
        <v>-0.13032389699999999</v>
      </c>
      <c r="K1527" s="28">
        <v>-1.39961E-4</v>
      </c>
      <c r="L1527" s="28">
        <v>-7.9526566000000007E-2</v>
      </c>
      <c r="M1527" s="28">
        <v>-8.2991202E-2</v>
      </c>
      <c r="N1527" s="28">
        <v>3.7781929E-3</v>
      </c>
      <c r="O1527" s="28">
        <v>-3.8901410000000002E-3</v>
      </c>
      <c r="P1527" s="28">
        <v>-2.0721499999999999E-4</v>
      </c>
      <c r="Q1527" s="28">
        <v>2.839839E-4</v>
      </c>
      <c r="R1527" s="28">
        <v>4.6069799999999997E-5</v>
      </c>
    </row>
    <row r="1528" spans="1:18" ht="22.5" x14ac:dyDescent="0.2">
      <c r="A1528" s="12" t="s">
        <v>1424</v>
      </c>
      <c r="B1528" s="10" t="str">
        <f>VLOOKUP(A1528,[3]Feuil1!$A$4:$B$2591,2,FALSE)</f>
        <v>Autres affections dermatologiques, niveau 1</v>
      </c>
      <c r="C1528" s="26">
        <v>11315</v>
      </c>
      <c r="D1528" s="27">
        <v>11866862.210000001</v>
      </c>
      <c r="E1528" s="26">
        <v>10845</v>
      </c>
      <c r="F1528" s="27">
        <v>11304598.711999999</v>
      </c>
      <c r="G1528" s="26">
        <v>10925</v>
      </c>
      <c r="H1528" s="27">
        <v>11245027.078</v>
      </c>
      <c r="I1528" s="28">
        <v>-4.7380974999999999E-2</v>
      </c>
      <c r="J1528" s="28">
        <v>-4.1537782000000002E-2</v>
      </c>
      <c r="K1528" s="28">
        <v>-6.0964249999999999E-3</v>
      </c>
      <c r="L1528" s="28">
        <v>-5.269681E-3</v>
      </c>
      <c r="M1528" s="28">
        <v>7.3766713000000001E-3</v>
      </c>
      <c r="N1528" s="28">
        <v>-1.2553748E-2</v>
      </c>
      <c r="O1528" s="28">
        <v>1.0996866000000001E-3</v>
      </c>
      <c r="P1528" s="28">
        <v>-1.14448E-4</v>
      </c>
      <c r="Q1528" s="28">
        <v>9.9217290000000002E-4</v>
      </c>
      <c r="R1528" s="28">
        <v>4.1497590000000003E-4</v>
      </c>
    </row>
    <row r="1529" spans="1:18" ht="22.5" x14ac:dyDescent="0.2">
      <c r="A1529" s="12" t="s">
        <v>1425</v>
      </c>
      <c r="B1529" s="10" t="str">
        <f>VLOOKUP(A1529,[3]Feuil1!$A$4:$B$2591,2,FALSE)</f>
        <v>Autres affections dermatologiques, niveau 2</v>
      </c>
      <c r="C1529" s="26">
        <v>3317</v>
      </c>
      <c r="D1529" s="27">
        <v>9973184.6497000009</v>
      </c>
      <c r="E1529" s="26">
        <v>3529</v>
      </c>
      <c r="F1529" s="27">
        <v>10623323.748</v>
      </c>
      <c r="G1529" s="26">
        <v>3657</v>
      </c>
      <c r="H1529" s="27">
        <v>11000583.924000001</v>
      </c>
      <c r="I1529" s="28">
        <v>6.5188715699999997E-2</v>
      </c>
      <c r="J1529" s="28">
        <v>6.3913174599999997E-2</v>
      </c>
      <c r="K1529" s="28">
        <v>1.1989146999999999E-3</v>
      </c>
      <c r="L1529" s="28">
        <v>3.5512442700000001E-2</v>
      </c>
      <c r="M1529" s="28">
        <v>3.62708983E-2</v>
      </c>
      <c r="N1529" s="28">
        <v>-7.3190899999999999E-4</v>
      </c>
      <c r="O1529" s="28">
        <v>1.7594984999999999E-3</v>
      </c>
      <c r="P1529" s="28">
        <v>7.2478280000000004E-4</v>
      </c>
      <c r="Q1529" s="28">
        <v>3.3211679999999998E-4</v>
      </c>
      <c r="R1529" s="28">
        <v>4.0595520000000001E-4</v>
      </c>
    </row>
    <row r="1530" spans="1:18" ht="22.5" x14ac:dyDescent="0.2">
      <c r="A1530" s="12" t="s">
        <v>1426</v>
      </c>
      <c r="B1530" s="10" t="str">
        <f>VLOOKUP(A1530,[3]Feuil1!$A$4:$B$2591,2,FALSE)</f>
        <v>Autres affections dermatologiques, niveau 3</v>
      </c>
      <c r="C1530" s="26">
        <v>3354</v>
      </c>
      <c r="D1530" s="27">
        <v>14108800.559</v>
      </c>
      <c r="E1530" s="26">
        <v>3553</v>
      </c>
      <c r="F1530" s="27">
        <v>14938963.263</v>
      </c>
      <c r="G1530" s="26">
        <v>3727</v>
      </c>
      <c r="H1530" s="27">
        <v>15662567.626</v>
      </c>
      <c r="I1530" s="28">
        <v>5.8840062300000003E-2</v>
      </c>
      <c r="J1530" s="28">
        <v>5.9332140700000001E-2</v>
      </c>
      <c r="K1530" s="28">
        <v>-4.6451799999999997E-4</v>
      </c>
      <c r="L1530" s="28">
        <v>4.8437388200000001E-2</v>
      </c>
      <c r="M1530" s="28">
        <v>4.8972699100000003E-2</v>
      </c>
      <c r="N1530" s="28">
        <v>-5.1031899999999996E-4</v>
      </c>
      <c r="O1530" s="28">
        <v>2.3918183000000001E-3</v>
      </c>
      <c r="P1530" s="28">
        <v>1.3901705E-3</v>
      </c>
      <c r="Q1530" s="28">
        <v>3.3847400000000001E-4</v>
      </c>
      <c r="R1530" s="28">
        <v>5.7799670000000002E-4</v>
      </c>
    </row>
    <row r="1531" spans="1:18" ht="22.5" x14ac:dyDescent="0.2">
      <c r="A1531" s="12" t="s">
        <v>1427</v>
      </c>
      <c r="B1531" s="10" t="str">
        <f>VLOOKUP(A1531,[3]Feuil1!$A$4:$B$2591,2,FALSE)</f>
        <v>Autres affections dermatologiques, niveau 4</v>
      </c>
      <c r="C1531" s="26">
        <v>401</v>
      </c>
      <c r="D1531" s="27">
        <v>2400124.3223000001</v>
      </c>
      <c r="E1531" s="26">
        <v>405</v>
      </c>
      <c r="F1531" s="27">
        <v>2383738.3725999999</v>
      </c>
      <c r="G1531" s="26">
        <v>441</v>
      </c>
      <c r="H1531" s="27">
        <v>2654615.5474999999</v>
      </c>
      <c r="I1531" s="28">
        <v>-6.8271249999999999E-3</v>
      </c>
      <c r="J1531" s="28">
        <v>9.9750623000000004E-3</v>
      </c>
      <c r="K1531" s="28">
        <v>-1.663624E-2</v>
      </c>
      <c r="L1531" s="28">
        <v>0.1136354467</v>
      </c>
      <c r="M1531" s="28">
        <v>8.8888888900000004E-2</v>
      </c>
      <c r="N1531" s="28">
        <v>2.2726430700000001E-2</v>
      </c>
      <c r="O1531" s="28">
        <v>4.9485900000000005E-4</v>
      </c>
      <c r="P1531" s="28">
        <v>5.2040240000000002E-4</v>
      </c>
      <c r="Q1531" s="28">
        <v>4.0050199999999998E-5</v>
      </c>
      <c r="R1531" s="28">
        <v>9.7963399999999998E-5</v>
      </c>
    </row>
    <row r="1532" spans="1:18" ht="22.5" x14ac:dyDescent="0.2">
      <c r="A1532" s="12" t="s">
        <v>1428</v>
      </c>
      <c r="B1532" s="10" t="str">
        <f>VLOOKUP(A1532,[3]Feuil1!$A$4:$B$2591,2,FALSE)</f>
        <v>Autres affections dermatologiques, très courte durée</v>
      </c>
      <c r="C1532" s="26">
        <v>11288</v>
      </c>
      <c r="D1532" s="27">
        <v>6063311.3761</v>
      </c>
      <c r="E1532" s="26">
        <v>10218</v>
      </c>
      <c r="F1532" s="27">
        <v>5484295.0040999996</v>
      </c>
      <c r="G1532" s="26">
        <v>9292</v>
      </c>
      <c r="H1532" s="27">
        <v>5001140.7006000001</v>
      </c>
      <c r="I1532" s="28">
        <v>-9.5495074999999999E-2</v>
      </c>
      <c r="J1532" s="28">
        <v>-9.4790927999999997E-2</v>
      </c>
      <c r="K1532" s="28">
        <v>-7.7788200000000003E-4</v>
      </c>
      <c r="L1532" s="28">
        <v>-8.8097796000000006E-2</v>
      </c>
      <c r="M1532" s="28">
        <v>-9.0624388E-2</v>
      </c>
      <c r="N1532" s="28">
        <v>2.7783812E-3</v>
      </c>
      <c r="O1532" s="28">
        <v>-1.2728872E-2</v>
      </c>
      <c r="P1532" s="28">
        <v>-9.2822399999999995E-4</v>
      </c>
      <c r="Q1532" s="28">
        <v>8.4386909999999995E-4</v>
      </c>
      <c r="R1532" s="28">
        <v>1.8455739999999999E-4</v>
      </c>
    </row>
    <row r="1533" spans="1:18" ht="22.5" x14ac:dyDescent="0.2">
      <c r="A1533" s="12" t="s">
        <v>1429</v>
      </c>
      <c r="B1533" s="10" t="str">
        <f>VLOOKUP(A1533,[3]Feuil1!$A$4:$B$2591,2,FALSE)</f>
        <v>Affections dermatologiques sévères, niveau 1</v>
      </c>
      <c r="C1533" s="26">
        <v>3412</v>
      </c>
      <c r="D1533" s="27">
        <v>6774035.6134000001</v>
      </c>
      <c r="E1533" s="26">
        <v>3288</v>
      </c>
      <c r="F1533" s="27">
        <v>6567886.9881999996</v>
      </c>
      <c r="G1533" s="26">
        <v>3328</v>
      </c>
      <c r="H1533" s="27">
        <v>6621386.6290999996</v>
      </c>
      <c r="I1533" s="28">
        <v>-3.0432173E-2</v>
      </c>
      <c r="J1533" s="28">
        <v>-3.6342320999999997E-2</v>
      </c>
      <c r="K1533" s="28">
        <v>6.1330368E-3</v>
      </c>
      <c r="L1533" s="28">
        <v>8.1456397000000003E-3</v>
      </c>
      <c r="M1533" s="28">
        <v>1.2165450100000001E-2</v>
      </c>
      <c r="N1533" s="28">
        <v>-3.9714950000000002E-3</v>
      </c>
      <c r="O1533" s="28">
        <v>5.4984330000000005E-4</v>
      </c>
      <c r="P1533" s="28">
        <v>1.0278220000000001E-4</v>
      </c>
      <c r="Q1533" s="28">
        <v>3.0223810000000001E-4</v>
      </c>
      <c r="R1533" s="28">
        <v>2.4434940000000002E-4</v>
      </c>
    </row>
    <row r="1534" spans="1:18" ht="22.5" x14ac:dyDescent="0.2">
      <c r="A1534" s="12" t="s">
        <v>1430</v>
      </c>
      <c r="B1534" s="10" t="str">
        <f>VLOOKUP(A1534,[3]Feuil1!$A$4:$B$2591,2,FALSE)</f>
        <v>Affections dermatologiques sévères, niveau 2</v>
      </c>
      <c r="C1534" s="26">
        <v>2272</v>
      </c>
      <c r="D1534" s="27">
        <v>8502624.5669999998</v>
      </c>
      <c r="E1534" s="26">
        <v>2509</v>
      </c>
      <c r="F1534" s="27">
        <v>9414580.8400999997</v>
      </c>
      <c r="G1534" s="26">
        <v>2558</v>
      </c>
      <c r="H1534" s="27">
        <v>9548226.3370999992</v>
      </c>
      <c r="I1534" s="28">
        <v>0.10725585560000001</v>
      </c>
      <c r="J1534" s="28">
        <v>0.10431338029999999</v>
      </c>
      <c r="K1534" s="28">
        <v>2.6645292999999998E-3</v>
      </c>
      <c r="L1534" s="28">
        <v>1.4195586499999999E-2</v>
      </c>
      <c r="M1534" s="28">
        <v>1.9529693099999999E-2</v>
      </c>
      <c r="N1534" s="28">
        <v>-5.2319289999999997E-3</v>
      </c>
      <c r="O1534" s="28">
        <v>6.7355799999999999E-4</v>
      </c>
      <c r="P1534" s="28">
        <v>2.5675639999999999E-4</v>
      </c>
      <c r="Q1534" s="28">
        <v>2.323092E-4</v>
      </c>
      <c r="R1534" s="28">
        <v>3.5235879999999999E-4</v>
      </c>
    </row>
    <row r="1535" spans="1:18" ht="22.5" x14ac:dyDescent="0.2">
      <c r="A1535" s="12" t="s">
        <v>1431</v>
      </c>
      <c r="B1535" s="10" t="str">
        <f>VLOOKUP(A1535,[3]Feuil1!$A$4:$B$2591,2,FALSE)</f>
        <v>Affections dermatologiques sévères, niveau 3</v>
      </c>
      <c r="C1535" s="26">
        <v>2406</v>
      </c>
      <c r="D1535" s="27">
        <v>11844678.475</v>
      </c>
      <c r="E1535" s="26">
        <v>2578</v>
      </c>
      <c r="F1535" s="27">
        <v>12715026.005999999</v>
      </c>
      <c r="G1535" s="26">
        <v>2761</v>
      </c>
      <c r="H1535" s="27">
        <v>13543153.439999999</v>
      </c>
      <c r="I1535" s="28">
        <v>7.3480047100000001E-2</v>
      </c>
      <c r="J1535" s="28">
        <v>7.1487946799999993E-2</v>
      </c>
      <c r="K1535" s="28">
        <v>1.8591905999999999E-3</v>
      </c>
      <c r="L1535" s="28">
        <v>6.5129826200000004E-2</v>
      </c>
      <c r="M1535" s="28">
        <v>7.09852599E-2</v>
      </c>
      <c r="N1535" s="28">
        <v>-5.4673339999999999E-3</v>
      </c>
      <c r="O1535" s="28">
        <v>2.5155331E-3</v>
      </c>
      <c r="P1535" s="28">
        <v>1.5909775999999999E-3</v>
      </c>
      <c r="Q1535" s="28">
        <v>2.5074500000000003E-4</v>
      </c>
      <c r="R1535" s="28">
        <v>4.9978380000000001E-4</v>
      </c>
    </row>
    <row r="1536" spans="1:18" ht="22.5" x14ac:dyDescent="0.2">
      <c r="A1536" s="12" t="s">
        <v>1432</v>
      </c>
      <c r="B1536" s="10" t="str">
        <f>VLOOKUP(A1536,[3]Feuil1!$A$4:$B$2591,2,FALSE)</f>
        <v>Affections dermatologiques sévères, niveau 4</v>
      </c>
      <c r="C1536" s="26">
        <v>361</v>
      </c>
      <c r="D1536" s="27">
        <v>2691196.2639000001</v>
      </c>
      <c r="E1536" s="26">
        <v>365</v>
      </c>
      <c r="F1536" s="27">
        <v>2636632.9904</v>
      </c>
      <c r="G1536" s="26">
        <v>366</v>
      </c>
      <c r="H1536" s="27">
        <v>2644011.6146</v>
      </c>
      <c r="I1536" s="28">
        <v>-2.0274727999999999E-2</v>
      </c>
      <c r="J1536" s="28">
        <v>1.10803324E-2</v>
      </c>
      <c r="K1536" s="28">
        <v>-3.1011443999999999E-2</v>
      </c>
      <c r="L1536" s="28">
        <v>2.7985025999999998E-3</v>
      </c>
      <c r="M1536" s="28">
        <v>2.7397260000000001E-3</v>
      </c>
      <c r="N1536" s="28">
        <v>5.8616000000000003E-5</v>
      </c>
      <c r="O1536" s="28">
        <v>1.37461E-5</v>
      </c>
      <c r="P1536" s="28">
        <v>1.41756E-5</v>
      </c>
      <c r="Q1536" s="28">
        <v>3.3238899999999998E-5</v>
      </c>
      <c r="R1536" s="28">
        <v>9.75721E-5</v>
      </c>
    </row>
    <row r="1537" spans="1:18" ht="22.5" x14ac:dyDescent="0.2">
      <c r="A1537" s="12" t="s">
        <v>1433</v>
      </c>
      <c r="B1537" s="10" t="str">
        <f>VLOOKUP(A1537,[3]Feuil1!$A$4:$B$2591,2,FALSE)</f>
        <v>Affections dermatologiques sévères, très courte durée</v>
      </c>
      <c r="C1537" s="26">
        <v>4651</v>
      </c>
      <c r="D1537" s="27">
        <v>2308394.4</v>
      </c>
      <c r="E1537" s="26">
        <v>4715</v>
      </c>
      <c r="F1537" s="27">
        <v>2332836.62</v>
      </c>
      <c r="G1537" s="26">
        <v>4469</v>
      </c>
      <c r="H1537" s="27">
        <v>2213257.2400000002</v>
      </c>
      <c r="I1537" s="28">
        <v>1.05884072E-2</v>
      </c>
      <c r="J1537" s="28">
        <v>1.3760481600000001E-2</v>
      </c>
      <c r="K1537" s="28">
        <v>-3.1290179999999999E-3</v>
      </c>
      <c r="L1537" s="28">
        <v>-5.1259218000000002E-2</v>
      </c>
      <c r="M1537" s="28">
        <v>-5.2173913000000002E-2</v>
      </c>
      <c r="N1537" s="28">
        <v>9.6504559999999997E-4</v>
      </c>
      <c r="O1537" s="28">
        <v>-3.3815360000000001E-3</v>
      </c>
      <c r="P1537" s="28">
        <v>-2.29733E-4</v>
      </c>
      <c r="Q1537" s="28">
        <v>4.0586000000000002E-4</v>
      </c>
      <c r="R1537" s="28">
        <v>8.1675999999999995E-5</v>
      </c>
    </row>
    <row r="1538" spans="1:18" ht="22.5" x14ac:dyDescent="0.2">
      <c r="A1538" s="12" t="s">
        <v>1434</v>
      </c>
      <c r="B1538" s="10" t="str">
        <f>VLOOKUP(A1538,[3]Feuil1!$A$4:$B$2591,2,FALSE)</f>
        <v>Affections non malignes des seins, niveau 1</v>
      </c>
      <c r="C1538" s="26">
        <v>1107</v>
      </c>
      <c r="D1538" s="27">
        <v>1953434.4098</v>
      </c>
      <c r="E1538" s="26">
        <v>1141</v>
      </c>
      <c r="F1538" s="27">
        <v>2013503.0804000001</v>
      </c>
      <c r="G1538" s="26">
        <v>1150</v>
      </c>
      <c r="H1538" s="27">
        <v>2031198.2522</v>
      </c>
      <c r="I1538" s="28">
        <v>3.0750288000000001E-2</v>
      </c>
      <c r="J1538" s="28">
        <v>3.07136405E-2</v>
      </c>
      <c r="K1538" s="28">
        <v>3.5555400000000002E-5</v>
      </c>
      <c r="L1538" s="28">
        <v>8.7882516999999993E-3</v>
      </c>
      <c r="M1538" s="28">
        <v>7.8878177000000008E-3</v>
      </c>
      <c r="N1538" s="28">
        <v>8.9338709999999997E-4</v>
      </c>
      <c r="O1538" s="28">
        <v>1.237147E-4</v>
      </c>
      <c r="P1538" s="28">
        <v>3.3995499999999997E-5</v>
      </c>
      <c r="Q1538" s="28">
        <v>1.0443919999999999E-4</v>
      </c>
      <c r="R1538" s="28">
        <v>7.4957399999999995E-5</v>
      </c>
    </row>
    <row r="1539" spans="1:18" ht="22.5" x14ac:dyDescent="0.2">
      <c r="A1539" s="12" t="s">
        <v>1435</v>
      </c>
      <c r="B1539" s="10" t="str">
        <f>VLOOKUP(A1539,[3]Feuil1!$A$4:$B$2591,2,FALSE)</f>
        <v>Affections non malignes des seins, niveau 2</v>
      </c>
      <c r="C1539" s="26">
        <v>398</v>
      </c>
      <c r="D1539" s="27">
        <v>1156199.6819</v>
      </c>
      <c r="E1539" s="26">
        <v>433</v>
      </c>
      <c r="F1539" s="27">
        <v>1265541.3241000001</v>
      </c>
      <c r="G1539" s="26">
        <v>416</v>
      </c>
      <c r="H1539" s="27">
        <v>1206805.1868</v>
      </c>
      <c r="I1539" s="28">
        <v>9.45698601E-2</v>
      </c>
      <c r="J1539" s="28">
        <v>8.7939698499999996E-2</v>
      </c>
      <c r="K1539" s="28">
        <v>6.0942362999999999E-3</v>
      </c>
      <c r="L1539" s="28">
        <v>-4.6411868000000002E-2</v>
      </c>
      <c r="M1539" s="28">
        <v>-3.9260969999999999E-2</v>
      </c>
      <c r="N1539" s="28">
        <v>-7.4431230000000003E-3</v>
      </c>
      <c r="O1539" s="28">
        <v>-2.3368299999999999E-4</v>
      </c>
      <c r="P1539" s="28">
        <v>-1.12842E-4</v>
      </c>
      <c r="Q1539" s="28">
        <v>3.77798E-5</v>
      </c>
      <c r="R1539" s="28">
        <v>4.4534799999999999E-5</v>
      </c>
    </row>
    <row r="1540" spans="1:18" ht="22.5" x14ac:dyDescent="0.2">
      <c r="A1540" s="12" t="s">
        <v>1436</v>
      </c>
      <c r="B1540" s="10" t="str">
        <f>VLOOKUP(A1540,[3]Feuil1!$A$4:$B$2591,2,FALSE)</f>
        <v>Affections non malignes des seins, niveau 3</v>
      </c>
      <c r="C1540" s="26">
        <v>215</v>
      </c>
      <c r="D1540" s="27">
        <v>904029.67760000005</v>
      </c>
      <c r="E1540" s="26">
        <v>235</v>
      </c>
      <c r="F1540" s="27">
        <v>1009419.8932</v>
      </c>
      <c r="G1540" s="26">
        <v>228</v>
      </c>
      <c r="H1540" s="27">
        <v>971954.09499999997</v>
      </c>
      <c r="I1540" s="28">
        <v>0.1165782697</v>
      </c>
      <c r="J1540" s="28">
        <v>9.3023255799999996E-2</v>
      </c>
      <c r="K1540" s="28">
        <v>2.1550331900000001E-2</v>
      </c>
      <c r="L1540" s="28">
        <v>-3.7116167999999998E-2</v>
      </c>
      <c r="M1540" s="28">
        <v>-2.9787233999999999E-2</v>
      </c>
      <c r="N1540" s="28">
        <v>-7.5539450000000003E-3</v>
      </c>
      <c r="O1540" s="28">
        <v>-9.6223000000000004E-5</v>
      </c>
      <c r="P1540" s="28">
        <v>-7.1977999999999994E-5</v>
      </c>
      <c r="Q1540" s="28">
        <v>2.0706199999999998E-5</v>
      </c>
      <c r="R1540" s="28">
        <v>3.5868100000000003E-5</v>
      </c>
    </row>
    <row r="1541" spans="1:18" ht="22.5" x14ac:dyDescent="0.2">
      <c r="A1541" s="12" t="s">
        <v>1437</v>
      </c>
      <c r="B1541" s="10" t="str">
        <f>VLOOKUP(A1541,[3]Feuil1!$A$4:$B$2591,2,FALSE)</f>
        <v>Affections non malignes des seins, niveau 4</v>
      </c>
      <c r="C1541" s="26">
        <v>55</v>
      </c>
      <c r="D1541" s="27">
        <v>375199.34940000001</v>
      </c>
      <c r="E1541" s="26">
        <v>87</v>
      </c>
      <c r="F1541" s="27">
        <v>591696.44819999998</v>
      </c>
      <c r="G1541" s="26">
        <v>113</v>
      </c>
      <c r="H1541" s="27">
        <v>764880.77969999996</v>
      </c>
      <c r="I1541" s="28">
        <v>0.57701885450000001</v>
      </c>
      <c r="J1541" s="28">
        <v>0.5818181818</v>
      </c>
      <c r="K1541" s="28">
        <v>-3.0340570000000002E-3</v>
      </c>
      <c r="L1541" s="28">
        <v>0.29269117979999998</v>
      </c>
      <c r="M1541" s="28">
        <v>0.29885057469999998</v>
      </c>
      <c r="N1541" s="28">
        <v>-4.742189E-3</v>
      </c>
      <c r="O1541" s="28">
        <v>3.5739810000000002E-4</v>
      </c>
      <c r="P1541" s="28">
        <v>3.3271739999999998E-4</v>
      </c>
      <c r="Q1541" s="28">
        <v>1.02623E-5</v>
      </c>
      <c r="R1541" s="28">
        <v>2.8226400000000001E-5</v>
      </c>
    </row>
    <row r="1542" spans="1:18" ht="22.5" x14ac:dyDescent="0.2">
      <c r="A1542" s="12" t="s">
        <v>1438</v>
      </c>
      <c r="B1542" s="10" t="str">
        <f>VLOOKUP(A1542,[3]Feuil1!$A$4:$B$2591,2,FALSE)</f>
        <v>Affections non malignes des seins, très courte durée</v>
      </c>
      <c r="C1542" s="26">
        <v>1943</v>
      </c>
      <c r="D1542" s="27">
        <v>1171177.4343000001</v>
      </c>
      <c r="E1542" s="26">
        <v>1925</v>
      </c>
      <c r="F1542" s="27">
        <v>1165569.111</v>
      </c>
      <c r="G1542" s="26">
        <v>1962</v>
      </c>
      <c r="H1542" s="27">
        <v>1183764.5456999999</v>
      </c>
      <c r="I1542" s="28">
        <v>-4.7886200000000004E-3</v>
      </c>
      <c r="J1542" s="28">
        <v>-9.2640250000000004E-3</v>
      </c>
      <c r="K1542" s="28">
        <v>4.5172529999999997E-3</v>
      </c>
      <c r="L1542" s="28">
        <v>1.56107729E-2</v>
      </c>
      <c r="M1542" s="28">
        <v>1.92207792E-2</v>
      </c>
      <c r="N1542" s="28">
        <v>-3.5419280000000002E-3</v>
      </c>
      <c r="O1542" s="28">
        <v>5.0860499999999997E-4</v>
      </c>
      <c r="P1542" s="28">
        <v>3.4956599999999997E-5</v>
      </c>
      <c r="Q1542" s="28">
        <v>1.7818240000000001E-4</v>
      </c>
      <c r="R1542" s="28">
        <v>4.3684499999999998E-5</v>
      </c>
    </row>
    <row r="1543" spans="1:18" x14ac:dyDescent="0.2">
      <c r="A1543" s="12" t="s">
        <v>1439</v>
      </c>
      <c r="B1543" s="10" t="str">
        <f>VLOOKUP(A1543,[3]Feuil1!$A$4:$B$2591,2,FALSE)</f>
        <v>Tumeurs malignes des seins, niveau 1</v>
      </c>
      <c r="C1543" s="26">
        <v>1307</v>
      </c>
      <c r="D1543" s="27">
        <v>2363387.7842000001</v>
      </c>
      <c r="E1543" s="26">
        <v>994</v>
      </c>
      <c r="F1543" s="27">
        <v>1833942.74</v>
      </c>
      <c r="G1543" s="26">
        <v>1006</v>
      </c>
      <c r="H1543" s="27">
        <v>1839246.2672999999</v>
      </c>
      <c r="I1543" s="28">
        <v>-0.22401953999999999</v>
      </c>
      <c r="J1543" s="28">
        <v>-0.239479725</v>
      </c>
      <c r="K1543" s="28">
        <v>2.0328431800000001E-2</v>
      </c>
      <c r="L1543" s="28">
        <v>2.8918718000000001E-3</v>
      </c>
      <c r="M1543" s="28">
        <v>1.2072434599999999E-2</v>
      </c>
      <c r="N1543" s="28">
        <v>-9.0710530000000008E-3</v>
      </c>
      <c r="O1543" s="28">
        <v>1.6495299999999999E-4</v>
      </c>
      <c r="P1543" s="28">
        <v>1.0189E-5</v>
      </c>
      <c r="Q1543" s="28">
        <v>9.1361599999999996E-5</v>
      </c>
      <c r="R1543" s="28">
        <v>6.7873799999999994E-5</v>
      </c>
    </row>
    <row r="1544" spans="1:18" x14ac:dyDescent="0.2">
      <c r="A1544" s="12" t="s">
        <v>1440</v>
      </c>
      <c r="B1544" s="10" t="str">
        <f>VLOOKUP(A1544,[3]Feuil1!$A$4:$B$2591,2,FALSE)</f>
        <v>Tumeurs malignes des seins, niveau 2</v>
      </c>
      <c r="C1544" s="26">
        <v>620</v>
      </c>
      <c r="D1544" s="27">
        <v>3207332.3058000002</v>
      </c>
      <c r="E1544" s="26">
        <v>565</v>
      </c>
      <c r="F1544" s="27">
        <v>2923121.7883000001</v>
      </c>
      <c r="G1544" s="26">
        <v>535</v>
      </c>
      <c r="H1544" s="27">
        <v>2750893.3484999998</v>
      </c>
      <c r="I1544" s="28">
        <v>-8.8612743999999993E-2</v>
      </c>
      <c r="J1544" s="28">
        <v>-8.8709677000000001E-2</v>
      </c>
      <c r="K1544" s="28">
        <v>1.063691E-4</v>
      </c>
      <c r="L1544" s="28">
        <v>-5.8919351000000002E-2</v>
      </c>
      <c r="M1544" s="28">
        <v>-5.3097344999999997E-2</v>
      </c>
      <c r="N1544" s="28">
        <v>-6.1484740000000001E-3</v>
      </c>
      <c r="O1544" s="28">
        <v>-4.1238199999999998E-4</v>
      </c>
      <c r="P1544" s="28">
        <v>-3.3088099999999999E-4</v>
      </c>
      <c r="Q1544" s="28">
        <v>4.8587000000000001E-5</v>
      </c>
      <c r="R1544" s="28">
        <v>1.015164E-4</v>
      </c>
    </row>
    <row r="1545" spans="1:18" x14ac:dyDescent="0.2">
      <c r="A1545" s="12" t="s">
        <v>1441</v>
      </c>
      <c r="B1545" s="10" t="str">
        <f>VLOOKUP(A1545,[3]Feuil1!$A$4:$B$2591,2,FALSE)</f>
        <v>Tumeurs malignes des seins, niveau 3</v>
      </c>
      <c r="C1545" s="26">
        <v>1411</v>
      </c>
      <c r="D1545" s="27">
        <v>10335231.034</v>
      </c>
      <c r="E1545" s="26">
        <v>1425</v>
      </c>
      <c r="F1545" s="27">
        <v>10594655.142999999</v>
      </c>
      <c r="G1545" s="26">
        <v>1596</v>
      </c>
      <c r="H1545" s="27">
        <v>11745265.882999999</v>
      </c>
      <c r="I1545" s="28">
        <v>2.51009492E-2</v>
      </c>
      <c r="J1545" s="28">
        <v>9.9220411000000008E-3</v>
      </c>
      <c r="K1545" s="28">
        <v>1.5029782E-2</v>
      </c>
      <c r="L1545" s="28">
        <v>0.10860294400000001</v>
      </c>
      <c r="M1545" s="28">
        <v>0.12</v>
      </c>
      <c r="N1545" s="28">
        <v>-1.0175943E-2</v>
      </c>
      <c r="O1545" s="28">
        <v>2.3505801000000002E-3</v>
      </c>
      <c r="P1545" s="28">
        <v>2.2105243999999999E-3</v>
      </c>
      <c r="Q1545" s="28">
        <v>1.4494350000000001E-4</v>
      </c>
      <c r="R1545" s="28">
        <v>4.3343629999999998E-4</v>
      </c>
    </row>
    <row r="1546" spans="1:18" x14ac:dyDescent="0.2">
      <c r="A1546" s="12" t="s">
        <v>1442</v>
      </c>
      <c r="B1546" s="10" t="str">
        <f>VLOOKUP(A1546,[3]Feuil1!$A$4:$B$2591,2,FALSE)</f>
        <v>Tumeurs malignes des seins, niveau 4</v>
      </c>
      <c r="C1546" s="26">
        <v>230</v>
      </c>
      <c r="D1546" s="27">
        <v>2584234.5268999999</v>
      </c>
      <c r="E1546" s="26">
        <v>257</v>
      </c>
      <c r="F1546" s="27">
        <v>2746056.2492</v>
      </c>
      <c r="G1546" s="26">
        <v>325</v>
      </c>
      <c r="H1546" s="27">
        <v>3473838.8533000001</v>
      </c>
      <c r="I1546" s="28">
        <v>6.2618822199999993E-2</v>
      </c>
      <c r="J1546" s="28">
        <v>0.1173913043</v>
      </c>
      <c r="K1546" s="28">
        <v>-4.9018174999999997E-2</v>
      </c>
      <c r="L1546" s="28">
        <v>0.26502829439999998</v>
      </c>
      <c r="M1546" s="28">
        <v>0.26459143969999999</v>
      </c>
      <c r="N1546" s="28">
        <v>3.4545129999999998E-4</v>
      </c>
      <c r="O1546" s="28">
        <v>9.3473359999999997E-4</v>
      </c>
      <c r="P1546" s="28">
        <v>1.3981976000000001E-3</v>
      </c>
      <c r="Q1546" s="28">
        <v>2.9515399999999999E-5</v>
      </c>
      <c r="R1546" s="28">
        <v>1.281953E-4</v>
      </c>
    </row>
    <row r="1547" spans="1:18" ht="22.5" x14ac:dyDescent="0.2">
      <c r="A1547" s="12" t="s">
        <v>1443</v>
      </c>
      <c r="B1547" s="10" t="str">
        <f>VLOOKUP(A1547,[3]Feuil1!$A$4:$B$2591,2,FALSE)</f>
        <v>Tumeurs malignes des seins, très courte durée</v>
      </c>
      <c r="C1547" s="26">
        <v>2631</v>
      </c>
      <c r="D1547" s="27">
        <v>2021919.9195000001</v>
      </c>
      <c r="E1547" s="26">
        <v>2119</v>
      </c>
      <c r="F1547" s="27">
        <v>1636194.1856</v>
      </c>
      <c r="G1547" s="26">
        <v>1944</v>
      </c>
      <c r="H1547" s="27">
        <v>1501750.2993999999</v>
      </c>
      <c r="I1547" s="28">
        <v>-0.19077201299999999</v>
      </c>
      <c r="J1547" s="28">
        <v>-0.19460281300000001</v>
      </c>
      <c r="K1547" s="28">
        <v>4.75641E-3</v>
      </c>
      <c r="L1547" s="28">
        <v>-8.2168662000000003E-2</v>
      </c>
      <c r="M1547" s="28">
        <v>-8.2586125999999996E-2</v>
      </c>
      <c r="N1547" s="28">
        <v>4.5504440000000002E-4</v>
      </c>
      <c r="O1547" s="28">
        <v>-2.4055639999999998E-3</v>
      </c>
      <c r="P1547" s="28">
        <v>-2.5829E-4</v>
      </c>
      <c r="Q1547" s="28">
        <v>1.7654770000000001E-4</v>
      </c>
      <c r="R1547" s="28">
        <v>5.54192E-5</v>
      </c>
    </row>
    <row r="1548" spans="1:18" x14ac:dyDescent="0.2">
      <c r="A1548" s="12" t="s">
        <v>1444</v>
      </c>
      <c r="B1548" s="10" t="str">
        <f>VLOOKUP(A1548,[3]Feuil1!$A$4:$B$2591,2,FALSE)</f>
        <v>Tumeurs de la peau, niveau 1</v>
      </c>
      <c r="C1548" s="26">
        <v>1515</v>
      </c>
      <c r="D1548" s="27">
        <v>2213989.2533999998</v>
      </c>
      <c r="E1548" s="26">
        <v>1447</v>
      </c>
      <c r="F1548" s="27">
        <v>2123548.9400999998</v>
      </c>
      <c r="G1548" s="26">
        <v>1370</v>
      </c>
      <c r="H1548" s="27">
        <v>1987269.5093</v>
      </c>
      <c r="I1548" s="28">
        <v>-4.0849481999999999E-2</v>
      </c>
      <c r="J1548" s="28">
        <v>-4.4884488E-2</v>
      </c>
      <c r="K1548" s="28">
        <v>4.2246271000000004E-3</v>
      </c>
      <c r="L1548" s="28">
        <v>-6.4175318999999995E-2</v>
      </c>
      <c r="M1548" s="28">
        <v>-5.3213545000000001E-2</v>
      </c>
      <c r="N1548" s="28">
        <v>-1.1577874E-2</v>
      </c>
      <c r="O1548" s="28">
        <v>-1.058448E-3</v>
      </c>
      <c r="P1548" s="28">
        <v>-2.6181700000000002E-4</v>
      </c>
      <c r="Q1548" s="28">
        <v>1.2441890000000001E-4</v>
      </c>
      <c r="R1548" s="28">
        <v>7.3336299999999998E-5</v>
      </c>
    </row>
    <row r="1549" spans="1:18" x14ac:dyDescent="0.2">
      <c r="A1549" s="12" t="s">
        <v>1445</v>
      </c>
      <c r="B1549" s="10" t="str">
        <f>VLOOKUP(A1549,[3]Feuil1!$A$4:$B$2591,2,FALSE)</f>
        <v>Tumeurs de la peau, niveau 2</v>
      </c>
      <c r="C1549" s="26">
        <v>402</v>
      </c>
      <c r="D1549" s="27">
        <v>1543867.6791000001</v>
      </c>
      <c r="E1549" s="26">
        <v>391</v>
      </c>
      <c r="F1549" s="27">
        <v>1497076.5279000001</v>
      </c>
      <c r="G1549" s="26">
        <v>398</v>
      </c>
      <c r="H1549" s="27">
        <v>1513845.456</v>
      </c>
      <c r="I1549" s="28">
        <v>-3.0307746999999999E-2</v>
      </c>
      <c r="J1549" s="28">
        <v>-2.7363183999999999E-2</v>
      </c>
      <c r="K1549" s="28">
        <v>-3.0274019999999998E-3</v>
      </c>
      <c r="L1549" s="28">
        <v>1.12011162E-2</v>
      </c>
      <c r="M1549" s="28">
        <v>1.7902813300000001E-2</v>
      </c>
      <c r="N1549" s="28">
        <v>-6.5838279999999999E-3</v>
      </c>
      <c r="O1549" s="28">
        <v>9.6222600000000003E-5</v>
      </c>
      <c r="P1549" s="28">
        <v>3.2215999999999998E-5</v>
      </c>
      <c r="Q1549" s="28">
        <v>3.6145100000000001E-5</v>
      </c>
      <c r="R1549" s="28">
        <v>5.5865500000000002E-5</v>
      </c>
    </row>
    <row r="1550" spans="1:18" x14ac:dyDescent="0.2">
      <c r="A1550" s="12" t="s">
        <v>1446</v>
      </c>
      <c r="B1550" s="10" t="str">
        <f>VLOOKUP(A1550,[3]Feuil1!$A$4:$B$2591,2,FALSE)</f>
        <v>Tumeurs de la peau, niveau 3</v>
      </c>
      <c r="C1550" s="26">
        <v>553</v>
      </c>
      <c r="D1550" s="27">
        <v>3802476.9344000001</v>
      </c>
      <c r="E1550" s="26">
        <v>542</v>
      </c>
      <c r="F1550" s="27">
        <v>3703140.9983000001</v>
      </c>
      <c r="G1550" s="26">
        <v>572</v>
      </c>
      <c r="H1550" s="27">
        <v>3881148.4912999999</v>
      </c>
      <c r="I1550" s="28">
        <v>-2.6124008000000001E-2</v>
      </c>
      <c r="J1550" s="28">
        <v>-1.9891500999999999E-2</v>
      </c>
      <c r="K1550" s="28">
        <v>-6.3589969999999999E-3</v>
      </c>
      <c r="L1550" s="28">
        <v>4.80693263E-2</v>
      </c>
      <c r="M1550" s="28">
        <v>5.5350553500000003E-2</v>
      </c>
      <c r="N1550" s="28">
        <v>-6.8993450000000003E-3</v>
      </c>
      <c r="O1550" s="28">
        <v>4.1238249999999999E-4</v>
      </c>
      <c r="P1550" s="28">
        <v>3.4198349999999998E-4</v>
      </c>
      <c r="Q1550" s="28">
        <v>5.1947200000000003E-5</v>
      </c>
      <c r="R1550" s="28">
        <v>1.4322630000000001E-4</v>
      </c>
    </row>
    <row r="1551" spans="1:18" x14ac:dyDescent="0.2">
      <c r="A1551" s="12" t="s">
        <v>1447</v>
      </c>
      <c r="B1551" s="10" t="str">
        <f>VLOOKUP(A1551,[3]Feuil1!$A$4:$B$2591,2,FALSE)</f>
        <v>Tumeurs de la peau, niveau 4</v>
      </c>
      <c r="C1551" s="26">
        <v>126</v>
      </c>
      <c r="D1551" s="27">
        <v>1303254.4353</v>
      </c>
      <c r="E1551" s="26">
        <v>150</v>
      </c>
      <c r="F1551" s="27">
        <v>1510842.8137000001</v>
      </c>
      <c r="G1551" s="26">
        <v>128</v>
      </c>
      <c r="H1551" s="27">
        <v>1269479.6359999999</v>
      </c>
      <c r="I1551" s="28">
        <v>0.15928461299999999</v>
      </c>
      <c r="J1551" s="28">
        <v>0.1904761905</v>
      </c>
      <c r="K1551" s="28">
        <v>-2.6200925E-2</v>
      </c>
      <c r="L1551" s="28">
        <v>-0.15975399700000001</v>
      </c>
      <c r="M1551" s="28">
        <v>-0.146666667</v>
      </c>
      <c r="N1551" s="28">
        <v>-1.5336715000000001E-2</v>
      </c>
      <c r="O1551" s="28">
        <v>-3.0241399999999998E-4</v>
      </c>
      <c r="P1551" s="28">
        <v>-4.6370100000000001E-4</v>
      </c>
      <c r="Q1551" s="28">
        <v>1.16245E-5</v>
      </c>
      <c r="R1551" s="28">
        <v>4.6847700000000002E-5</v>
      </c>
    </row>
    <row r="1552" spans="1:18" x14ac:dyDescent="0.2">
      <c r="A1552" s="12" t="s">
        <v>1448</v>
      </c>
      <c r="B1552" s="10" t="str">
        <f>VLOOKUP(A1552,[3]Feuil1!$A$4:$B$2591,2,FALSE)</f>
        <v>Tumeurs de la peau, très courte durée</v>
      </c>
      <c r="C1552" s="26">
        <v>4710</v>
      </c>
      <c r="D1552" s="27">
        <v>2326981.9172999999</v>
      </c>
      <c r="E1552" s="26">
        <v>4606</v>
      </c>
      <c r="F1552" s="27">
        <v>2274583.767</v>
      </c>
      <c r="G1552" s="26">
        <v>4049</v>
      </c>
      <c r="H1552" s="27">
        <v>2005178.5967999999</v>
      </c>
      <c r="I1552" s="28">
        <v>-2.2517644E-2</v>
      </c>
      <c r="J1552" s="28">
        <v>-2.2080678999999999E-2</v>
      </c>
      <c r="K1552" s="28">
        <v>-4.4683100000000002E-4</v>
      </c>
      <c r="L1552" s="28">
        <v>-0.11844152500000001</v>
      </c>
      <c r="M1552" s="28">
        <v>-0.120929223</v>
      </c>
      <c r="N1552" s="28">
        <v>2.8299174000000001E-3</v>
      </c>
      <c r="O1552" s="28">
        <v>-7.6565679999999999E-3</v>
      </c>
      <c r="P1552" s="28">
        <v>-5.1757400000000003E-4</v>
      </c>
      <c r="Q1552" s="28">
        <v>3.6771699999999999E-4</v>
      </c>
      <c r="R1552" s="28">
        <v>7.3997200000000004E-5</v>
      </c>
    </row>
    <row r="1553" spans="1:18" ht="22.5" x14ac:dyDescent="0.2">
      <c r="A1553" s="12" t="s">
        <v>1449</v>
      </c>
      <c r="B1553" s="10" t="str">
        <f>VLOOKUP(A1553,[3]Feuil1!$A$4:$B$2591,2,FALSE)</f>
        <v>Explorations et surveillance des affections de la peau</v>
      </c>
      <c r="C1553" s="26">
        <v>14811</v>
      </c>
      <c r="D1553" s="27">
        <v>9631914.6857999992</v>
      </c>
      <c r="E1553" s="26">
        <v>17621</v>
      </c>
      <c r="F1553" s="27">
        <v>11494566.181</v>
      </c>
      <c r="G1553" s="26">
        <v>19494</v>
      </c>
      <c r="H1553" s="27">
        <v>12698761.700999999</v>
      </c>
      <c r="I1553" s="28">
        <v>0.1933833049</v>
      </c>
      <c r="J1553" s="28">
        <v>0.18972385389999999</v>
      </c>
      <c r="K1553" s="28">
        <v>3.0758827000000001E-3</v>
      </c>
      <c r="L1553" s="28">
        <v>0.1047621547</v>
      </c>
      <c r="M1553" s="28">
        <v>0.10629362689999999</v>
      </c>
      <c r="N1553" s="28">
        <v>-1.3843270000000001E-3</v>
      </c>
      <c r="O1553" s="28">
        <v>2.57464123E-2</v>
      </c>
      <c r="P1553" s="28">
        <v>2.3134701999999998E-3</v>
      </c>
      <c r="Q1553" s="28">
        <v>1.7703815000000001E-3</v>
      </c>
      <c r="R1553" s="28">
        <v>4.686232E-4</v>
      </c>
    </row>
    <row r="1554" spans="1:18" ht="22.5" x14ac:dyDescent="0.2">
      <c r="A1554" s="12" t="s">
        <v>1450</v>
      </c>
      <c r="B1554" s="10" t="str">
        <f>VLOOKUP(A1554,[3]Feuil1!$A$4:$B$2591,2,FALSE)</f>
        <v>Explorations et surveillance des affections des seins</v>
      </c>
      <c r="C1554" s="26">
        <v>1600</v>
      </c>
      <c r="D1554" s="27">
        <v>1051909.7790000001</v>
      </c>
      <c r="E1554" s="26">
        <v>1465</v>
      </c>
      <c r="F1554" s="27">
        <v>967041.36600000004</v>
      </c>
      <c r="G1554" s="26">
        <v>1457</v>
      </c>
      <c r="H1554" s="27">
        <v>966888.94200000004</v>
      </c>
      <c r="I1554" s="28">
        <v>-8.0680316000000002E-2</v>
      </c>
      <c r="J1554" s="28">
        <v>-8.4375000000000006E-2</v>
      </c>
      <c r="K1554" s="28">
        <v>4.0351501E-3</v>
      </c>
      <c r="L1554" s="28">
        <v>-1.5761900000000001E-4</v>
      </c>
      <c r="M1554" s="28">
        <v>-5.4607509999999998E-3</v>
      </c>
      <c r="N1554" s="28">
        <v>5.3322500000000002E-3</v>
      </c>
      <c r="O1554" s="28">
        <v>-1.09969E-4</v>
      </c>
      <c r="P1554" s="28">
        <v>-2.9283320000000002E-7</v>
      </c>
      <c r="Q1554" s="28">
        <v>1.3232000000000001E-4</v>
      </c>
      <c r="R1554" s="28">
        <v>3.56812E-5</v>
      </c>
    </row>
    <row r="1555" spans="1:18" ht="33.75" x14ac:dyDescent="0.2">
      <c r="A1555" s="12" t="s">
        <v>1451</v>
      </c>
      <c r="B1555" s="10" t="str">
        <f>VLOOKUP(A1555,[3]Feuil1!$A$4:$B$2591,2,FALSE)</f>
        <v>Symptômes et autres recours aux soins concernant les affections de la peau, très courte durée</v>
      </c>
      <c r="C1555" s="26">
        <v>1575</v>
      </c>
      <c r="D1555" s="27">
        <v>660716.32339999999</v>
      </c>
      <c r="E1555" s="26">
        <v>1904</v>
      </c>
      <c r="F1555" s="27">
        <v>791203.147</v>
      </c>
      <c r="G1555" s="26">
        <v>1772</v>
      </c>
      <c r="H1555" s="27">
        <v>736619.43039999995</v>
      </c>
      <c r="I1555" s="28">
        <v>0.19749296180000001</v>
      </c>
      <c r="J1555" s="28">
        <v>0.20888888890000001</v>
      </c>
      <c r="K1555" s="28">
        <v>-9.4267780000000002E-3</v>
      </c>
      <c r="L1555" s="28">
        <v>-6.8988245000000004E-2</v>
      </c>
      <c r="M1555" s="28">
        <v>-6.9327731000000004E-2</v>
      </c>
      <c r="N1555" s="28">
        <v>3.647751E-4</v>
      </c>
      <c r="O1555" s="28">
        <v>-1.814483E-3</v>
      </c>
      <c r="P1555" s="28">
        <v>-1.0486500000000001E-4</v>
      </c>
      <c r="Q1555" s="28">
        <v>1.6092729999999999E-4</v>
      </c>
      <c r="R1555" s="28">
        <v>2.7183500000000002E-5</v>
      </c>
    </row>
    <row r="1556" spans="1:18" ht="22.5" x14ac:dyDescent="0.2">
      <c r="A1556" s="12" t="s">
        <v>1452</v>
      </c>
      <c r="B1556" s="10" t="str">
        <f>VLOOKUP(A1556,[3]Feuil1!$A$4:$B$2591,2,FALSE)</f>
        <v>Symptômes et autres recours aux soins concernant les affections de la peau</v>
      </c>
      <c r="C1556" s="26">
        <v>2131</v>
      </c>
      <c r="D1556" s="27">
        <v>3273002.1910999999</v>
      </c>
      <c r="E1556" s="26">
        <v>2089</v>
      </c>
      <c r="F1556" s="27">
        <v>3295866.7453999999</v>
      </c>
      <c r="G1556" s="26">
        <v>2038</v>
      </c>
      <c r="H1556" s="27">
        <v>3129831.9663999998</v>
      </c>
      <c r="I1556" s="28">
        <v>6.9858048000000002E-3</v>
      </c>
      <c r="J1556" s="28">
        <v>-1.9709056999999999E-2</v>
      </c>
      <c r="K1556" s="28">
        <v>2.7231570100000001E-2</v>
      </c>
      <c r="L1556" s="28">
        <v>-5.0376666000000001E-2</v>
      </c>
      <c r="M1556" s="28">
        <v>-2.4413595E-2</v>
      </c>
      <c r="N1556" s="28">
        <v>-2.6612785E-2</v>
      </c>
      <c r="O1556" s="28">
        <v>-7.0105000000000005E-4</v>
      </c>
      <c r="P1556" s="28">
        <v>-3.1898199999999999E-4</v>
      </c>
      <c r="Q1556" s="28">
        <v>1.850845E-4</v>
      </c>
      <c r="R1556" s="28">
        <v>1.155004E-4</v>
      </c>
    </row>
    <row r="1557" spans="1:18" ht="22.5" x14ac:dyDescent="0.2">
      <c r="A1557" s="12" t="s">
        <v>1453</v>
      </c>
      <c r="B1557" s="10" t="str">
        <f>VLOOKUP(A1557,[3]Feuil1!$A$4:$B$2591,2,FALSE)</f>
        <v>Symptômes et autres recours aux soins concernant les affections des seins</v>
      </c>
      <c r="C1557" s="26">
        <v>246</v>
      </c>
      <c r="D1557" s="27">
        <v>270235.02960000001</v>
      </c>
      <c r="E1557" s="26">
        <v>273</v>
      </c>
      <c r="F1557" s="27">
        <v>299059.6716</v>
      </c>
      <c r="G1557" s="26">
        <v>266</v>
      </c>
      <c r="H1557" s="27">
        <v>293369.61239999998</v>
      </c>
      <c r="I1557" s="28">
        <v>0.10666508349999999</v>
      </c>
      <c r="J1557" s="28">
        <v>0.1097560976</v>
      </c>
      <c r="K1557" s="28">
        <v>-2.7853090000000001E-3</v>
      </c>
      <c r="L1557" s="28">
        <v>-1.9026501000000001E-2</v>
      </c>
      <c r="M1557" s="28">
        <v>-2.5641026000000001E-2</v>
      </c>
      <c r="N1557" s="28">
        <v>6.7885908999999996E-3</v>
      </c>
      <c r="O1557" s="28">
        <v>-9.6223000000000004E-5</v>
      </c>
      <c r="P1557" s="28">
        <v>-1.0932E-5</v>
      </c>
      <c r="Q1557" s="28">
        <v>2.41573E-5</v>
      </c>
      <c r="R1557" s="28">
        <v>1.08262E-5</v>
      </c>
    </row>
    <row r="1558" spans="1:18" ht="22.5" x14ac:dyDescent="0.2">
      <c r="A1558" s="12" t="s">
        <v>2572</v>
      </c>
      <c r="B1558" s="10" t="str">
        <f>VLOOKUP(A1558,[3]Feuil1!$A$4:$B$2591,2,FALSE)</f>
        <v>Chirurgie esthétique, avec complication significative</v>
      </c>
      <c r="C1558" s="26">
        <v>5</v>
      </c>
      <c r="D1558" s="27">
        <v>18396.933799999999</v>
      </c>
      <c r="E1558" s="26" t="s">
        <v>3391</v>
      </c>
      <c r="F1558" s="27" t="s">
        <v>3391</v>
      </c>
      <c r="G1558" s="26">
        <v>4</v>
      </c>
      <c r="H1558" s="27">
        <v>14567.2219</v>
      </c>
      <c r="I1558" s="28" t="s">
        <v>3391</v>
      </c>
      <c r="J1558" s="28" t="s">
        <v>3391</v>
      </c>
      <c r="K1558" s="28" t="s">
        <v>3391</v>
      </c>
      <c r="L1558" s="28" t="s">
        <v>3391</v>
      </c>
      <c r="M1558" s="28" t="s">
        <v>3391</v>
      </c>
      <c r="N1558" s="28" t="s">
        <v>3391</v>
      </c>
      <c r="O1558" s="28" t="s">
        <v>3391</v>
      </c>
      <c r="P1558" s="28" t="s">
        <v>3391</v>
      </c>
      <c r="Q1558" s="28">
        <v>3.6326695E-7</v>
      </c>
      <c r="R1558" s="28">
        <v>5.3757507000000004E-7</v>
      </c>
    </row>
    <row r="1559" spans="1:18" x14ac:dyDescent="0.2">
      <c r="A1559" s="12" t="s">
        <v>1454</v>
      </c>
      <c r="B1559" s="10" t="str">
        <f>VLOOKUP(A1559,[3]Feuil1!$A$4:$B$2591,2,FALSE)</f>
        <v>Interventions sur l'hypophyse, niveau 1</v>
      </c>
      <c r="C1559" s="26">
        <v>944</v>
      </c>
      <c r="D1559" s="27">
        <v>5104373.7489999998</v>
      </c>
      <c r="E1559" s="26">
        <v>944</v>
      </c>
      <c r="F1559" s="27">
        <v>5107143.2810000004</v>
      </c>
      <c r="G1559" s="26">
        <v>858</v>
      </c>
      <c r="H1559" s="27">
        <v>4641724.9188000001</v>
      </c>
      <c r="I1559" s="28">
        <v>5.4258020000000004E-4</v>
      </c>
      <c r="J1559" s="28">
        <v>0</v>
      </c>
      <c r="K1559" s="28">
        <v>5.4258020000000004E-4</v>
      </c>
      <c r="L1559" s="28">
        <v>-9.1130860999999994E-2</v>
      </c>
      <c r="M1559" s="28">
        <v>-9.1101694999999996E-2</v>
      </c>
      <c r="N1559" s="28">
        <v>-3.2088999999999997E-5</v>
      </c>
      <c r="O1559" s="28">
        <v>-1.182163E-3</v>
      </c>
      <c r="P1559" s="28">
        <v>-8.9415000000000002E-4</v>
      </c>
      <c r="Q1559" s="28">
        <v>7.7920800000000001E-5</v>
      </c>
      <c r="R1559" s="28">
        <v>1.712939E-4</v>
      </c>
    </row>
    <row r="1560" spans="1:18" x14ac:dyDescent="0.2">
      <c r="A1560" s="12" t="s">
        <v>1455</v>
      </c>
      <c r="B1560" s="10" t="str">
        <f>VLOOKUP(A1560,[3]Feuil1!$A$4:$B$2591,2,FALSE)</f>
        <v>Interventions sur l'hypophyse, niveau 2</v>
      </c>
      <c r="C1560" s="26">
        <v>355</v>
      </c>
      <c r="D1560" s="27">
        <v>2483193.4604000002</v>
      </c>
      <c r="E1560" s="26">
        <v>457</v>
      </c>
      <c r="F1560" s="27">
        <v>3162013.7711</v>
      </c>
      <c r="G1560" s="26">
        <v>488</v>
      </c>
      <c r="H1560" s="27">
        <v>3381010.1815999998</v>
      </c>
      <c r="I1560" s="28">
        <v>0.27336585790000001</v>
      </c>
      <c r="J1560" s="28">
        <v>0.28732394369999997</v>
      </c>
      <c r="K1560" s="28">
        <v>-1.0842714E-2</v>
      </c>
      <c r="L1560" s="28">
        <v>6.9258525200000004E-2</v>
      </c>
      <c r="M1560" s="28">
        <v>6.7833697999999998E-2</v>
      </c>
      <c r="N1560" s="28">
        <v>1.3343156E-3</v>
      </c>
      <c r="O1560" s="28">
        <v>4.261286E-4</v>
      </c>
      <c r="P1560" s="28">
        <v>4.2073039999999999E-4</v>
      </c>
      <c r="Q1560" s="28">
        <v>4.4318599999999999E-5</v>
      </c>
      <c r="R1560" s="28">
        <v>1.2476960000000001E-4</v>
      </c>
    </row>
    <row r="1561" spans="1:18" x14ac:dyDescent="0.2">
      <c r="A1561" s="12" t="s">
        <v>1456</v>
      </c>
      <c r="B1561" s="10" t="str">
        <f>VLOOKUP(A1561,[3]Feuil1!$A$4:$B$2591,2,FALSE)</f>
        <v>Interventions sur l'hypophyse, niveau 3</v>
      </c>
      <c r="C1561" s="26">
        <v>89</v>
      </c>
      <c r="D1561" s="27">
        <v>1573859.855</v>
      </c>
      <c r="E1561" s="26">
        <v>126</v>
      </c>
      <c r="F1561" s="27">
        <v>2069771.7781</v>
      </c>
      <c r="G1561" s="26">
        <v>122</v>
      </c>
      <c r="H1561" s="27">
        <v>1895563.6347000001</v>
      </c>
      <c r="I1561" s="28">
        <v>0.3150928093</v>
      </c>
      <c r="J1561" s="28">
        <v>0.41573033710000001</v>
      </c>
      <c r="K1561" s="28">
        <v>-7.1085237999999995E-2</v>
      </c>
      <c r="L1561" s="28">
        <v>-8.4167802999999999E-2</v>
      </c>
      <c r="M1561" s="28">
        <v>-3.1746032E-2</v>
      </c>
      <c r="N1561" s="28">
        <v>-5.4140517999999999E-2</v>
      </c>
      <c r="O1561" s="28">
        <v>-5.4984000000000001E-5</v>
      </c>
      <c r="P1561" s="28">
        <v>-3.3468400000000002E-4</v>
      </c>
      <c r="Q1561" s="28">
        <v>1.10796E-5</v>
      </c>
      <c r="R1561" s="28">
        <v>6.9952100000000004E-5</v>
      </c>
    </row>
    <row r="1562" spans="1:18" x14ac:dyDescent="0.2">
      <c r="A1562" s="12" t="s">
        <v>1457</v>
      </c>
      <c r="B1562" s="10" t="str">
        <f>VLOOKUP(A1562,[3]Feuil1!$A$4:$B$2591,2,FALSE)</f>
        <v>Interventions sur l'hypophyse, niveau 4</v>
      </c>
      <c r="C1562" s="26">
        <v>47</v>
      </c>
      <c r="D1562" s="27">
        <v>1480544.6862999999</v>
      </c>
      <c r="E1562" s="26">
        <v>46</v>
      </c>
      <c r="F1562" s="27">
        <v>1467837.4783999999</v>
      </c>
      <c r="G1562" s="26">
        <v>51</v>
      </c>
      <c r="H1562" s="27">
        <v>1621563.7008</v>
      </c>
      <c r="I1562" s="28">
        <v>-8.582793E-3</v>
      </c>
      <c r="J1562" s="28">
        <v>-2.1276595999999998E-2</v>
      </c>
      <c r="K1562" s="28">
        <v>1.29697554E-2</v>
      </c>
      <c r="L1562" s="28">
        <v>0.1047297297</v>
      </c>
      <c r="M1562" s="28">
        <v>0.10869565220000001</v>
      </c>
      <c r="N1562" s="28">
        <v>-3.5771069999999999E-3</v>
      </c>
      <c r="O1562" s="28">
        <v>6.8730400000000002E-5</v>
      </c>
      <c r="P1562" s="28">
        <v>2.9533499999999998E-4</v>
      </c>
      <c r="Q1562" s="28">
        <v>4.6316537000000002E-6</v>
      </c>
      <c r="R1562" s="28">
        <v>5.9840699999999998E-5</v>
      </c>
    </row>
    <row r="1563" spans="1:18" ht="22.5" x14ac:dyDescent="0.2">
      <c r="A1563" s="12" t="s">
        <v>1458</v>
      </c>
      <c r="B1563" s="10" t="str">
        <f>VLOOKUP(A1563,[3]Feuil1!$A$4:$B$2591,2,FALSE)</f>
        <v>Interventions sur les glandes surrénales, niveau 1</v>
      </c>
      <c r="C1563" s="26">
        <v>731</v>
      </c>
      <c r="D1563" s="27">
        <v>3858083.2743000002</v>
      </c>
      <c r="E1563" s="26">
        <v>750</v>
      </c>
      <c r="F1563" s="27">
        <v>3933134.3870999999</v>
      </c>
      <c r="G1563" s="26">
        <v>742</v>
      </c>
      <c r="H1563" s="27">
        <v>3861154.7507000002</v>
      </c>
      <c r="I1563" s="28">
        <v>1.94529531E-2</v>
      </c>
      <c r="J1563" s="28">
        <v>2.5991792100000001E-2</v>
      </c>
      <c r="K1563" s="28">
        <v>-6.3731880000000001E-3</v>
      </c>
      <c r="L1563" s="28">
        <v>-1.8300832999999999E-2</v>
      </c>
      <c r="M1563" s="28">
        <v>-1.0666666999999999E-2</v>
      </c>
      <c r="N1563" s="28">
        <v>-7.7164759999999999E-3</v>
      </c>
      <c r="O1563" s="28">
        <v>-1.09969E-4</v>
      </c>
      <c r="P1563" s="28">
        <v>-1.3828500000000001E-4</v>
      </c>
      <c r="Q1563" s="28">
        <v>6.7385999999999995E-5</v>
      </c>
      <c r="R1563" s="28">
        <v>1.424884E-4</v>
      </c>
    </row>
    <row r="1564" spans="1:18" ht="22.5" x14ac:dyDescent="0.2">
      <c r="A1564" s="12" t="s">
        <v>1459</v>
      </c>
      <c r="B1564" s="10" t="str">
        <f>VLOOKUP(A1564,[3]Feuil1!$A$4:$B$2591,2,FALSE)</f>
        <v>Interventions sur les glandes surrénales, niveau 2</v>
      </c>
      <c r="C1564" s="26">
        <v>365</v>
      </c>
      <c r="D1564" s="27">
        <v>2529429.3771000002</v>
      </c>
      <c r="E1564" s="26">
        <v>355</v>
      </c>
      <c r="F1564" s="27">
        <v>2400005.2088000001</v>
      </c>
      <c r="G1564" s="26">
        <v>411</v>
      </c>
      <c r="H1564" s="27">
        <v>2811922.3508000001</v>
      </c>
      <c r="I1564" s="28">
        <v>-5.1167338E-2</v>
      </c>
      <c r="J1564" s="28">
        <v>-2.739726E-2</v>
      </c>
      <c r="K1564" s="28">
        <v>-2.4439658E-2</v>
      </c>
      <c r="L1564" s="28">
        <v>0.17163176999999999</v>
      </c>
      <c r="M1564" s="28">
        <v>0.15774647889999999</v>
      </c>
      <c r="N1564" s="28">
        <v>1.1993378000000001E-2</v>
      </c>
      <c r="O1564" s="28">
        <v>7.6978059999999995E-4</v>
      </c>
      <c r="P1564" s="28">
        <v>7.913649E-4</v>
      </c>
      <c r="Q1564" s="28">
        <v>3.7325700000000001E-5</v>
      </c>
      <c r="R1564" s="28">
        <v>1.0376849999999999E-4</v>
      </c>
    </row>
    <row r="1565" spans="1:18" ht="22.5" x14ac:dyDescent="0.2">
      <c r="A1565" s="12" t="s">
        <v>1460</v>
      </c>
      <c r="B1565" s="10" t="str">
        <f>VLOOKUP(A1565,[3]Feuil1!$A$4:$B$2591,2,FALSE)</f>
        <v>Interventions sur les glandes surrénales, niveau 3</v>
      </c>
      <c r="C1565" s="26">
        <v>135</v>
      </c>
      <c r="D1565" s="27">
        <v>2215977.0951</v>
      </c>
      <c r="E1565" s="26">
        <v>103</v>
      </c>
      <c r="F1565" s="27">
        <v>1756152.2028999999</v>
      </c>
      <c r="G1565" s="26">
        <v>129</v>
      </c>
      <c r="H1565" s="27">
        <v>2189151.4788000002</v>
      </c>
      <c r="I1565" s="28">
        <v>-0.207504352</v>
      </c>
      <c r="J1565" s="28">
        <v>-0.23703703700000001</v>
      </c>
      <c r="K1565" s="28">
        <v>3.8707887500000003E-2</v>
      </c>
      <c r="L1565" s="28">
        <v>0.2465613602</v>
      </c>
      <c r="M1565" s="28">
        <v>0.25242718450000001</v>
      </c>
      <c r="N1565" s="28">
        <v>-4.6835649999999998E-3</v>
      </c>
      <c r="O1565" s="28">
        <v>3.5739810000000002E-4</v>
      </c>
      <c r="P1565" s="28">
        <v>8.3186730000000002E-4</v>
      </c>
      <c r="Q1565" s="28">
        <v>1.17154E-5</v>
      </c>
      <c r="R1565" s="28">
        <v>8.0786399999999996E-5</v>
      </c>
    </row>
    <row r="1566" spans="1:18" ht="22.5" x14ac:dyDescent="0.2">
      <c r="A1566" s="12" t="s">
        <v>1461</v>
      </c>
      <c r="B1566" s="10" t="str">
        <f>VLOOKUP(A1566,[3]Feuil1!$A$4:$B$2591,2,FALSE)</f>
        <v>Interventions sur les glandes surrénales, niveau 4</v>
      </c>
      <c r="C1566" s="26">
        <v>31</v>
      </c>
      <c r="D1566" s="27">
        <v>963285.09149999998</v>
      </c>
      <c r="E1566" s="26">
        <v>60</v>
      </c>
      <c r="F1566" s="27">
        <v>1846774.9950000001</v>
      </c>
      <c r="G1566" s="26">
        <v>53</v>
      </c>
      <c r="H1566" s="27">
        <v>1641544.1895000001</v>
      </c>
      <c r="I1566" s="28">
        <v>0.91716347659999997</v>
      </c>
      <c r="J1566" s="28">
        <v>0.93548387099999997</v>
      </c>
      <c r="K1566" s="28">
        <v>-9.4655369999999996E-3</v>
      </c>
      <c r="L1566" s="28">
        <v>-0.111129296</v>
      </c>
      <c r="M1566" s="28">
        <v>-0.116666667</v>
      </c>
      <c r="N1566" s="28">
        <v>6.2687211999999997E-3</v>
      </c>
      <c r="O1566" s="28">
        <v>-9.6223000000000004E-5</v>
      </c>
      <c r="P1566" s="28">
        <v>-3.9428400000000001E-4</v>
      </c>
      <c r="Q1566" s="28">
        <v>4.8132871000000004E-6</v>
      </c>
      <c r="R1566" s="28">
        <v>6.0578000000000002E-5</v>
      </c>
    </row>
    <row r="1567" spans="1:18" ht="22.5" x14ac:dyDescent="0.2">
      <c r="A1567" s="12" t="s">
        <v>1462</v>
      </c>
      <c r="B1567" s="10" t="str">
        <f>VLOOKUP(A1567,[3]Feuil1!$A$4:$B$2591,2,FALSE)</f>
        <v>Interventions sur les parathyroïdes, niveau 1</v>
      </c>
      <c r="C1567" s="26">
        <v>3489</v>
      </c>
      <c r="D1567" s="27">
        <v>11227006.48</v>
      </c>
      <c r="E1567" s="26">
        <v>3967</v>
      </c>
      <c r="F1567" s="27">
        <v>12733048.546</v>
      </c>
      <c r="G1567" s="26">
        <v>4501</v>
      </c>
      <c r="H1567" s="27">
        <v>14440892.071</v>
      </c>
      <c r="I1567" s="28">
        <v>0.1341445798</v>
      </c>
      <c r="J1567" s="28">
        <v>0.13700200630000001</v>
      </c>
      <c r="K1567" s="28">
        <v>-2.5131239999999998E-3</v>
      </c>
      <c r="L1567" s="28">
        <v>0.13412683689999999</v>
      </c>
      <c r="M1567" s="28">
        <v>0.13461053689999999</v>
      </c>
      <c r="N1567" s="28">
        <v>-4.2631400000000001E-4</v>
      </c>
      <c r="O1567" s="28">
        <v>7.3404079999999997E-3</v>
      </c>
      <c r="P1567" s="28">
        <v>3.281066E-3</v>
      </c>
      <c r="Q1567" s="28">
        <v>4.087661E-4</v>
      </c>
      <c r="R1567" s="28">
        <v>5.3291310000000002E-4</v>
      </c>
    </row>
    <row r="1568" spans="1:18" ht="22.5" x14ac:dyDescent="0.2">
      <c r="A1568" s="12" t="s">
        <v>1463</v>
      </c>
      <c r="B1568" s="10" t="str">
        <f>VLOOKUP(A1568,[3]Feuil1!$A$4:$B$2591,2,FALSE)</f>
        <v>Interventions sur les parathyroïdes, niveau 2</v>
      </c>
      <c r="C1568" s="26">
        <v>661</v>
      </c>
      <c r="D1568" s="27">
        <v>3283147.6201999998</v>
      </c>
      <c r="E1568" s="26">
        <v>652</v>
      </c>
      <c r="F1568" s="27">
        <v>3219130.3311999999</v>
      </c>
      <c r="G1568" s="26">
        <v>661</v>
      </c>
      <c r="H1568" s="27">
        <v>3258535.7755999998</v>
      </c>
      <c r="I1568" s="28">
        <v>-1.9498754E-2</v>
      </c>
      <c r="J1568" s="28">
        <v>-1.3615734000000001E-2</v>
      </c>
      <c r="K1568" s="28">
        <v>-5.9642280000000002E-3</v>
      </c>
      <c r="L1568" s="28">
        <v>1.22410217E-2</v>
      </c>
      <c r="M1568" s="28">
        <v>1.3803681E-2</v>
      </c>
      <c r="N1568" s="28">
        <v>-1.541382E-3</v>
      </c>
      <c r="O1568" s="28">
        <v>1.237147E-4</v>
      </c>
      <c r="P1568" s="28">
        <v>7.57047E-5</v>
      </c>
      <c r="Q1568" s="28">
        <v>6.0029899999999999E-5</v>
      </c>
      <c r="R1568" s="28">
        <v>1.202499E-4</v>
      </c>
    </row>
    <row r="1569" spans="1:18" ht="22.5" x14ac:dyDescent="0.2">
      <c r="A1569" s="12" t="s">
        <v>1464</v>
      </c>
      <c r="B1569" s="10" t="str">
        <f>VLOOKUP(A1569,[3]Feuil1!$A$4:$B$2591,2,FALSE)</f>
        <v>Interventions sur les parathyroïdes, niveau 3</v>
      </c>
      <c r="C1569" s="26">
        <v>194</v>
      </c>
      <c r="D1569" s="27">
        <v>2572426.8108000001</v>
      </c>
      <c r="E1569" s="26">
        <v>165</v>
      </c>
      <c r="F1569" s="27">
        <v>2233848.0104999999</v>
      </c>
      <c r="G1569" s="26">
        <v>155</v>
      </c>
      <c r="H1569" s="27">
        <v>2024439.0558</v>
      </c>
      <c r="I1569" s="28">
        <v>-0.131618439</v>
      </c>
      <c r="J1569" s="28">
        <v>-0.149484536</v>
      </c>
      <c r="K1569" s="28">
        <v>2.1006199400000002E-2</v>
      </c>
      <c r="L1569" s="28">
        <v>-9.3743599999999996E-2</v>
      </c>
      <c r="M1569" s="28">
        <v>-6.0606061000000003E-2</v>
      </c>
      <c r="N1569" s="28">
        <v>-3.5275445000000002E-2</v>
      </c>
      <c r="O1569" s="28">
        <v>-1.3746099999999999E-4</v>
      </c>
      <c r="P1569" s="28">
        <v>-4.0231099999999998E-4</v>
      </c>
      <c r="Q1569" s="28">
        <v>1.40766E-5</v>
      </c>
      <c r="R1569" s="28">
        <v>7.4708000000000004E-5</v>
      </c>
    </row>
    <row r="1570" spans="1:18" ht="22.5" x14ac:dyDescent="0.2">
      <c r="A1570" s="12" t="s">
        <v>1465</v>
      </c>
      <c r="B1570" s="10" t="str">
        <f>VLOOKUP(A1570,[3]Feuil1!$A$4:$B$2591,2,FALSE)</f>
        <v>Interventions sur les parathyroïdes, niveau 4</v>
      </c>
      <c r="C1570" s="26">
        <v>27</v>
      </c>
      <c r="D1570" s="27">
        <v>589200.25549999997</v>
      </c>
      <c r="E1570" s="26">
        <v>17</v>
      </c>
      <c r="F1570" s="27">
        <v>375119.212</v>
      </c>
      <c r="G1570" s="26">
        <v>18</v>
      </c>
      <c r="H1570" s="27">
        <v>389334.70250000001</v>
      </c>
      <c r="I1570" s="28">
        <v>-0.36334173600000003</v>
      </c>
      <c r="J1570" s="28">
        <v>-0.37037037</v>
      </c>
      <c r="K1570" s="28">
        <v>1.11631257E-2</v>
      </c>
      <c r="L1570" s="28">
        <v>3.7895927599999997E-2</v>
      </c>
      <c r="M1570" s="28">
        <v>5.8823529399999998E-2</v>
      </c>
      <c r="N1570" s="28">
        <v>-1.9764957E-2</v>
      </c>
      <c r="O1570" s="28">
        <v>1.37461E-5</v>
      </c>
      <c r="P1570" s="28">
        <v>2.7310399999999999E-5</v>
      </c>
      <c r="Q1570" s="28">
        <v>1.6347013000000001E-6</v>
      </c>
      <c r="R1570" s="28">
        <v>1.4367599999999999E-5</v>
      </c>
    </row>
    <row r="1571" spans="1:18" ht="22.5" x14ac:dyDescent="0.2">
      <c r="A1571" s="12" t="s">
        <v>1466</v>
      </c>
      <c r="B1571" s="10" t="str">
        <f>VLOOKUP(A1571,[3]Feuil1!$A$4:$B$2591,2,FALSE)</f>
        <v>Interventions sur le tractus thyréoglosse, niveau 1</v>
      </c>
      <c r="C1571" s="26">
        <v>677</v>
      </c>
      <c r="D1571" s="27">
        <v>1393443.9613999999</v>
      </c>
      <c r="E1571" s="26">
        <v>698</v>
      </c>
      <c r="F1571" s="27">
        <v>1435845.9955</v>
      </c>
      <c r="G1571" s="26">
        <v>746</v>
      </c>
      <c r="H1571" s="27">
        <v>1521265.3455000001</v>
      </c>
      <c r="I1571" s="28">
        <v>3.0429665799999998E-2</v>
      </c>
      <c r="J1571" s="28">
        <v>3.1019202400000001E-2</v>
      </c>
      <c r="K1571" s="28">
        <v>-5.7180000000000002E-4</v>
      </c>
      <c r="L1571" s="28">
        <v>5.9490607100000002E-2</v>
      </c>
      <c r="M1571" s="28">
        <v>6.87679083E-2</v>
      </c>
      <c r="N1571" s="28">
        <v>-8.6803699999999998E-3</v>
      </c>
      <c r="O1571" s="28">
        <v>6.5981199999999996E-4</v>
      </c>
      <c r="P1571" s="28">
        <v>1.6410550000000001E-4</v>
      </c>
      <c r="Q1571" s="28">
        <v>6.7749299999999999E-5</v>
      </c>
      <c r="R1571" s="28">
        <v>5.61393E-5</v>
      </c>
    </row>
    <row r="1572" spans="1:18" ht="22.5" x14ac:dyDescent="0.2">
      <c r="A1572" s="12" t="s">
        <v>1467</v>
      </c>
      <c r="B1572" s="10" t="str">
        <f>VLOOKUP(A1572,[3]Feuil1!$A$4:$B$2591,2,FALSE)</f>
        <v>Interventions sur le tractus thyréoglosse, niveau 2</v>
      </c>
      <c r="C1572" s="26">
        <v>11</v>
      </c>
      <c r="D1572" s="27">
        <v>30113.3138</v>
      </c>
      <c r="E1572" s="26">
        <v>25</v>
      </c>
      <c r="F1572" s="27">
        <v>69633.659199999995</v>
      </c>
      <c r="G1572" s="26">
        <v>27</v>
      </c>
      <c r="H1572" s="27">
        <v>74958.9041</v>
      </c>
      <c r="I1572" s="28">
        <v>1.3123877917</v>
      </c>
      <c r="J1572" s="28">
        <v>1.2727272727000001</v>
      </c>
      <c r="K1572" s="28">
        <v>1.7450628400000001E-2</v>
      </c>
      <c r="L1572" s="28">
        <v>7.64751553E-2</v>
      </c>
      <c r="M1572" s="28">
        <v>0.08</v>
      </c>
      <c r="N1572" s="28">
        <v>-3.2637450000000002E-3</v>
      </c>
      <c r="O1572" s="28">
        <v>2.7492200000000001E-5</v>
      </c>
      <c r="P1572" s="28">
        <v>1.02307E-5</v>
      </c>
      <c r="Q1572" s="28">
        <v>2.4520518999999998E-6</v>
      </c>
      <c r="R1572" s="28">
        <v>2.766213E-6</v>
      </c>
    </row>
    <row r="1573" spans="1:18" ht="22.5" x14ac:dyDescent="0.2">
      <c r="A1573" s="12" t="s">
        <v>1468</v>
      </c>
      <c r="B1573" s="10" t="str">
        <f>VLOOKUP(A1573,[3]Feuil1!$A$4:$B$2591,2,FALSE)</f>
        <v>Interventions sur le tractus thyréoglosse, niveau 3</v>
      </c>
      <c r="C1573" s="26">
        <v>4</v>
      </c>
      <c r="D1573" s="27">
        <v>29008.690200000001</v>
      </c>
      <c r="E1573" s="26">
        <v>6</v>
      </c>
      <c r="F1573" s="27">
        <v>44003.520400000001</v>
      </c>
      <c r="G1573" s="26">
        <v>6</v>
      </c>
      <c r="H1573" s="27">
        <v>43022.550199999998</v>
      </c>
      <c r="I1573" s="28">
        <v>0.51690821259999997</v>
      </c>
      <c r="J1573" s="28">
        <v>0.5</v>
      </c>
      <c r="K1573" s="28">
        <v>1.12721417E-2</v>
      </c>
      <c r="L1573" s="28">
        <v>-2.2292994E-2</v>
      </c>
      <c r="M1573" s="28">
        <v>0</v>
      </c>
      <c r="N1573" s="28">
        <v>-2.2292994E-2</v>
      </c>
      <c r="O1573" s="28">
        <v>0</v>
      </c>
      <c r="P1573" s="28">
        <v>-1.8846149999999999E-6</v>
      </c>
      <c r="Q1573" s="28">
        <v>5.4490043000000004E-7</v>
      </c>
      <c r="R1573" s="28">
        <v>1.5876638E-6</v>
      </c>
    </row>
    <row r="1574" spans="1:18" ht="22.5" x14ac:dyDescent="0.2">
      <c r="A1574" s="12" t="s">
        <v>1469</v>
      </c>
      <c r="B1574" s="10" t="str">
        <f>VLOOKUP(A1574,[3]Feuil1!$A$4:$B$2591,2,FALSE)</f>
        <v>Interventions sur le tractus thyréoglosse, niveau 4</v>
      </c>
      <c r="C1574" s="26" t="s">
        <v>3391</v>
      </c>
      <c r="D1574" s="27" t="s">
        <v>3391</v>
      </c>
      <c r="E1574" s="26">
        <v>3</v>
      </c>
      <c r="F1574" s="27">
        <v>36910.763500000001</v>
      </c>
      <c r="G1574" s="26" t="s">
        <v>3391</v>
      </c>
      <c r="H1574" s="27" t="s">
        <v>3391</v>
      </c>
      <c r="I1574" s="28" t="s">
        <v>3391</v>
      </c>
      <c r="J1574" s="28" t="s">
        <v>3391</v>
      </c>
      <c r="K1574" s="28" t="s">
        <v>3391</v>
      </c>
      <c r="L1574" s="28" t="s">
        <v>3391</v>
      </c>
      <c r="M1574" s="28" t="s">
        <v>3391</v>
      </c>
      <c r="N1574" s="28" t="s">
        <v>3391</v>
      </c>
      <c r="O1574" s="28" t="s">
        <v>3391</v>
      </c>
      <c r="P1574" s="28" t="s">
        <v>3391</v>
      </c>
      <c r="Q1574" s="28" t="s">
        <v>3391</v>
      </c>
      <c r="R1574" s="28" t="s">
        <v>3392</v>
      </c>
    </row>
    <row r="1575" spans="1:18" ht="33.75" x14ac:dyDescent="0.2">
      <c r="A1575" s="12" t="s">
        <v>1470</v>
      </c>
      <c r="B1575" s="10" t="str">
        <f>VLOOKUP(A1575,[3]Feuil1!$A$4:$B$2591,2,FALSE)</f>
        <v>Autres interventions pour troubles endocriniens, métaboliques ou nutritionnels, niveau 1</v>
      </c>
      <c r="C1575" s="26">
        <v>613</v>
      </c>
      <c r="D1575" s="27">
        <v>1960084.3901</v>
      </c>
      <c r="E1575" s="26">
        <v>613</v>
      </c>
      <c r="F1575" s="27">
        <v>1960531.4</v>
      </c>
      <c r="G1575" s="26">
        <v>590</v>
      </c>
      <c r="H1575" s="27">
        <v>1882134.0671999999</v>
      </c>
      <c r="I1575" s="28">
        <v>2.2805650000000001E-4</v>
      </c>
      <c r="J1575" s="28">
        <v>0</v>
      </c>
      <c r="K1575" s="28">
        <v>2.2805650000000001E-4</v>
      </c>
      <c r="L1575" s="28">
        <v>-3.9987797999999998E-2</v>
      </c>
      <c r="M1575" s="28">
        <v>-3.7520392E-2</v>
      </c>
      <c r="N1575" s="28">
        <v>-2.5635929999999999E-3</v>
      </c>
      <c r="O1575" s="28">
        <v>-3.1616000000000001E-4</v>
      </c>
      <c r="P1575" s="28">
        <v>-1.5061499999999999E-4</v>
      </c>
      <c r="Q1575" s="28">
        <v>5.3581900000000003E-5</v>
      </c>
      <c r="R1575" s="28">
        <v>6.9456500000000002E-5</v>
      </c>
    </row>
    <row r="1576" spans="1:18" ht="33.75" x14ac:dyDescent="0.2">
      <c r="A1576" s="12" t="s">
        <v>1471</v>
      </c>
      <c r="B1576" s="10" t="str">
        <f>VLOOKUP(A1576,[3]Feuil1!$A$4:$B$2591,2,FALSE)</f>
        <v>Autres interventions pour troubles endocriniens, métaboliques ou nutritionnels, niveau 2</v>
      </c>
      <c r="C1576" s="26">
        <v>245</v>
      </c>
      <c r="D1576" s="27">
        <v>2220040.4707999998</v>
      </c>
      <c r="E1576" s="26">
        <v>247</v>
      </c>
      <c r="F1576" s="27">
        <v>2234942.8848000001</v>
      </c>
      <c r="G1576" s="26">
        <v>274</v>
      </c>
      <c r="H1576" s="27">
        <v>2497336.9169999999</v>
      </c>
      <c r="I1576" s="28">
        <v>6.7126766999999997E-3</v>
      </c>
      <c r="J1576" s="28">
        <v>8.1632652999999999E-3</v>
      </c>
      <c r="K1576" s="28">
        <v>-1.438843E-3</v>
      </c>
      <c r="L1576" s="28">
        <v>0.1174052518</v>
      </c>
      <c r="M1576" s="28">
        <v>0.1093117409</v>
      </c>
      <c r="N1576" s="28">
        <v>7.2959751999999998E-3</v>
      </c>
      <c r="O1576" s="28">
        <v>3.7114420000000002E-4</v>
      </c>
      <c r="P1576" s="28">
        <v>5.0410479999999996E-4</v>
      </c>
      <c r="Q1576" s="28">
        <v>2.4883800000000001E-5</v>
      </c>
      <c r="R1576" s="28">
        <v>9.2159399999999997E-5</v>
      </c>
    </row>
    <row r="1577" spans="1:18" ht="33.75" x14ac:dyDescent="0.2">
      <c r="A1577" s="12" t="s">
        <v>1472</v>
      </c>
      <c r="B1577" s="10" t="str">
        <f>VLOOKUP(A1577,[3]Feuil1!$A$4:$B$2591,2,FALSE)</f>
        <v>Autres interventions pour troubles endocriniens, métaboliques ou nutritionnels, niveau 3</v>
      </c>
      <c r="C1577" s="26">
        <v>195</v>
      </c>
      <c r="D1577" s="27">
        <v>2571882.0926999999</v>
      </c>
      <c r="E1577" s="26">
        <v>223</v>
      </c>
      <c r="F1577" s="27">
        <v>2769700.7793000001</v>
      </c>
      <c r="G1577" s="26">
        <v>241</v>
      </c>
      <c r="H1577" s="27">
        <v>3020520.7655000002</v>
      </c>
      <c r="I1577" s="28">
        <v>7.6915923600000005E-2</v>
      </c>
      <c r="J1577" s="28">
        <v>0.14358974360000001</v>
      </c>
      <c r="K1577" s="28">
        <v>-5.8302219000000002E-2</v>
      </c>
      <c r="L1577" s="28">
        <v>9.0558513800000004E-2</v>
      </c>
      <c r="M1577" s="28">
        <v>8.0717488800000001E-2</v>
      </c>
      <c r="N1577" s="28">
        <v>9.1060107000000001E-3</v>
      </c>
      <c r="O1577" s="28">
        <v>2.4742950000000003E-4</v>
      </c>
      <c r="P1577" s="28">
        <v>4.8186909999999998E-4</v>
      </c>
      <c r="Q1577" s="28">
        <v>2.1886799999999999E-5</v>
      </c>
      <c r="R1577" s="28">
        <v>1.114665E-4</v>
      </c>
    </row>
    <row r="1578" spans="1:18" ht="33.75" x14ac:dyDescent="0.2">
      <c r="A1578" s="12" t="s">
        <v>1473</v>
      </c>
      <c r="B1578" s="10" t="str">
        <f>VLOOKUP(A1578,[3]Feuil1!$A$4:$B$2591,2,FALSE)</f>
        <v>Autres interventions pour troubles endocriniens, métaboliques ou nutritionnels, niveau 4</v>
      </c>
      <c r="C1578" s="26">
        <v>254</v>
      </c>
      <c r="D1578" s="27">
        <v>5142342.3238000004</v>
      </c>
      <c r="E1578" s="26">
        <v>309</v>
      </c>
      <c r="F1578" s="27">
        <v>6693937.4617999997</v>
      </c>
      <c r="G1578" s="26">
        <v>280</v>
      </c>
      <c r="H1578" s="27">
        <v>5973996.1809</v>
      </c>
      <c r="I1578" s="28">
        <v>0.30172925880000001</v>
      </c>
      <c r="J1578" s="28">
        <v>0.21653543310000001</v>
      </c>
      <c r="K1578" s="28">
        <v>7.0029876199999994E-2</v>
      </c>
      <c r="L1578" s="28">
        <v>-0.10755124100000001</v>
      </c>
      <c r="M1578" s="28">
        <v>-9.3851133000000003E-2</v>
      </c>
      <c r="N1578" s="28">
        <v>-1.5119048E-2</v>
      </c>
      <c r="O1578" s="28">
        <v>-3.9863600000000001E-4</v>
      </c>
      <c r="P1578" s="28">
        <v>-1.3831329999999999E-3</v>
      </c>
      <c r="Q1578" s="28">
        <v>2.5428699999999999E-5</v>
      </c>
      <c r="R1578" s="28">
        <v>2.204587E-4</v>
      </c>
    </row>
    <row r="1579" spans="1:18" ht="33.75" x14ac:dyDescent="0.2">
      <c r="A1579" s="12" t="s">
        <v>1474</v>
      </c>
      <c r="B1579" s="10" t="str">
        <f>VLOOKUP(A1579,[3]Feuil1!$A$4:$B$2591,2,FALSE)</f>
        <v>Autres interventions pour troubles endocriniens, métaboliques ou nutritionnels, en ambulatoire</v>
      </c>
      <c r="C1579" s="26">
        <v>48</v>
      </c>
      <c r="D1579" s="27">
        <v>38850.5052</v>
      </c>
      <c r="E1579" s="26">
        <v>60</v>
      </c>
      <c r="F1579" s="27">
        <v>49136.805899999999</v>
      </c>
      <c r="G1579" s="26">
        <v>55</v>
      </c>
      <c r="H1579" s="27">
        <v>45057.343500000003</v>
      </c>
      <c r="I1579" s="28">
        <v>0.26476620179999999</v>
      </c>
      <c r="J1579" s="28">
        <v>0.25</v>
      </c>
      <c r="K1579" s="28">
        <v>1.18129614E-2</v>
      </c>
      <c r="L1579" s="28">
        <v>-8.3022539000000006E-2</v>
      </c>
      <c r="M1579" s="28">
        <v>-8.3333332999999996E-2</v>
      </c>
      <c r="N1579" s="28">
        <v>3.39048E-4</v>
      </c>
      <c r="O1579" s="28">
        <v>-6.8730000000000001E-5</v>
      </c>
      <c r="P1579" s="28">
        <v>-7.8373610000000005E-6</v>
      </c>
      <c r="Q1579" s="28">
        <v>4.9949205999999996E-6</v>
      </c>
      <c r="R1579" s="28">
        <v>1.6627539E-6</v>
      </c>
    </row>
    <row r="1580" spans="1:18" x14ac:dyDescent="0.2">
      <c r="A1580" s="12" t="s">
        <v>1475</v>
      </c>
      <c r="B1580" s="10" t="str">
        <f>VLOOKUP(A1580,[3]Feuil1!$A$4:$B$2591,2,FALSE)</f>
        <v>Gastroplasties pour obésité, niveau 1</v>
      </c>
      <c r="C1580" s="26">
        <v>2001</v>
      </c>
      <c r="D1580" s="27">
        <v>7395146.2971999999</v>
      </c>
      <c r="E1580" s="26">
        <v>1544</v>
      </c>
      <c r="F1580" s="27">
        <v>5596488.3262</v>
      </c>
      <c r="G1580" s="26">
        <v>1195</v>
      </c>
      <c r="H1580" s="27">
        <v>4295449.6720000003</v>
      </c>
      <c r="I1580" s="28">
        <v>-0.24322141799999999</v>
      </c>
      <c r="J1580" s="28">
        <v>-0.228385807</v>
      </c>
      <c r="K1580" s="28">
        <v>-1.9226722000000002E-2</v>
      </c>
      <c r="L1580" s="28">
        <v>-0.23247411200000001</v>
      </c>
      <c r="M1580" s="28">
        <v>-0.22603626900000001</v>
      </c>
      <c r="N1580" s="28">
        <v>-8.3180159999999993E-3</v>
      </c>
      <c r="O1580" s="28">
        <v>-4.7973829999999997E-3</v>
      </c>
      <c r="P1580" s="28">
        <v>-2.499523E-3</v>
      </c>
      <c r="Q1580" s="28">
        <v>1.08526E-4</v>
      </c>
      <c r="R1580" s="28">
        <v>1.5851520000000001E-4</v>
      </c>
    </row>
    <row r="1581" spans="1:18" x14ac:dyDescent="0.2">
      <c r="A1581" s="12" t="s">
        <v>1476</v>
      </c>
      <c r="B1581" s="10" t="str">
        <f>VLOOKUP(A1581,[3]Feuil1!$A$4:$B$2591,2,FALSE)</f>
        <v>Gastroplasties pour obésité, niveau 2</v>
      </c>
      <c r="C1581" s="26">
        <v>162</v>
      </c>
      <c r="D1581" s="27">
        <v>840214.196</v>
      </c>
      <c r="E1581" s="26">
        <v>140</v>
      </c>
      <c r="F1581" s="27">
        <v>733333.03500000003</v>
      </c>
      <c r="G1581" s="26">
        <v>91</v>
      </c>
      <c r="H1581" s="27">
        <v>469516.23950000003</v>
      </c>
      <c r="I1581" s="28">
        <v>-0.12720703999999999</v>
      </c>
      <c r="J1581" s="28">
        <v>-0.13580246900000001</v>
      </c>
      <c r="K1581" s="28">
        <v>9.9461392000000006E-3</v>
      </c>
      <c r="L1581" s="28">
        <v>-0.35975032200000001</v>
      </c>
      <c r="M1581" s="28">
        <v>-0.35</v>
      </c>
      <c r="N1581" s="28">
        <v>-1.5000495000000001E-2</v>
      </c>
      <c r="O1581" s="28">
        <v>-6.7355799999999999E-4</v>
      </c>
      <c r="P1581" s="28">
        <v>-5.0683800000000002E-4</v>
      </c>
      <c r="Q1581" s="28">
        <v>8.2643231999999993E-6</v>
      </c>
      <c r="R1581" s="28">
        <v>1.7326600000000001E-5</v>
      </c>
    </row>
    <row r="1582" spans="1:18" x14ac:dyDescent="0.2">
      <c r="A1582" s="12" t="s">
        <v>1477</v>
      </c>
      <c r="B1582" s="10" t="str">
        <f>VLOOKUP(A1582,[3]Feuil1!$A$4:$B$2591,2,FALSE)</f>
        <v>Gastroplasties pour obésité, niveau 3</v>
      </c>
      <c r="C1582" s="26">
        <v>25</v>
      </c>
      <c r="D1582" s="27">
        <v>278688.01140000002</v>
      </c>
      <c r="E1582" s="26">
        <v>17</v>
      </c>
      <c r="F1582" s="27">
        <v>234505.80059999999</v>
      </c>
      <c r="G1582" s="26">
        <v>13</v>
      </c>
      <c r="H1582" s="27">
        <v>140418.86540000001</v>
      </c>
      <c r="I1582" s="28">
        <v>-0.15853645999999999</v>
      </c>
      <c r="J1582" s="28">
        <v>-0.32</v>
      </c>
      <c r="K1582" s="28">
        <v>0.2374463822</v>
      </c>
      <c r="L1582" s="28">
        <v>-0.40121368000000002</v>
      </c>
      <c r="M1582" s="28">
        <v>-0.235294118</v>
      </c>
      <c r="N1582" s="28">
        <v>-0.216971735</v>
      </c>
      <c r="O1582" s="28">
        <v>-5.4984000000000001E-5</v>
      </c>
      <c r="P1582" s="28">
        <v>-1.80757E-4</v>
      </c>
      <c r="Q1582" s="28">
        <v>1.1806176000000001E-6</v>
      </c>
      <c r="R1582" s="28">
        <v>5.1818859000000004E-6</v>
      </c>
    </row>
    <row r="1583" spans="1:18" x14ac:dyDescent="0.2">
      <c r="A1583" s="12" t="s">
        <v>1478</v>
      </c>
      <c r="B1583" s="10" t="str">
        <f>VLOOKUP(A1583,[3]Feuil1!$A$4:$B$2591,2,FALSE)</f>
        <v>Gastroplasties pour obésité, niveau 4</v>
      </c>
      <c r="C1583" s="26">
        <v>13</v>
      </c>
      <c r="D1583" s="27">
        <v>259861.53030000001</v>
      </c>
      <c r="E1583" s="26">
        <v>7</v>
      </c>
      <c r="F1583" s="27">
        <v>141959.55059999999</v>
      </c>
      <c r="G1583" s="26">
        <v>4</v>
      </c>
      <c r="H1583" s="27">
        <v>83704.440900000001</v>
      </c>
      <c r="I1583" s="28">
        <v>-0.45371078799999998</v>
      </c>
      <c r="J1583" s="28">
        <v>-0.46153846199999998</v>
      </c>
      <c r="K1583" s="28">
        <v>1.45371079E-2</v>
      </c>
      <c r="L1583" s="28">
        <v>-0.41036414599999999</v>
      </c>
      <c r="M1583" s="28">
        <v>-0.428571429</v>
      </c>
      <c r="N1583" s="28">
        <v>3.1862745099999999E-2</v>
      </c>
      <c r="O1583" s="28">
        <v>-4.1238000000000001E-5</v>
      </c>
      <c r="P1583" s="28">
        <v>-1.1191799999999999E-4</v>
      </c>
      <c r="Q1583" s="28">
        <v>3.6326695E-7</v>
      </c>
      <c r="R1583" s="28">
        <v>3.0889499999999999E-6</v>
      </c>
    </row>
    <row r="1584" spans="1:18" ht="22.5" x14ac:dyDescent="0.2">
      <c r="A1584" s="12" t="s">
        <v>1479</v>
      </c>
      <c r="B1584" s="10" t="str">
        <f>VLOOKUP(A1584,[3]Feuil1!$A$4:$B$2591,2,FALSE)</f>
        <v>Autres interventions pour obésité, niveau 1</v>
      </c>
      <c r="C1584" s="26">
        <v>3313</v>
      </c>
      <c r="D1584" s="27">
        <v>10029125.995999999</v>
      </c>
      <c r="E1584" s="26">
        <v>3594</v>
      </c>
      <c r="F1584" s="27">
        <v>10760874.596999999</v>
      </c>
      <c r="G1584" s="26">
        <v>3837</v>
      </c>
      <c r="H1584" s="27">
        <v>11344689.174000001</v>
      </c>
      <c r="I1584" s="28">
        <v>7.2962349999999995E-2</v>
      </c>
      <c r="J1584" s="28">
        <v>8.4817386100000003E-2</v>
      </c>
      <c r="K1584" s="28">
        <v>-1.0928139999999999E-2</v>
      </c>
      <c r="L1584" s="28">
        <v>5.42534504E-2</v>
      </c>
      <c r="M1584" s="28">
        <v>6.7612687800000001E-2</v>
      </c>
      <c r="N1584" s="28">
        <v>-1.2513187E-2</v>
      </c>
      <c r="O1584" s="28">
        <v>3.3402979999999998E-3</v>
      </c>
      <c r="P1584" s="28">
        <v>1.1216099000000001E-3</v>
      </c>
      <c r="Q1584" s="28">
        <v>3.4846379999999998E-4</v>
      </c>
      <c r="R1584" s="28">
        <v>4.1865380000000001E-4</v>
      </c>
    </row>
    <row r="1585" spans="1:18" ht="22.5" x14ac:dyDescent="0.2">
      <c r="A1585" s="12" t="s">
        <v>1480</v>
      </c>
      <c r="B1585" s="10" t="str">
        <f>VLOOKUP(A1585,[3]Feuil1!$A$4:$B$2591,2,FALSE)</f>
        <v>Autres interventions pour obésité, niveau 2</v>
      </c>
      <c r="C1585" s="26">
        <v>402</v>
      </c>
      <c r="D1585" s="27">
        <v>1644975.5632</v>
      </c>
      <c r="E1585" s="26">
        <v>501</v>
      </c>
      <c r="F1585" s="27">
        <v>2057703.1455999999</v>
      </c>
      <c r="G1585" s="26">
        <v>515</v>
      </c>
      <c r="H1585" s="27">
        <v>2101735.8048999999</v>
      </c>
      <c r="I1585" s="28">
        <v>0.25090195360000001</v>
      </c>
      <c r="J1585" s="28">
        <v>0.2462686567</v>
      </c>
      <c r="K1585" s="28">
        <v>3.7177351999999999E-3</v>
      </c>
      <c r="L1585" s="28">
        <v>2.1398936699999999E-2</v>
      </c>
      <c r="M1585" s="28">
        <v>2.7944111800000001E-2</v>
      </c>
      <c r="N1585" s="28">
        <v>-6.3672479999999998E-3</v>
      </c>
      <c r="O1585" s="28">
        <v>1.9244520000000001E-4</v>
      </c>
      <c r="P1585" s="28">
        <v>8.4594399999999998E-5</v>
      </c>
      <c r="Q1585" s="28">
        <v>4.6770600000000002E-5</v>
      </c>
      <c r="R1585" s="28">
        <v>7.7560500000000004E-5</v>
      </c>
    </row>
    <row r="1586" spans="1:18" ht="22.5" x14ac:dyDescent="0.2">
      <c r="A1586" s="12" t="s">
        <v>1481</v>
      </c>
      <c r="B1586" s="10" t="str">
        <f>VLOOKUP(A1586,[3]Feuil1!$A$4:$B$2591,2,FALSE)</f>
        <v>Autres interventions pour obésité, niveau 3</v>
      </c>
      <c r="C1586" s="26">
        <v>88</v>
      </c>
      <c r="D1586" s="27">
        <v>828193.19050000003</v>
      </c>
      <c r="E1586" s="26">
        <v>90</v>
      </c>
      <c r="F1586" s="27">
        <v>856174.18319999997</v>
      </c>
      <c r="G1586" s="26">
        <v>108</v>
      </c>
      <c r="H1586" s="27">
        <v>988916.97649999999</v>
      </c>
      <c r="I1586" s="28">
        <v>3.3785586499999999E-2</v>
      </c>
      <c r="J1586" s="28">
        <v>2.2727272699999999E-2</v>
      </c>
      <c r="K1586" s="28">
        <v>1.08125735E-2</v>
      </c>
      <c r="L1586" s="28">
        <v>0.155041808</v>
      </c>
      <c r="M1586" s="28">
        <v>0.2</v>
      </c>
      <c r="N1586" s="28">
        <v>-3.7465159999999997E-2</v>
      </c>
      <c r="O1586" s="28">
        <v>2.4742950000000003E-4</v>
      </c>
      <c r="P1586" s="28">
        <v>2.5502210000000002E-4</v>
      </c>
      <c r="Q1586" s="28">
        <v>9.8082078000000007E-6</v>
      </c>
      <c r="R1586" s="28">
        <v>3.64941E-5</v>
      </c>
    </row>
    <row r="1587" spans="1:18" ht="22.5" x14ac:dyDescent="0.2">
      <c r="A1587" s="12" t="s">
        <v>1482</v>
      </c>
      <c r="B1587" s="10" t="str">
        <f>VLOOKUP(A1587,[3]Feuil1!$A$4:$B$2591,2,FALSE)</f>
        <v>Autres interventions pour obésité, niveau 4</v>
      </c>
      <c r="C1587" s="26">
        <v>22</v>
      </c>
      <c r="D1587" s="27">
        <v>323727.53639999998</v>
      </c>
      <c r="E1587" s="26">
        <v>14</v>
      </c>
      <c r="F1587" s="27">
        <v>210196.11929999999</v>
      </c>
      <c r="G1587" s="26">
        <v>20</v>
      </c>
      <c r="H1587" s="27">
        <v>286450.67910000001</v>
      </c>
      <c r="I1587" s="28">
        <v>-0.35070052499999999</v>
      </c>
      <c r="J1587" s="28">
        <v>-0.36363636399999999</v>
      </c>
      <c r="K1587" s="28">
        <v>2.0327745800000002E-2</v>
      </c>
      <c r="L1587" s="28">
        <v>0.3627781524</v>
      </c>
      <c r="M1587" s="28">
        <v>0.42857142860000003</v>
      </c>
      <c r="N1587" s="28">
        <v>-4.6055292999999997E-2</v>
      </c>
      <c r="O1587" s="28">
        <v>8.2476499999999995E-5</v>
      </c>
      <c r="P1587" s="28">
        <v>1.464983E-4</v>
      </c>
      <c r="Q1587" s="28">
        <v>1.8163347999999999E-6</v>
      </c>
      <c r="R1587" s="28">
        <v>1.0570900000000001E-5</v>
      </c>
    </row>
    <row r="1588" spans="1:18" ht="22.5" x14ac:dyDescent="0.2">
      <c r="A1588" s="12" t="s">
        <v>1483</v>
      </c>
      <c r="B1588" s="10" t="str">
        <f>VLOOKUP(A1588,[3]Feuil1!$A$4:$B$2591,2,FALSE)</f>
        <v>Interventions sur la thyroïde pour tumeurs malignes, niveau 1</v>
      </c>
      <c r="C1588" s="26">
        <v>4253</v>
      </c>
      <c r="D1588" s="27">
        <v>16361078.436000001</v>
      </c>
      <c r="E1588" s="26">
        <v>4576</v>
      </c>
      <c r="F1588" s="27">
        <v>17600219.967999998</v>
      </c>
      <c r="G1588" s="26">
        <v>4392</v>
      </c>
      <c r="H1588" s="27">
        <v>16874174.158</v>
      </c>
      <c r="I1588" s="28">
        <v>7.5737154900000006E-2</v>
      </c>
      <c r="J1588" s="28">
        <v>7.5946390799999999E-2</v>
      </c>
      <c r="K1588" s="28">
        <v>-1.9446700000000001E-4</v>
      </c>
      <c r="L1588" s="28">
        <v>-4.1252087E-2</v>
      </c>
      <c r="M1588" s="28">
        <v>-4.0209790000000002E-2</v>
      </c>
      <c r="N1588" s="28">
        <v>-1.0859629999999999E-3</v>
      </c>
      <c r="O1588" s="28">
        <v>-2.5292790000000002E-3</v>
      </c>
      <c r="P1588" s="28">
        <v>-1.3948610000000001E-3</v>
      </c>
      <c r="Q1588" s="28">
        <v>3.9886709999999999E-4</v>
      </c>
      <c r="R1588" s="28">
        <v>6.2270870000000005E-4</v>
      </c>
    </row>
    <row r="1589" spans="1:18" ht="22.5" x14ac:dyDescent="0.2">
      <c r="A1589" s="12" t="s">
        <v>1484</v>
      </c>
      <c r="B1589" s="10" t="str">
        <f>VLOOKUP(A1589,[3]Feuil1!$A$4:$B$2591,2,FALSE)</f>
        <v>Interventions sur la thyroïde pour tumeurs malignes, niveau 2</v>
      </c>
      <c r="C1589" s="26">
        <v>615</v>
      </c>
      <c r="D1589" s="27">
        <v>3412543.8846999998</v>
      </c>
      <c r="E1589" s="26">
        <v>655</v>
      </c>
      <c r="F1589" s="27">
        <v>3623583.1120000002</v>
      </c>
      <c r="G1589" s="26">
        <v>640</v>
      </c>
      <c r="H1589" s="27">
        <v>3567203.3311999999</v>
      </c>
      <c r="I1589" s="28">
        <v>6.1842201700000002E-2</v>
      </c>
      <c r="J1589" s="28">
        <v>6.5040650399999997E-2</v>
      </c>
      <c r="K1589" s="28">
        <v>-3.0031239999999998E-3</v>
      </c>
      <c r="L1589" s="28">
        <v>-1.5559125E-2</v>
      </c>
      <c r="M1589" s="28">
        <v>-2.2900763000000001E-2</v>
      </c>
      <c r="N1589" s="28">
        <v>7.5137084999999998E-3</v>
      </c>
      <c r="O1589" s="28">
        <v>-2.0619099999999999E-4</v>
      </c>
      <c r="P1589" s="28">
        <v>-1.08315E-4</v>
      </c>
      <c r="Q1589" s="28">
        <v>5.8122699999999998E-5</v>
      </c>
      <c r="R1589" s="28">
        <v>1.316407E-4</v>
      </c>
    </row>
    <row r="1590" spans="1:18" ht="22.5" x14ac:dyDescent="0.2">
      <c r="A1590" s="12" t="s">
        <v>1485</v>
      </c>
      <c r="B1590" s="10" t="str">
        <f>VLOOKUP(A1590,[3]Feuil1!$A$4:$B$2591,2,FALSE)</f>
        <v>Interventions sur la thyroïde pour tumeurs malignes, niveau 3</v>
      </c>
      <c r="C1590" s="26">
        <v>110</v>
      </c>
      <c r="D1590" s="27">
        <v>1562550.6089000001</v>
      </c>
      <c r="E1590" s="26">
        <v>122</v>
      </c>
      <c r="F1590" s="27">
        <v>1707516.9018000001</v>
      </c>
      <c r="G1590" s="26">
        <v>106</v>
      </c>
      <c r="H1590" s="27">
        <v>1474582.3130999999</v>
      </c>
      <c r="I1590" s="28">
        <v>9.2775422499999996E-2</v>
      </c>
      <c r="J1590" s="28">
        <v>0.10909090909999999</v>
      </c>
      <c r="K1590" s="28">
        <v>-1.4710684999999999E-2</v>
      </c>
      <c r="L1590" s="28">
        <v>-0.13641714999999999</v>
      </c>
      <c r="M1590" s="28">
        <v>-0.13114754100000001</v>
      </c>
      <c r="N1590" s="28">
        <v>-6.0650210000000003E-3</v>
      </c>
      <c r="O1590" s="28">
        <v>-2.1993699999999999E-4</v>
      </c>
      <c r="P1590" s="28">
        <v>-4.47508E-4</v>
      </c>
      <c r="Q1590" s="28">
        <v>9.6265743000000007E-6</v>
      </c>
      <c r="R1590" s="28">
        <v>5.4416599999999997E-5</v>
      </c>
    </row>
    <row r="1591" spans="1:18" ht="22.5" x14ac:dyDescent="0.2">
      <c r="A1591" s="12" t="s">
        <v>1486</v>
      </c>
      <c r="B1591" s="10" t="str">
        <f>VLOOKUP(A1591,[3]Feuil1!$A$4:$B$2591,2,FALSE)</f>
        <v>Interventions sur la thyroïde pour tumeurs malignes, niveau 4</v>
      </c>
      <c r="C1591" s="26">
        <v>34</v>
      </c>
      <c r="D1591" s="27">
        <v>778676.02800000005</v>
      </c>
      <c r="E1591" s="26">
        <v>37</v>
      </c>
      <c r="F1591" s="27">
        <v>855296.84239999996</v>
      </c>
      <c r="G1591" s="26">
        <v>28</v>
      </c>
      <c r="H1591" s="27">
        <v>641075.9264</v>
      </c>
      <c r="I1591" s="28">
        <v>9.8398835500000004E-2</v>
      </c>
      <c r="J1591" s="28">
        <v>8.82352941E-2</v>
      </c>
      <c r="K1591" s="28">
        <v>9.3394705000000005E-3</v>
      </c>
      <c r="L1591" s="28">
        <v>-0.250463822</v>
      </c>
      <c r="M1591" s="28">
        <v>-0.243243243</v>
      </c>
      <c r="N1591" s="28">
        <v>-9.5414790000000003E-3</v>
      </c>
      <c r="O1591" s="28">
        <v>-1.2371499999999999E-4</v>
      </c>
      <c r="P1591" s="28">
        <v>-4.1155599999999999E-4</v>
      </c>
      <c r="Q1591" s="28">
        <v>2.5428686999999998E-6</v>
      </c>
      <c r="R1591" s="28">
        <v>2.3657699999999999E-5</v>
      </c>
    </row>
    <row r="1592" spans="1:18" ht="22.5" x14ac:dyDescent="0.2">
      <c r="A1592" s="12" t="s">
        <v>1487</v>
      </c>
      <c r="B1592" s="10" t="str">
        <f>VLOOKUP(A1592,[3]Feuil1!$A$4:$B$2591,2,FALSE)</f>
        <v>Interventions sur la thyroïde pour affections non malignes, niveau 1</v>
      </c>
      <c r="C1592" s="26">
        <v>20321</v>
      </c>
      <c r="D1592" s="27">
        <v>48369349.556000002</v>
      </c>
      <c r="E1592" s="26">
        <v>20399</v>
      </c>
      <c r="F1592" s="27">
        <v>48505950.476000004</v>
      </c>
      <c r="G1592" s="26">
        <v>19733</v>
      </c>
      <c r="H1592" s="27">
        <v>46873449.322999999</v>
      </c>
      <c r="I1592" s="28">
        <v>2.8241214999999999E-3</v>
      </c>
      <c r="J1592" s="28">
        <v>3.8383938000000001E-3</v>
      </c>
      <c r="K1592" s="28">
        <v>-1.010394E-3</v>
      </c>
      <c r="L1592" s="28">
        <v>-3.3655688000000003E-2</v>
      </c>
      <c r="M1592" s="28">
        <v>-3.2648658999999997E-2</v>
      </c>
      <c r="N1592" s="28">
        <v>-1.041017E-3</v>
      </c>
      <c r="O1592" s="28">
        <v>-9.1548910000000001E-3</v>
      </c>
      <c r="P1592" s="28">
        <v>-3.1363200000000002E-3</v>
      </c>
      <c r="Q1592" s="28">
        <v>1.7920867E-3</v>
      </c>
      <c r="R1592" s="28">
        <v>1.7297737E-3</v>
      </c>
    </row>
    <row r="1593" spans="1:18" ht="22.5" x14ac:dyDescent="0.2">
      <c r="A1593" s="12" t="s">
        <v>1488</v>
      </c>
      <c r="B1593" s="10" t="str">
        <f>VLOOKUP(A1593,[3]Feuil1!$A$4:$B$2591,2,FALSE)</f>
        <v>Interventions sur la thyroïde pour affections non malignes, niveau 2</v>
      </c>
      <c r="C1593" s="26">
        <v>2214</v>
      </c>
      <c r="D1593" s="27">
        <v>7327414.7621999998</v>
      </c>
      <c r="E1593" s="26">
        <v>2225</v>
      </c>
      <c r="F1593" s="27">
        <v>7334447.2901999997</v>
      </c>
      <c r="G1593" s="26">
        <v>2181</v>
      </c>
      <c r="H1593" s="27">
        <v>7239362.7293999996</v>
      </c>
      <c r="I1593" s="28">
        <v>9.5975569999999998E-4</v>
      </c>
      <c r="J1593" s="28">
        <v>4.9683829999999998E-3</v>
      </c>
      <c r="K1593" s="28">
        <v>-3.9888090000000003E-3</v>
      </c>
      <c r="L1593" s="28">
        <v>-1.2964107000000001E-2</v>
      </c>
      <c r="M1593" s="28">
        <v>-1.9775280999999999E-2</v>
      </c>
      <c r="N1593" s="28">
        <v>6.9485839000000002E-3</v>
      </c>
      <c r="O1593" s="28">
        <v>-6.0482799999999996E-4</v>
      </c>
      <c r="P1593" s="28">
        <v>-1.8267399999999999E-4</v>
      </c>
      <c r="Q1593" s="28">
        <v>1.9807129999999999E-4</v>
      </c>
      <c r="R1593" s="28">
        <v>2.6715460000000001E-4</v>
      </c>
    </row>
    <row r="1594" spans="1:18" ht="22.5" x14ac:dyDescent="0.2">
      <c r="A1594" s="12" t="s">
        <v>1489</v>
      </c>
      <c r="B1594" s="10" t="str">
        <f>VLOOKUP(A1594,[3]Feuil1!$A$4:$B$2591,2,FALSE)</f>
        <v>Interventions sur la thyroïde pour affections non malignes, niveau 3</v>
      </c>
      <c r="C1594" s="26">
        <v>259</v>
      </c>
      <c r="D1594" s="27">
        <v>2116275.1598</v>
      </c>
      <c r="E1594" s="26">
        <v>263</v>
      </c>
      <c r="F1594" s="27">
        <v>2155380.7722999998</v>
      </c>
      <c r="G1594" s="26">
        <v>215</v>
      </c>
      <c r="H1594" s="27">
        <v>1772161.3517</v>
      </c>
      <c r="I1594" s="28">
        <v>1.8478510399999998E-2</v>
      </c>
      <c r="J1594" s="28">
        <v>1.54440154E-2</v>
      </c>
      <c r="K1594" s="28">
        <v>2.9883429E-3</v>
      </c>
      <c r="L1594" s="28">
        <v>-0.17779662199999999</v>
      </c>
      <c r="M1594" s="28">
        <v>-0.18250950599999999</v>
      </c>
      <c r="N1594" s="28">
        <v>5.7650623000000002E-3</v>
      </c>
      <c r="O1594" s="28">
        <v>-6.5981199999999996E-4</v>
      </c>
      <c r="P1594" s="28">
        <v>-7.3623199999999997E-4</v>
      </c>
      <c r="Q1594" s="28">
        <v>1.9525600000000002E-5</v>
      </c>
      <c r="R1594" s="28">
        <v>6.53982E-5</v>
      </c>
    </row>
    <row r="1595" spans="1:18" ht="22.5" x14ac:dyDescent="0.2">
      <c r="A1595" s="12" t="s">
        <v>1490</v>
      </c>
      <c r="B1595" s="10" t="str">
        <f>VLOOKUP(A1595,[3]Feuil1!$A$4:$B$2591,2,FALSE)</f>
        <v>Interventions sur la thyroïde pour affections non malignes, niveau 4</v>
      </c>
      <c r="C1595" s="26">
        <v>53</v>
      </c>
      <c r="D1595" s="27">
        <v>838442.15319999994</v>
      </c>
      <c r="E1595" s="26">
        <v>66</v>
      </c>
      <c r="F1595" s="27">
        <v>991534.38219999999</v>
      </c>
      <c r="G1595" s="26">
        <v>74</v>
      </c>
      <c r="H1595" s="27">
        <v>1132621.8060000001</v>
      </c>
      <c r="I1595" s="28">
        <v>0.18259128359999999</v>
      </c>
      <c r="J1595" s="28">
        <v>0.24528301890000001</v>
      </c>
      <c r="K1595" s="28">
        <v>-5.0343363000000002E-2</v>
      </c>
      <c r="L1595" s="28">
        <v>0.14229201359999999</v>
      </c>
      <c r="M1595" s="28">
        <v>0.12121212119999999</v>
      </c>
      <c r="N1595" s="28">
        <v>1.8800985100000001E-2</v>
      </c>
      <c r="O1595" s="28">
        <v>1.099687E-4</v>
      </c>
      <c r="P1595" s="28">
        <v>2.7105359999999998E-4</v>
      </c>
      <c r="Q1595" s="28">
        <v>6.7204387000000003E-6</v>
      </c>
      <c r="R1595" s="28">
        <v>4.17972E-5</v>
      </c>
    </row>
    <row r="1596" spans="1:18" ht="22.5" x14ac:dyDescent="0.2">
      <c r="A1596" s="12" t="s">
        <v>1491</v>
      </c>
      <c r="B1596" s="10" t="str">
        <f>VLOOKUP(A1596,[3]Feuil1!$A$4:$B$2591,2,FALSE)</f>
        <v>Interventions digestives autres que les gastroplasties, pour obésité, niveau 1</v>
      </c>
      <c r="C1596" s="26">
        <v>6400</v>
      </c>
      <c r="D1596" s="27">
        <v>30736799.129999999</v>
      </c>
      <c r="E1596" s="26">
        <v>8385</v>
      </c>
      <c r="F1596" s="27">
        <v>40180575.813000001</v>
      </c>
      <c r="G1596" s="26">
        <v>10476</v>
      </c>
      <c r="H1596" s="27">
        <v>49986945.577</v>
      </c>
      <c r="I1596" s="28">
        <v>0.3072465888</v>
      </c>
      <c r="J1596" s="28">
        <v>0.31015625000000002</v>
      </c>
      <c r="K1596" s="28">
        <v>-2.2208509999999998E-3</v>
      </c>
      <c r="L1596" s="28">
        <v>0.24405747219999999</v>
      </c>
      <c r="M1596" s="28">
        <v>0.24937388190000001</v>
      </c>
      <c r="N1596" s="28">
        <v>-4.255259E-3</v>
      </c>
      <c r="O1596" s="28">
        <v>2.8743058200000001E-2</v>
      </c>
      <c r="P1596" s="28">
        <v>1.88397511E-2</v>
      </c>
      <c r="Q1596" s="28">
        <v>9.5139620000000004E-4</v>
      </c>
      <c r="R1596" s="28">
        <v>1.8446713000000001E-3</v>
      </c>
    </row>
    <row r="1597" spans="1:18" ht="22.5" x14ac:dyDescent="0.2">
      <c r="A1597" s="12" t="s">
        <v>1492</v>
      </c>
      <c r="B1597" s="10" t="str">
        <f>VLOOKUP(A1597,[3]Feuil1!$A$4:$B$2591,2,FALSE)</f>
        <v>Interventions digestives autres que les gastroplasties, pour obésité, niveau 2</v>
      </c>
      <c r="C1597" s="26">
        <v>1586</v>
      </c>
      <c r="D1597" s="27">
        <v>9967010.7069000006</v>
      </c>
      <c r="E1597" s="26">
        <v>2215</v>
      </c>
      <c r="F1597" s="27">
        <v>13912647.629000001</v>
      </c>
      <c r="G1597" s="26">
        <v>2873</v>
      </c>
      <c r="H1597" s="27">
        <v>18026873.649</v>
      </c>
      <c r="I1597" s="28">
        <v>0.39586963809999998</v>
      </c>
      <c r="J1597" s="28">
        <v>0.39659520809999999</v>
      </c>
      <c r="K1597" s="28">
        <v>-5.19528E-4</v>
      </c>
      <c r="L1597" s="28">
        <v>0.29571840890000001</v>
      </c>
      <c r="M1597" s="28">
        <v>0.29706546280000001</v>
      </c>
      <c r="N1597" s="28">
        <v>-1.0385399999999999E-3</v>
      </c>
      <c r="O1597" s="28">
        <v>9.0449221999999996E-3</v>
      </c>
      <c r="P1597" s="28">
        <v>7.9041475999999996E-3</v>
      </c>
      <c r="Q1597" s="28">
        <v>2.6091649999999999E-4</v>
      </c>
      <c r="R1597" s="28">
        <v>6.6524680000000004E-4</v>
      </c>
    </row>
    <row r="1598" spans="1:18" ht="22.5" x14ac:dyDescent="0.2">
      <c r="A1598" s="12" t="s">
        <v>1493</v>
      </c>
      <c r="B1598" s="10" t="str">
        <f>VLOOKUP(A1598,[3]Feuil1!$A$4:$B$2591,2,FALSE)</f>
        <v>Interventions digestives autres que les gastroplasties, pour obésité, niveau 3</v>
      </c>
      <c r="C1598" s="26">
        <v>307</v>
      </c>
      <c r="D1598" s="27">
        <v>4047838.8731999998</v>
      </c>
      <c r="E1598" s="26">
        <v>400</v>
      </c>
      <c r="F1598" s="27">
        <v>5238324.8075000001</v>
      </c>
      <c r="G1598" s="26">
        <v>534</v>
      </c>
      <c r="H1598" s="27">
        <v>7055292.5939999996</v>
      </c>
      <c r="I1598" s="28">
        <v>0.29410408160000001</v>
      </c>
      <c r="J1598" s="28">
        <v>0.30293159609999998</v>
      </c>
      <c r="K1598" s="28">
        <v>-6.7751169999999998E-3</v>
      </c>
      <c r="L1598" s="28">
        <v>0.34686046650000002</v>
      </c>
      <c r="M1598" s="28">
        <v>0.33500000000000002</v>
      </c>
      <c r="N1598" s="28">
        <v>8.8842446000000005E-3</v>
      </c>
      <c r="O1598" s="28">
        <v>1.841975E-3</v>
      </c>
      <c r="P1598" s="28">
        <v>3.4907127999999998E-3</v>
      </c>
      <c r="Q1598" s="28">
        <v>4.8496099999999998E-5</v>
      </c>
      <c r="R1598" s="28">
        <v>2.6036190000000001E-4</v>
      </c>
    </row>
    <row r="1599" spans="1:18" ht="22.5" x14ac:dyDescent="0.2">
      <c r="A1599" s="12" t="s">
        <v>1494</v>
      </c>
      <c r="B1599" s="10" t="str">
        <f>VLOOKUP(A1599,[3]Feuil1!$A$4:$B$2591,2,FALSE)</f>
        <v>Interventions digestives autres que les gastroplasties, pour obésité, niveau 4</v>
      </c>
      <c r="C1599" s="26">
        <v>136</v>
      </c>
      <c r="D1599" s="27">
        <v>2951025.5247999998</v>
      </c>
      <c r="E1599" s="26">
        <v>140</v>
      </c>
      <c r="F1599" s="27">
        <v>3152321.6082000001</v>
      </c>
      <c r="G1599" s="26">
        <v>190</v>
      </c>
      <c r="H1599" s="27">
        <v>4013923.7702000001</v>
      </c>
      <c r="I1599" s="28">
        <v>6.8212247500000003E-2</v>
      </c>
      <c r="J1599" s="28">
        <v>2.9411764699999999E-2</v>
      </c>
      <c r="K1599" s="28">
        <v>3.7691897500000002E-2</v>
      </c>
      <c r="L1599" s="28">
        <v>0.27332305169999999</v>
      </c>
      <c r="M1599" s="28">
        <v>0.35714285709999999</v>
      </c>
      <c r="N1599" s="28">
        <v>-6.1761961999999997E-2</v>
      </c>
      <c r="O1599" s="28">
        <v>6.8730410000000005E-4</v>
      </c>
      <c r="P1599" s="28">
        <v>1.6552883999999999E-3</v>
      </c>
      <c r="Q1599" s="28">
        <v>1.72552E-5</v>
      </c>
      <c r="R1599" s="28">
        <v>1.481261E-4</v>
      </c>
    </row>
    <row r="1600" spans="1:18" x14ac:dyDescent="0.2">
      <c r="A1600" s="12" t="s">
        <v>1495</v>
      </c>
      <c r="B1600" s="10" t="str">
        <f>VLOOKUP(A1600,[3]Feuil1!$A$4:$B$2591,2,FALSE)</f>
        <v>Diabète, âge supérieur à 35 ans, niveau 1</v>
      </c>
      <c r="C1600" s="26">
        <v>31594</v>
      </c>
      <c r="D1600" s="27">
        <v>59033564.403999999</v>
      </c>
      <c r="E1600" s="26">
        <v>29558</v>
      </c>
      <c r="F1600" s="27">
        <v>54975785.987999998</v>
      </c>
      <c r="G1600" s="26">
        <v>25281</v>
      </c>
      <c r="H1600" s="27">
        <v>46738490.225000001</v>
      </c>
      <c r="I1600" s="28">
        <v>-6.8736802E-2</v>
      </c>
      <c r="J1600" s="28">
        <v>-6.4442615999999994E-2</v>
      </c>
      <c r="K1600" s="28">
        <v>-4.589976E-3</v>
      </c>
      <c r="L1600" s="28">
        <v>-0.14983497900000001</v>
      </c>
      <c r="M1600" s="28">
        <v>-0.144698559</v>
      </c>
      <c r="N1600" s="28">
        <v>-6.005392E-3</v>
      </c>
      <c r="O1600" s="28">
        <v>-5.8791994E-2</v>
      </c>
      <c r="P1600" s="28">
        <v>-1.5825286000000001E-2</v>
      </c>
      <c r="Q1600" s="28">
        <v>2.295938E-3</v>
      </c>
      <c r="R1600" s="28">
        <v>1.7247933E-3</v>
      </c>
    </row>
    <row r="1601" spans="1:18" x14ac:dyDescent="0.2">
      <c r="A1601" s="12" t="s">
        <v>1496</v>
      </c>
      <c r="B1601" s="10" t="str">
        <f>VLOOKUP(A1601,[3]Feuil1!$A$4:$B$2591,2,FALSE)</f>
        <v>Diabète, âge supérieur à 35 ans, niveau 2</v>
      </c>
      <c r="C1601" s="26">
        <v>19645</v>
      </c>
      <c r="D1601" s="27">
        <v>59241334.424999997</v>
      </c>
      <c r="E1601" s="26">
        <v>21245</v>
      </c>
      <c r="F1601" s="27">
        <v>64045213.696999997</v>
      </c>
      <c r="G1601" s="26">
        <v>21632</v>
      </c>
      <c r="H1601" s="27">
        <v>65009609.656000003</v>
      </c>
      <c r="I1601" s="28">
        <v>8.1089990900000006E-2</v>
      </c>
      <c r="J1601" s="28">
        <v>8.1445660500000003E-2</v>
      </c>
      <c r="K1601" s="28">
        <v>-3.2888299999999997E-4</v>
      </c>
      <c r="L1601" s="28">
        <v>1.5058048900000001E-2</v>
      </c>
      <c r="M1601" s="28">
        <v>1.8216050800000001E-2</v>
      </c>
      <c r="N1601" s="28">
        <v>-3.1015050000000001E-3</v>
      </c>
      <c r="O1601" s="28">
        <v>5.3197339E-3</v>
      </c>
      <c r="P1601" s="28">
        <v>1.8527732999999999E-3</v>
      </c>
      <c r="Q1601" s="28">
        <v>1.9645476999999999E-3</v>
      </c>
      <c r="R1601" s="28">
        <v>2.3990536000000002E-3</v>
      </c>
    </row>
    <row r="1602" spans="1:18" x14ac:dyDescent="0.2">
      <c r="A1602" s="12" t="s">
        <v>1497</v>
      </c>
      <c r="B1602" s="10" t="str">
        <f>VLOOKUP(A1602,[3]Feuil1!$A$4:$B$2591,2,FALSE)</f>
        <v>Diabète, âge supérieur à 35 ans, niveau 3</v>
      </c>
      <c r="C1602" s="26">
        <v>8822</v>
      </c>
      <c r="D1602" s="27">
        <v>38854120.096000001</v>
      </c>
      <c r="E1602" s="26">
        <v>9369</v>
      </c>
      <c r="F1602" s="27">
        <v>41295439.215000004</v>
      </c>
      <c r="G1602" s="26">
        <v>9379</v>
      </c>
      <c r="H1602" s="27">
        <v>41300480.890000001</v>
      </c>
      <c r="I1602" s="28">
        <v>6.2832953499999997E-2</v>
      </c>
      <c r="J1602" s="28">
        <v>6.2004080699999999E-2</v>
      </c>
      <c r="K1602" s="28">
        <v>7.8047979999999999E-4</v>
      </c>
      <c r="L1602" s="28">
        <v>1.2208790000000001E-4</v>
      </c>
      <c r="M1602" s="28">
        <v>1.0673498E-3</v>
      </c>
      <c r="N1602" s="28">
        <v>-9.4425399999999995E-4</v>
      </c>
      <c r="O1602" s="28">
        <v>1.374608E-4</v>
      </c>
      <c r="P1602" s="28">
        <v>9.6859379000000006E-6</v>
      </c>
      <c r="Q1602" s="28">
        <v>8.5177020000000003E-4</v>
      </c>
      <c r="R1602" s="28">
        <v>1.5241141000000001E-3</v>
      </c>
    </row>
    <row r="1603" spans="1:18" x14ac:dyDescent="0.2">
      <c r="A1603" s="12" t="s">
        <v>1498</v>
      </c>
      <c r="B1603" s="10" t="str">
        <f>VLOOKUP(A1603,[3]Feuil1!$A$4:$B$2591,2,FALSE)</f>
        <v>Diabète, âge supérieur à 35 ans, niveau 4</v>
      </c>
      <c r="C1603" s="26">
        <v>1032</v>
      </c>
      <c r="D1603" s="27">
        <v>7929221.0683000004</v>
      </c>
      <c r="E1603" s="26">
        <v>1029</v>
      </c>
      <c r="F1603" s="27">
        <v>7885676.2992000002</v>
      </c>
      <c r="G1603" s="26">
        <v>1017</v>
      </c>
      <c r="H1603" s="27">
        <v>7788883.648</v>
      </c>
      <c r="I1603" s="28">
        <v>-5.4916829999999998E-3</v>
      </c>
      <c r="J1603" s="28">
        <v>-2.9069769999999998E-3</v>
      </c>
      <c r="K1603" s="28">
        <v>-2.5922419999999998E-3</v>
      </c>
      <c r="L1603" s="28">
        <v>-1.2274490000000001E-2</v>
      </c>
      <c r="M1603" s="28">
        <v>-1.1661807999999999E-2</v>
      </c>
      <c r="N1603" s="28">
        <v>-6.1991100000000001E-4</v>
      </c>
      <c r="O1603" s="28">
        <v>-1.6495299999999999E-4</v>
      </c>
      <c r="P1603" s="28">
        <v>-1.8595600000000001E-4</v>
      </c>
      <c r="Q1603" s="28">
        <v>9.2360600000000005E-5</v>
      </c>
      <c r="R1603" s="28">
        <v>2.8743360000000001E-4</v>
      </c>
    </row>
    <row r="1604" spans="1:18" ht="22.5" x14ac:dyDescent="0.2">
      <c r="A1604" s="12" t="s">
        <v>1499</v>
      </c>
      <c r="B1604" s="10" t="str">
        <f>VLOOKUP(A1604,[3]Feuil1!$A$4:$B$2591,2,FALSE)</f>
        <v>Diabète, âge supérieur à 35 ans, très courte durée</v>
      </c>
      <c r="C1604" s="26">
        <v>13101</v>
      </c>
      <c r="D1604" s="27">
        <v>6501741.5628000004</v>
      </c>
      <c r="E1604" s="26">
        <v>11542</v>
      </c>
      <c r="F1604" s="27">
        <v>5742223.1162999999</v>
      </c>
      <c r="G1604" s="26">
        <v>9038</v>
      </c>
      <c r="H1604" s="27">
        <v>4453216.0100999996</v>
      </c>
      <c r="I1604" s="28">
        <v>-0.116817692</v>
      </c>
      <c r="J1604" s="28">
        <v>-0.11899854999999999</v>
      </c>
      <c r="K1604" s="28">
        <v>2.4754298000000002E-3</v>
      </c>
      <c r="L1604" s="28">
        <v>-0.224478757</v>
      </c>
      <c r="M1604" s="28">
        <v>-0.21694680299999999</v>
      </c>
      <c r="N1604" s="28">
        <v>-9.6187000000000009E-3</v>
      </c>
      <c r="O1604" s="28">
        <v>-3.4420190000000003E-2</v>
      </c>
      <c r="P1604" s="28">
        <v>-2.4764079999999998E-3</v>
      </c>
      <c r="Q1604" s="28">
        <v>8.2080170000000004E-4</v>
      </c>
      <c r="R1604" s="28">
        <v>1.6433729999999999E-4</v>
      </c>
    </row>
    <row r="1605" spans="1:18" x14ac:dyDescent="0.2">
      <c r="A1605" s="12" t="s">
        <v>1500</v>
      </c>
      <c r="B1605" s="10" t="str">
        <f>VLOOKUP(A1605,[3]Feuil1!$A$4:$B$2591,2,FALSE)</f>
        <v>Diabète, âge inférieur à 36 ans, niveau 1</v>
      </c>
      <c r="C1605" s="26">
        <v>8464</v>
      </c>
      <c r="D1605" s="27">
        <v>17824927.603999998</v>
      </c>
      <c r="E1605" s="26">
        <v>8230</v>
      </c>
      <c r="F1605" s="27">
        <v>17222487.668000001</v>
      </c>
      <c r="G1605" s="26">
        <v>7805</v>
      </c>
      <c r="H1605" s="27">
        <v>16335711.413000001</v>
      </c>
      <c r="I1605" s="28">
        <v>-3.3797608999999999E-2</v>
      </c>
      <c r="J1605" s="28">
        <v>-2.7646502999999999E-2</v>
      </c>
      <c r="K1605" s="28">
        <v>-6.3259980000000002E-3</v>
      </c>
      <c r="L1605" s="28">
        <v>-5.1489440999999997E-2</v>
      </c>
      <c r="M1605" s="28">
        <v>-5.164034E-2</v>
      </c>
      <c r="N1605" s="28">
        <v>1.5911650000000001E-4</v>
      </c>
      <c r="O1605" s="28">
        <v>-5.8420850000000003E-3</v>
      </c>
      <c r="P1605" s="28">
        <v>-1.7036519999999999E-3</v>
      </c>
      <c r="Q1605" s="28">
        <v>7.0882460000000003E-4</v>
      </c>
      <c r="R1605" s="28">
        <v>6.0283769999999997E-4</v>
      </c>
    </row>
    <row r="1606" spans="1:18" x14ac:dyDescent="0.2">
      <c r="A1606" s="12" t="s">
        <v>1501</v>
      </c>
      <c r="B1606" s="10" t="str">
        <f>VLOOKUP(A1606,[3]Feuil1!$A$4:$B$2591,2,FALSE)</f>
        <v>Diabète, âge inférieur à 36 ans, niveau 2</v>
      </c>
      <c r="C1606" s="26">
        <v>1856</v>
      </c>
      <c r="D1606" s="27">
        <v>6378054.6480999999</v>
      </c>
      <c r="E1606" s="26">
        <v>2421</v>
      </c>
      <c r="F1606" s="27">
        <v>8377447.9342999998</v>
      </c>
      <c r="G1606" s="26">
        <v>2618</v>
      </c>
      <c r="H1606" s="27">
        <v>9084331.2466000002</v>
      </c>
      <c r="I1606" s="28">
        <v>0.31348011209999999</v>
      </c>
      <c r="J1606" s="28">
        <v>0.30441810339999997</v>
      </c>
      <c r="K1606" s="28">
        <v>6.9471656999999997E-3</v>
      </c>
      <c r="L1606" s="28">
        <v>8.4379314299999994E-2</v>
      </c>
      <c r="M1606" s="28">
        <v>8.1371334200000006E-2</v>
      </c>
      <c r="N1606" s="28">
        <v>2.7816348000000001E-3</v>
      </c>
      <c r="O1606" s="28">
        <v>2.7079781999999998E-3</v>
      </c>
      <c r="P1606" s="28">
        <v>1.3580464E-3</v>
      </c>
      <c r="Q1606" s="28">
        <v>2.3775820000000001E-4</v>
      </c>
      <c r="R1606" s="28">
        <v>3.3523960000000002E-4</v>
      </c>
    </row>
    <row r="1607" spans="1:18" x14ac:dyDescent="0.2">
      <c r="A1607" s="12" t="s">
        <v>1502</v>
      </c>
      <c r="B1607" s="10" t="str">
        <f>VLOOKUP(A1607,[3]Feuil1!$A$4:$B$2591,2,FALSE)</f>
        <v>Diabète, âge inférieur à 36 ans, niveau 3</v>
      </c>
      <c r="C1607" s="26">
        <v>274</v>
      </c>
      <c r="D1607" s="27">
        <v>1185058.5386000001</v>
      </c>
      <c r="E1607" s="26">
        <v>343</v>
      </c>
      <c r="F1607" s="27">
        <v>1541033.9099000001</v>
      </c>
      <c r="G1607" s="26">
        <v>320</v>
      </c>
      <c r="H1607" s="27">
        <v>1385051.5434000001</v>
      </c>
      <c r="I1607" s="28">
        <v>0.3003863182</v>
      </c>
      <c r="J1607" s="28">
        <v>0.25182481750000002</v>
      </c>
      <c r="K1607" s="28">
        <v>3.87925691E-2</v>
      </c>
      <c r="L1607" s="28">
        <v>-0.101219295</v>
      </c>
      <c r="M1607" s="28">
        <v>-6.7055394000000004E-2</v>
      </c>
      <c r="N1607" s="28">
        <v>-3.6619432E-2</v>
      </c>
      <c r="O1607" s="28">
        <v>-3.1616000000000001E-4</v>
      </c>
      <c r="P1607" s="28">
        <v>-2.9966900000000002E-4</v>
      </c>
      <c r="Q1607" s="28">
        <v>2.9061399999999999E-5</v>
      </c>
      <c r="R1607" s="28">
        <v>5.1112600000000003E-5</v>
      </c>
    </row>
    <row r="1608" spans="1:18" x14ac:dyDescent="0.2">
      <c r="A1608" s="12" t="s">
        <v>1503</v>
      </c>
      <c r="B1608" s="10" t="str">
        <f>VLOOKUP(A1608,[3]Feuil1!$A$4:$B$2591,2,FALSE)</f>
        <v>Diabète, âge inférieur à 36 ans, niveau 4</v>
      </c>
      <c r="C1608" s="26">
        <v>36</v>
      </c>
      <c r="D1608" s="27">
        <v>247183.86840000001</v>
      </c>
      <c r="E1608" s="26">
        <v>41</v>
      </c>
      <c r="F1608" s="27">
        <v>279041.93520000001</v>
      </c>
      <c r="G1608" s="26">
        <v>37</v>
      </c>
      <c r="H1608" s="27">
        <v>252593.72880000001</v>
      </c>
      <c r="I1608" s="28">
        <v>0.12888408539999999</v>
      </c>
      <c r="J1608" s="28">
        <v>0.13888888890000001</v>
      </c>
      <c r="K1608" s="28">
        <v>-8.7847059999999998E-3</v>
      </c>
      <c r="L1608" s="28">
        <v>-9.4782192000000001E-2</v>
      </c>
      <c r="M1608" s="28">
        <v>-9.7560975999999994E-2</v>
      </c>
      <c r="N1608" s="28">
        <v>3.0791922000000002E-3</v>
      </c>
      <c r="O1608" s="28">
        <v>-5.4984000000000001E-5</v>
      </c>
      <c r="P1608" s="28">
        <v>-5.0812000000000001E-5</v>
      </c>
      <c r="Q1608" s="28">
        <v>3.3602193000000002E-6</v>
      </c>
      <c r="R1608" s="28">
        <v>9.3214816999999997E-6</v>
      </c>
    </row>
    <row r="1609" spans="1:18" ht="22.5" x14ac:dyDescent="0.2">
      <c r="A1609" s="12" t="s">
        <v>1504</v>
      </c>
      <c r="B1609" s="10" t="str">
        <f>VLOOKUP(A1609,[3]Feuil1!$A$4:$B$2591,2,FALSE)</f>
        <v>Diabète, âge inférieur à 36 ans, très courte durée</v>
      </c>
      <c r="C1609" s="26">
        <v>3157</v>
      </c>
      <c r="D1609" s="27">
        <v>1458595.1880000001</v>
      </c>
      <c r="E1609" s="26">
        <v>3130</v>
      </c>
      <c r="F1609" s="27">
        <v>1443114.36</v>
      </c>
      <c r="G1609" s="26">
        <v>3010</v>
      </c>
      <c r="H1609" s="27">
        <v>1390172.976</v>
      </c>
      <c r="I1609" s="28">
        <v>-1.0613519E-2</v>
      </c>
      <c r="J1609" s="28">
        <v>-8.552423E-3</v>
      </c>
      <c r="K1609" s="28">
        <v>-2.078875E-3</v>
      </c>
      <c r="L1609" s="28">
        <v>-3.6685507999999999E-2</v>
      </c>
      <c r="M1609" s="28">
        <v>-3.8338657999999998E-2</v>
      </c>
      <c r="N1609" s="28">
        <v>1.7190560000000001E-3</v>
      </c>
      <c r="O1609" s="28">
        <v>-1.64953E-3</v>
      </c>
      <c r="P1609" s="28">
        <v>-1.0171E-4</v>
      </c>
      <c r="Q1609" s="28">
        <v>2.7335839999999999E-4</v>
      </c>
      <c r="R1609" s="28">
        <v>5.1301599999999997E-5</v>
      </c>
    </row>
    <row r="1610" spans="1:18" x14ac:dyDescent="0.2">
      <c r="A1610" s="12" t="s">
        <v>1505</v>
      </c>
      <c r="B1610" s="10" t="str">
        <f>VLOOKUP(A1610,[3]Feuil1!$A$4:$B$2591,2,FALSE)</f>
        <v>Autres troubles endocriniens, niveau 1</v>
      </c>
      <c r="C1610" s="26">
        <v>4833</v>
      </c>
      <c r="D1610" s="27">
        <v>8890654.3915999997</v>
      </c>
      <c r="E1610" s="26">
        <v>4696</v>
      </c>
      <c r="F1610" s="27">
        <v>8663547.0475999992</v>
      </c>
      <c r="G1610" s="26">
        <v>4386</v>
      </c>
      <c r="H1610" s="27">
        <v>8079248.0686999997</v>
      </c>
      <c r="I1610" s="28">
        <v>-2.5544503E-2</v>
      </c>
      <c r="J1610" s="28">
        <v>-2.8346783E-2</v>
      </c>
      <c r="K1610" s="28">
        <v>2.8840329999999998E-3</v>
      </c>
      <c r="L1610" s="28">
        <v>-6.7443390000000006E-2</v>
      </c>
      <c r="M1610" s="28">
        <v>-6.6013629000000004E-2</v>
      </c>
      <c r="N1610" s="28">
        <v>-1.5308159999999999E-3</v>
      </c>
      <c r="O1610" s="28">
        <v>-4.2612860000000004E-3</v>
      </c>
      <c r="P1610" s="28">
        <v>-1.1225409999999999E-3</v>
      </c>
      <c r="Q1610" s="28">
        <v>3.9832220000000001E-4</v>
      </c>
      <c r="R1610" s="28">
        <v>2.9814899999999999E-4</v>
      </c>
    </row>
    <row r="1611" spans="1:18" x14ac:dyDescent="0.2">
      <c r="A1611" s="12" t="s">
        <v>1506</v>
      </c>
      <c r="B1611" s="10" t="str">
        <f>VLOOKUP(A1611,[3]Feuil1!$A$4:$B$2591,2,FALSE)</f>
        <v>Autres troubles endocriniens, niveau 2</v>
      </c>
      <c r="C1611" s="26">
        <v>3088</v>
      </c>
      <c r="D1611" s="27">
        <v>10851148.078</v>
      </c>
      <c r="E1611" s="26">
        <v>3307</v>
      </c>
      <c r="F1611" s="27">
        <v>11755734.419</v>
      </c>
      <c r="G1611" s="26">
        <v>3422</v>
      </c>
      <c r="H1611" s="27">
        <v>12019337.789999999</v>
      </c>
      <c r="I1611" s="28">
        <v>8.3363192000000003E-2</v>
      </c>
      <c r="J1611" s="28">
        <v>7.0919689100000002E-2</v>
      </c>
      <c r="K1611" s="28">
        <v>1.16194548E-2</v>
      </c>
      <c r="L1611" s="28">
        <v>2.2423386100000001E-2</v>
      </c>
      <c r="M1611" s="28">
        <v>3.4774720299999999E-2</v>
      </c>
      <c r="N1611" s="28">
        <v>-1.1936254E-2</v>
      </c>
      <c r="O1611" s="28">
        <v>1.5807995000000001E-3</v>
      </c>
      <c r="P1611" s="28">
        <v>5.0642820000000002E-4</v>
      </c>
      <c r="Q1611" s="28">
        <v>3.1077490000000003E-4</v>
      </c>
      <c r="R1611" s="28">
        <v>4.4355030000000001E-4</v>
      </c>
    </row>
    <row r="1612" spans="1:18" x14ac:dyDescent="0.2">
      <c r="A1612" s="12" t="s">
        <v>1507</v>
      </c>
      <c r="B1612" s="10" t="str">
        <f>VLOOKUP(A1612,[3]Feuil1!$A$4:$B$2591,2,FALSE)</f>
        <v>Autres troubles endocriniens, niveau 3</v>
      </c>
      <c r="C1612" s="26">
        <v>1896</v>
      </c>
      <c r="D1612" s="27">
        <v>9607411.5877</v>
      </c>
      <c r="E1612" s="26">
        <v>2103</v>
      </c>
      <c r="F1612" s="27">
        <v>10659885.536</v>
      </c>
      <c r="G1612" s="26">
        <v>1989</v>
      </c>
      <c r="H1612" s="27">
        <v>10048448.601</v>
      </c>
      <c r="I1612" s="28">
        <v>0.1095481274</v>
      </c>
      <c r="J1612" s="28">
        <v>0.1091772152</v>
      </c>
      <c r="K1612" s="28">
        <v>3.3440299999999999E-4</v>
      </c>
      <c r="L1612" s="28">
        <v>-5.7358676999999997E-2</v>
      </c>
      <c r="M1612" s="28">
        <v>-5.4208274000000001E-2</v>
      </c>
      <c r="N1612" s="28">
        <v>-3.3309699999999999E-3</v>
      </c>
      <c r="O1612" s="28">
        <v>-1.5670529999999999E-3</v>
      </c>
      <c r="P1612" s="28">
        <v>-1.1746770000000001E-3</v>
      </c>
      <c r="Q1612" s="28">
        <v>1.806345E-4</v>
      </c>
      <c r="R1612" s="28">
        <v>3.7081849999999998E-4</v>
      </c>
    </row>
    <row r="1613" spans="1:18" x14ac:dyDescent="0.2">
      <c r="A1613" s="12" t="s">
        <v>1508</v>
      </c>
      <c r="B1613" s="10" t="str">
        <f>VLOOKUP(A1613,[3]Feuil1!$A$4:$B$2591,2,FALSE)</f>
        <v>Autres troubles endocriniens, niveau 4</v>
      </c>
      <c r="C1613" s="26">
        <v>985</v>
      </c>
      <c r="D1613" s="27">
        <v>8027894.7586000003</v>
      </c>
      <c r="E1613" s="26">
        <v>1118</v>
      </c>
      <c r="F1613" s="27">
        <v>9091914.7705000006</v>
      </c>
      <c r="G1613" s="26">
        <v>1278</v>
      </c>
      <c r="H1613" s="27">
        <v>10446882.554</v>
      </c>
      <c r="I1613" s="28">
        <v>0.13254035380000001</v>
      </c>
      <c r="J1613" s="28">
        <v>0.1350253807</v>
      </c>
      <c r="K1613" s="28">
        <v>-2.189402E-3</v>
      </c>
      <c r="L1613" s="28">
        <v>0.1490299698</v>
      </c>
      <c r="M1613" s="28">
        <v>0.14311270130000001</v>
      </c>
      <c r="N1613" s="28">
        <v>5.1764525000000004E-3</v>
      </c>
      <c r="O1613" s="28">
        <v>2.1993732000000002E-3</v>
      </c>
      <c r="P1613" s="28">
        <v>2.6031299999999999E-3</v>
      </c>
      <c r="Q1613" s="28">
        <v>1.1606380000000001E-4</v>
      </c>
      <c r="R1613" s="28">
        <v>3.8552189999999998E-4</v>
      </c>
    </row>
    <row r="1614" spans="1:18" ht="22.5" x14ac:dyDescent="0.2">
      <c r="A1614" s="12" t="s">
        <v>1509</v>
      </c>
      <c r="B1614" s="10" t="str">
        <f>VLOOKUP(A1614,[3]Feuil1!$A$4:$B$2591,2,FALSE)</f>
        <v>Autres troubles endocriniens, très courte durée</v>
      </c>
      <c r="C1614" s="26">
        <v>16246</v>
      </c>
      <c r="D1614" s="27">
        <v>10234125.264</v>
      </c>
      <c r="E1614" s="26">
        <v>15937</v>
      </c>
      <c r="F1614" s="27">
        <v>10047920.221999999</v>
      </c>
      <c r="G1614" s="26">
        <v>15144</v>
      </c>
      <c r="H1614" s="27">
        <v>9546994.2182999998</v>
      </c>
      <c r="I1614" s="28">
        <v>-1.8194524E-2</v>
      </c>
      <c r="J1614" s="28">
        <v>-1.9020065999999999E-2</v>
      </c>
      <c r="K1614" s="28">
        <v>8.4154840000000004E-4</v>
      </c>
      <c r="L1614" s="28">
        <v>-4.9853700000000001E-2</v>
      </c>
      <c r="M1614" s="28">
        <v>-4.9758424000000002E-2</v>
      </c>
      <c r="N1614" s="28">
        <v>-1.0026600000000001E-4</v>
      </c>
      <c r="O1614" s="28">
        <v>-1.0900643E-2</v>
      </c>
      <c r="P1614" s="28">
        <v>-9.6236599999999998E-4</v>
      </c>
      <c r="Q1614" s="28">
        <v>1.3753286999999999E-3</v>
      </c>
      <c r="R1614" s="28">
        <v>3.5231329999999998E-4</v>
      </c>
    </row>
    <row r="1615" spans="1:18" x14ac:dyDescent="0.2">
      <c r="A1615" s="12" t="s">
        <v>1510</v>
      </c>
      <c r="B1615" s="10" t="str">
        <f>VLOOKUP(A1615,[3]Feuil1!$A$4:$B$2591,2,FALSE)</f>
        <v>Acidocétose et coma diabétique, niveau 1</v>
      </c>
      <c r="C1615" s="26">
        <v>5441</v>
      </c>
      <c r="D1615" s="27">
        <v>13515371.203</v>
      </c>
      <c r="E1615" s="26">
        <v>5092</v>
      </c>
      <c r="F1615" s="27">
        <v>12610414.455</v>
      </c>
      <c r="G1615" s="26">
        <v>4557</v>
      </c>
      <c r="H1615" s="27">
        <v>11326199.705</v>
      </c>
      <c r="I1615" s="28">
        <v>-6.6957594999999995E-2</v>
      </c>
      <c r="J1615" s="28">
        <v>-6.4142620999999997E-2</v>
      </c>
      <c r="K1615" s="28">
        <v>-3.007909E-3</v>
      </c>
      <c r="L1615" s="28">
        <v>-0.101837632</v>
      </c>
      <c r="M1615" s="28">
        <v>-0.105066771</v>
      </c>
      <c r="N1615" s="28">
        <v>3.6082458999999998E-3</v>
      </c>
      <c r="O1615" s="28">
        <v>-7.3541539999999999E-3</v>
      </c>
      <c r="P1615" s="28">
        <v>-2.467201E-3</v>
      </c>
      <c r="Q1615" s="28">
        <v>4.138519E-4</v>
      </c>
      <c r="R1615" s="28">
        <v>4.1797139999999997E-4</v>
      </c>
    </row>
    <row r="1616" spans="1:18" x14ac:dyDescent="0.2">
      <c r="A1616" s="12" t="s">
        <v>1511</v>
      </c>
      <c r="B1616" s="10" t="str">
        <f>VLOOKUP(A1616,[3]Feuil1!$A$4:$B$2591,2,FALSE)</f>
        <v>Acidocétose et coma diabétique, niveau 2</v>
      </c>
      <c r="C1616" s="26">
        <v>3485</v>
      </c>
      <c r="D1616" s="27">
        <v>11287349.356000001</v>
      </c>
      <c r="E1616" s="26">
        <v>3626</v>
      </c>
      <c r="F1616" s="27">
        <v>11807586.562000001</v>
      </c>
      <c r="G1616" s="26">
        <v>3454</v>
      </c>
      <c r="H1616" s="27">
        <v>11200984.983999999</v>
      </c>
      <c r="I1616" s="28">
        <v>4.60902901E-2</v>
      </c>
      <c r="J1616" s="28">
        <v>4.0459110499999999E-2</v>
      </c>
      <c r="K1616" s="28">
        <v>5.4122064999999999E-3</v>
      </c>
      <c r="L1616" s="28">
        <v>-5.1373884000000002E-2</v>
      </c>
      <c r="M1616" s="28">
        <v>-4.7435190000000002E-2</v>
      </c>
      <c r="N1616" s="28">
        <v>-4.1348299999999999E-3</v>
      </c>
      <c r="O1616" s="28">
        <v>-2.3643259999999999E-3</v>
      </c>
      <c r="P1616" s="28">
        <v>-1.1653880000000001E-3</v>
      </c>
      <c r="Q1616" s="28">
        <v>3.1368100000000001E-4</v>
      </c>
      <c r="R1616" s="28">
        <v>4.1335059999999998E-4</v>
      </c>
    </row>
    <row r="1617" spans="1:18" x14ac:dyDescent="0.2">
      <c r="A1617" s="12" t="s">
        <v>1512</v>
      </c>
      <c r="B1617" s="10" t="str">
        <f>VLOOKUP(A1617,[3]Feuil1!$A$4:$B$2591,2,FALSE)</f>
        <v>Acidocétose et coma diabétique, niveau 3</v>
      </c>
      <c r="C1617" s="26">
        <v>2839</v>
      </c>
      <c r="D1617" s="27">
        <v>12679718.643999999</v>
      </c>
      <c r="E1617" s="26">
        <v>2955</v>
      </c>
      <c r="F1617" s="27">
        <v>13335845.836999999</v>
      </c>
      <c r="G1617" s="26">
        <v>3015</v>
      </c>
      <c r="H1617" s="27">
        <v>13493165.105</v>
      </c>
      <c r="I1617" s="28">
        <v>5.1746195000000002E-2</v>
      </c>
      <c r="J1617" s="28">
        <v>4.0859457600000003E-2</v>
      </c>
      <c r="K1617" s="28">
        <v>1.0459373100000001E-2</v>
      </c>
      <c r="L1617" s="28">
        <v>1.17967222E-2</v>
      </c>
      <c r="M1617" s="28">
        <v>2.0304568499999998E-2</v>
      </c>
      <c r="N1617" s="28">
        <v>-8.3385360000000006E-3</v>
      </c>
      <c r="O1617" s="28">
        <v>8.2476489999999995E-4</v>
      </c>
      <c r="P1617" s="28">
        <v>3.0223780000000002E-4</v>
      </c>
      <c r="Q1617" s="28">
        <v>2.7381250000000002E-4</v>
      </c>
      <c r="R1617" s="28">
        <v>4.9793910000000001E-4</v>
      </c>
    </row>
    <row r="1618" spans="1:18" x14ac:dyDescent="0.2">
      <c r="A1618" s="12" t="s">
        <v>1513</v>
      </c>
      <c r="B1618" s="10" t="str">
        <f>VLOOKUP(A1618,[3]Feuil1!$A$4:$B$2591,2,FALSE)</f>
        <v>Acidocétose et coma diabétique, niveau 4</v>
      </c>
      <c r="C1618" s="26">
        <v>695</v>
      </c>
      <c r="D1618" s="27">
        <v>5801749.5656000003</v>
      </c>
      <c r="E1618" s="26">
        <v>741</v>
      </c>
      <c r="F1618" s="27">
        <v>6250053.7789000003</v>
      </c>
      <c r="G1618" s="26">
        <v>767</v>
      </c>
      <c r="H1618" s="27">
        <v>6429041.9977000002</v>
      </c>
      <c r="I1618" s="28">
        <v>7.7270521300000006E-2</v>
      </c>
      <c r="J1618" s="28">
        <v>6.6187050400000003E-2</v>
      </c>
      <c r="K1618" s="28">
        <v>1.0395428199999999E-2</v>
      </c>
      <c r="L1618" s="28">
        <v>2.8637868600000001E-2</v>
      </c>
      <c r="M1618" s="28">
        <v>3.50877193E-2</v>
      </c>
      <c r="N1618" s="28">
        <v>-6.2312119999999999E-3</v>
      </c>
      <c r="O1618" s="28">
        <v>3.5739810000000002E-4</v>
      </c>
      <c r="P1618" s="28">
        <v>3.438677E-4</v>
      </c>
      <c r="Q1618" s="28">
        <v>6.9656399999999999E-5</v>
      </c>
      <c r="R1618" s="28">
        <v>2.372513E-4</v>
      </c>
    </row>
    <row r="1619" spans="1:18" ht="22.5" x14ac:dyDescent="0.2">
      <c r="A1619" s="12" t="s">
        <v>1514</v>
      </c>
      <c r="B1619" s="10" t="str">
        <f>VLOOKUP(A1619,[3]Feuil1!$A$4:$B$2591,2,FALSE)</f>
        <v>Acidocétose et coma diabétique, très courte durée</v>
      </c>
      <c r="C1619" s="26">
        <v>2265</v>
      </c>
      <c r="D1619" s="27">
        <v>1370695.0907999999</v>
      </c>
      <c r="E1619" s="26">
        <v>2052</v>
      </c>
      <c r="F1619" s="27">
        <v>1241069.6028</v>
      </c>
      <c r="G1619" s="26">
        <v>2070</v>
      </c>
      <c r="H1619" s="27">
        <v>1254693.2652</v>
      </c>
      <c r="I1619" s="28">
        <v>-9.4569162999999998E-2</v>
      </c>
      <c r="J1619" s="28">
        <v>-9.4039734999999999E-2</v>
      </c>
      <c r="K1619" s="28">
        <v>-5.8438399999999997E-4</v>
      </c>
      <c r="L1619" s="28">
        <v>1.09773556E-2</v>
      </c>
      <c r="M1619" s="28">
        <v>8.7719297999999998E-3</v>
      </c>
      <c r="N1619" s="28">
        <v>2.1862482000000001E-3</v>
      </c>
      <c r="O1619" s="28">
        <v>2.4742950000000003E-4</v>
      </c>
      <c r="P1619" s="28">
        <v>2.6173399999999999E-5</v>
      </c>
      <c r="Q1619" s="28">
        <v>1.8799060000000001E-4</v>
      </c>
      <c r="R1619" s="28">
        <v>4.6301999999999998E-5</v>
      </c>
    </row>
    <row r="1620" spans="1:18" x14ac:dyDescent="0.2">
      <c r="A1620" s="12" t="s">
        <v>1515</v>
      </c>
      <c r="B1620" s="10" t="str">
        <f>VLOOKUP(A1620,[3]Feuil1!$A$4:$B$2591,2,FALSE)</f>
        <v>Obésité, niveau 1</v>
      </c>
      <c r="C1620" s="26">
        <v>6041</v>
      </c>
      <c r="D1620" s="27">
        <v>8723560.9967</v>
      </c>
      <c r="E1620" s="26">
        <v>6124</v>
      </c>
      <c r="F1620" s="27">
        <v>8824777.4027999993</v>
      </c>
      <c r="G1620" s="26">
        <v>6535</v>
      </c>
      <c r="H1620" s="27">
        <v>9492409.1557</v>
      </c>
      <c r="I1620" s="28">
        <v>1.1602647799999999E-2</v>
      </c>
      <c r="J1620" s="28">
        <v>1.37394471E-2</v>
      </c>
      <c r="K1620" s="28">
        <v>-2.1078389999999998E-3</v>
      </c>
      <c r="L1620" s="28">
        <v>7.5654231500000002E-2</v>
      </c>
      <c r="M1620" s="28">
        <v>6.7112997999999993E-2</v>
      </c>
      <c r="N1620" s="28">
        <v>8.0040571999999994E-3</v>
      </c>
      <c r="O1620" s="28">
        <v>5.6496398999999996E-3</v>
      </c>
      <c r="P1620" s="28">
        <v>1.2826373E-3</v>
      </c>
      <c r="Q1620" s="28">
        <v>5.9348739999999999E-4</v>
      </c>
      <c r="R1620" s="28">
        <v>3.5029890000000001E-4</v>
      </c>
    </row>
    <row r="1621" spans="1:18" x14ac:dyDescent="0.2">
      <c r="A1621" s="12" t="s">
        <v>1516</v>
      </c>
      <c r="B1621" s="10" t="str">
        <f>VLOOKUP(A1621,[3]Feuil1!$A$4:$B$2591,2,FALSE)</f>
        <v>Obésité, niveau 2</v>
      </c>
      <c r="C1621" s="26">
        <v>2338</v>
      </c>
      <c r="D1621" s="27">
        <v>6535906.4977000002</v>
      </c>
      <c r="E1621" s="26">
        <v>2172</v>
      </c>
      <c r="F1621" s="27">
        <v>6078372.2719999999</v>
      </c>
      <c r="G1621" s="26">
        <v>2396</v>
      </c>
      <c r="H1621" s="27">
        <v>6689908.1611000001</v>
      </c>
      <c r="I1621" s="28">
        <v>-7.0003177999999999E-2</v>
      </c>
      <c r="J1621" s="28">
        <v>-7.1000855000000002E-2</v>
      </c>
      <c r="K1621" s="28">
        <v>1.0739272E-3</v>
      </c>
      <c r="L1621" s="28">
        <v>0.10060849550000001</v>
      </c>
      <c r="M1621" s="28">
        <v>0.1031307551</v>
      </c>
      <c r="N1621" s="28">
        <v>-2.2864560000000001E-3</v>
      </c>
      <c r="O1621" s="28">
        <v>3.0791224999999998E-3</v>
      </c>
      <c r="P1621" s="28">
        <v>1.1748673999999999E-3</v>
      </c>
      <c r="Q1621" s="28">
        <v>2.175969E-4</v>
      </c>
      <c r="R1621" s="28">
        <v>2.468781E-4</v>
      </c>
    </row>
    <row r="1622" spans="1:18" x14ac:dyDescent="0.2">
      <c r="A1622" s="12" t="s">
        <v>1517</v>
      </c>
      <c r="B1622" s="10" t="str">
        <f>VLOOKUP(A1622,[3]Feuil1!$A$4:$B$2591,2,FALSE)</f>
        <v>Obésité, niveau 3</v>
      </c>
      <c r="C1622" s="26">
        <v>399</v>
      </c>
      <c r="D1622" s="27">
        <v>1496766.0385</v>
      </c>
      <c r="E1622" s="26">
        <v>494</v>
      </c>
      <c r="F1622" s="27">
        <v>1843354.551</v>
      </c>
      <c r="G1622" s="26">
        <v>494</v>
      </c>
      <c r="H1622" s="27">
        <v>1828350.5225</v>
      </c>
      <c r="I1622" s="28">
        <v>0.231558242</v>
      </c>
      <c r="J1622" s="28">
        <v>0.2380952381</v>
      </c>
      <c r="K1622" s="28">
        <v>-5.2798810000000002E-3</v>
      </c>
      <c r="L1622" s="28">
        <v>-8.1395240000000004E-3</v>
      </c>
      <c r="M1622" s="28">
        <v>0</v>
      </c>
      <c r="N1622" s="28">
        <v>-8.1395240000000004E-3</v>
      </c>
      <c r="O1622" s="28">
        <v>0</v>
      </c>
      <c r="P1622" s="28">
        <v>-2.8824999999999999E-5</v>
      </c>
      <c r="Q1622" s="28">
        <v>4.4863500000000002E-5</v>
      </c>
      <c r="R1622" s="28">
        <v>6.74717E-5</v>
      </c>
    </row>
    <row r="1623" spans="1:18" x14ac:dyDescent="0.2">
      <c r="A1623" s="12" t="s">
        <v>1518</v>
      </c>
      <c r="B1623" s="10" t="str">
        <f>VLOOKUP(A1623,[3]Feuil1!$A$4:$B$2591,2,FALSE)</f>
        <v>Obésité, niveau 4</v>
      </c>
      <c r="C1623" s="26">
        <v>36</v>
      </c>
      <c r="D1623" s="27">
        <v>225790.31849999999</v>
      </c>
      <c r="E1623" s="26">
        <v>36</v>
      </c>
      <c r="F1623" s="27">
        <v>197308.49189999999</v>
      </c>
      <c r="G1623" s="26">
        <v>26</v>
      </c>
      <c r="H1623" s="27">
        <v>150999.9295</v>
      </c>
      <c r="I1623" s="28">
        <v>-0.12614281599999999</v>
      </c>
      <c r="J1623" s="28">
        <v>0</v>
      </c>
      <c r="K1623" s="28">
        <v>-0.12614281599999999</v>
      </c>
      <c r="L1623" s="28">
        <v>-0.23470131399999999</v>
      </c>
      <c r="M1623" s="28">
        <v>-0.27777777799999998</v>
      </c>
      <c r="N1623" s="28">
        <v>5.9644333799999998E-2</v>
      </c>
      <c r="O1623" s="28">
        <v>-1.3746099999999999E-4</v>
      </c>
      <c r="P1623" s="28">
        <v>-8.8967000000000004E-5</v>
      </c>
      <c r="Q1623" s="28">
        <v>2.3612352000000002E-6</v>
      </c>
      <c r="R1623" s="28">
        <v>5.5723595000000003E-6</v>
      </c>
    </row>
    <row r="1624" spans="1:18" x14ac:dyDescent="0.2">
      <c r="A1624" s="12" t="s">
        <v>1519</v>
      </c>
      <c r="B1624" s="10" t="str">
        <f>VLOOKUP(A1624,[3]Feuil1!$A$4:$B$2591,2,FALSE)</f>
        <v>Obésité, très courte durée</v>
      </c>
      <c r="C1624" s="26">
        <v>10860</v>
      </c>
      <c r="D1624" s="27">
        <v>5627597.2472999999</v>
      </c>
      <c r="E1624" s="26">
        <v>12613</v>
      </c>
      <c r="F1624" s="27">
        <v>6546029.7066000002</v>
      </c>
      <c r="G1624" s="26">
        <v>11366</v>
      </c>
      <c r="H1624" s="27">
        <v>5926441.0044</v>
      </c>
      <c r="I1624" s="28">
        <v>0.16320152609999999</v>
      </c>
      <c r="J1624" s="28">
        <v>0.1614180479</v>
      </c>
      <c r="K1624" s="28">
        <v>1.5356040999999999E-3</v>
      </c>
      <c r="L1624" s="28">
        <v>-9.4651068000000005E-2</v>
      </c>
      <c r="M1624" s="28">
        <v>-9.8866249000000003E-2</v>
      </c>
      <c r="N1624" s="28">
        <v>4.6776420999999997E-3</v>
      </c>
      <c r="O1624" s="28">
        <v>-1.7141364999999999E-2</v>
      </c>
      <c r="P1624" s="28">
        <v>-1.190338E-3</v>
      </c>
      <c r="Q1624" s="28">
        <v>1.0322230999999999E-3</v>
      </c>
      <c r="R1624" s="28">
        <v>2.187038E-4</v>
      </c>
    </row>
    <row r="1625" spans="1:18" ht="22.5" x14ac:dyDescent="0.2">
      <c r="A1625" s="12" t="s">
        <v>1520</v>
      </c>
      <c r="B1625" s="10" t="str">
        <f>VLOOKUP(A1625,[3]Feuil1!$A$4:$B$2591,2,FALSE)</f>
        <v>Maladies métaboliques congénitales sévères, niveau 1</v>
      </c>
      <c r="C1625" s="26">
        <v>352</v>
      </c>
      <c r="D1625" s="27">
        <v>896621.34499999997</v>
      </c>
      <c r="E1625" s="26">
        <v>277</v>
      </c>
      <c r="F1625" s="27">
        <v>708721.56220000004</v>
      </c>
      <c r="G1625" s="26">
        <v>308</v>
      </c>
      <c r="H1625" s="27">
        <v>769504.41819999996</v>
      </c>
      <c r="I1625" s="28">
        <v>-0.20956425300000001</v>
      </c>
      <c r="J1625" s="28">
        <v>-0.21306818199999999</v>
      </c>
      <c r="K1625" s="28">
        <v>4.4526454E-3</v>
      </c>
      <c r="L1625" s="28">
        <v>8.5764084599999998E-2</v>
      </c>
      <c r="M1625" s="28">
        <v>0.1119133574</v>
      </c>
      <c r="N1625" s="28">
        <v>-2.3517364999999998E-2</v>
      </c>
      <c r="O1625" s="28">
        <v>4.261286E-4</v>
      </c>
      <c r="P1625" s="28">
        <v>1.167745E-4</v>
      </c>
      <c r="Q1625" s="28">
        <v>2.7971600000000002E-5</v>
      </c>
      <c r="R1625" s="28">
        <v>2.83971E-5</v>
      </c>
    </row>
    <row r="1626" spans="1:18" ht="22.5" x14ac:dyDescent="0.2">
      <c r="A1626" s="12" t="s">
        <v>1521</v>
      </c>
      <c r="B1626" s="10" t="str">
        <f>VLOOKUP(A1626,[3]Feuil1!$A$4:$B$2591,2,FALSE)</f>
        <v>Maladies métaboliques congénitales sévères, niveau 2</v>
      </c>
      <c r="C1626" s="26">
        <v>244</v>
      </c>
      <c r="D1626" s="27">
        <v>1658024.6635</v>
      </c>
      <c r="E1626" s="26">
        <v>306</v>
      </c>
      <c r="F1626" s="27">
        <v>2096723.6339</v>
      </c>
      <c r="G1626" s="26">
        <v>347</v>
      </c>
      <c r="H1626" s="27">
        <v>2328358.1079000002</v>
      </c>
      <c r="I1626" s="28">
        <v>0.26459134179999999</v>
      </c>
      <c r="J1626" s="28">
        <v>0.25409836070000003</v>
      </c>
      <c r="K1626" s="28">
        <v>8.3669522999999992E-3</v>
      </c>
      <c r="L1626" s="28">
        <v>0.1104744899</v>
      </c>
      <c r="M1626" s="28">
        <v>0.13398692810000001</v>
      </c>
      <c r="N1626" s="28">
        <v>-2.0734310999999998E-2</v>
      </c>
      <c r="O1626" s="28">
        <v>5.635894E-4</v>
      </c>
      <c r="P1626" s="28">
        <v>4.4501030000000002E-4</v>
      </c>
      <c r="Q1626" s="28">
        <v>3.1513400000000002E-5</v>
      </c>
      <c r="R1626" s="28">
        <v>8.5923500000000005E-5</v>
      </c>
    </row>
    <row r="1627" spans="1:18" ht="22.5" x14ac:dyDescent="0.2">
      <c r="A1627" s="12" t="s">
        <v>1522</v>
      </c>
      <c r="B1627" s="10" t="str">
        <f>VLOOKUP(A1627,[3]Feuil1!$A$4:$B$2591,2,FALSE)</f>
        <v>Maladies métaboliques congénitales sévères, niveau 3</v>
      </c>
      <c r="C1627" s="26">
        <v>79</v>
      </c>
      <c r="D1627" s="27">
        <v>699295.39760000003</v>
      </c>
      <c r="E1627" s="26">
        <v>100</v>
      </c>
      <c r="F1627" s="27">
        <v>918047.28159999999</v>
      </c>
      <c r="G1627" s="26">
        <v>108</v>
      </c>
      <c r="H1627" s="27">
        <v>1030626.5057</v>
      </c>
      <c r="I1627" s="28">
        <v>0.31281756570000002</v>
      </c>
      <c r="J1627" s="28">
        <v>0.26582278479999999</v>
      </c>
      <c r="K1627" s="28">
        <v>3.71258769E-2</v>
      </c>
      <c r="L1627" s="28">
        <v>0.12262900440000001</v>
      </c>
      <c r="M1627" s="28">
        <v>0.08</v>
      </c>
      <c r="N1627" s="28">
        <v>3.9471300299999998E-2</v>
      </c>
      <c r="O1627" s="28">
        <v>1.099687E-4</v>
      </c>
      <c r="P1627" s="28">
        <v>2.1628439999999999E-4</v>
      </c>
      <c r="Q1627" s="28">
        <v>9.8082078000000007E-6</v>
      </c>
      <c r="R1627" s="28">
        <v>3.8033300000000001E-5</v>
      </c>
    </row>
    <row r="1628" spans="1:18" ht="22.5" x14ac:dyDescent="0.2">
      <c r="A1628" s="12" t="s">
        <v>1523</v>
      </c>
      <c r="B1628" s="10" t="str">
        <f>VLOOKUP(A1628,[3]Feuil1!$A$4:$B$2591,2,FALSE)</f>
        <v>Maladies métaboliques congénitales sévères, niveau 4</v>
      </c>
      <c r="C1628" s="26">
        <v>23</v>
      </c>
      <c r="D1628" s="27">
        <v>311258.22200000001</v>
      </c>
      <c r="E1628" s="26">
        <v>27</v>
      </c>
      <c r="F1628" s="27">
        <v>353573.90590000001</v>
      </c>
      <c r="G1628" s="26">
        <v>31</v>
      </c>
      <c r="H1628" s="27">
        <v>402320.54479999997</v>
      </c>
      <c r="I1628" s="28">
        <v>0.13595041320000001</v>
      </c>
      <c r="J1628" s="28">
        <v>0.1739130435</v>
      </c>
      <c r="K1628" s="28">
        <v>-3.2338537000000001E-2</v>
      </c>
      <c r="L1628" s="28">
        <v>0.1378683158</v>
      </c>
      <c r="M1628" s="28">
        <v>0.14814814809999999</v>
      </c>
      <c r="N1628" s="28">
        <v>-8.9534019999999992E-3</v>
      </c>
      <c r="O1628" s="28">
        <v>5.4984300000000001E-5</v>
      </c>
      <c r="P1628" s="28">
        <v>9.3650800000000001E-5</v>
      </c>
      <c r="Q1628" s="28">
        <v>2.8153188999999999E-6</v>
      </c>
      <c r="R1628" s="28">
        <v>1.48469E-5</v>
      </c>
    </row>
    <row r="1629" spans="1:18" ht="22.5" x14ac:dyDescent="0.2">
      <c r="A1629" s="12" t="s">
        <v>1524</v>
      </c>
      <c r="B1629" s="10" t="str">
        <f>VLOOKUP(A1629,[3]Feuil1!$A$4:$B$2591,2,FALSE)</f>
        <v>Maladies métaboliques congénitales sévères, très courte durée</v>
      </c>
      <c r="C1629" s="26">
        <v>646</v>
      </c>
      <c r="D1629" s="27">
        <v>498048.2892</v>
      </c>
      <c r="E1629" s="26">
        <v>519</v>
      </c>
      <c r="F1629" s="27">
        <v>402141.21419999999</v>
      </c>
      <c r="G1629" s="26">
        <v>455</v>
      </c>
      <c r="H1629" s="27">
        <v>354411.77639999997</v>
      </c>
      <c r="I1629" s="28">
        <v>-0.192565816</v>
      </c>
      <c r="J1629" s="28">
        <v>-0.19659442699999999</v>
      </c>
      <c r="K1629" s="28">
        <v>5.0144183999999998E-3</v>
      </c>
      <c r="L1629" s="28">
        <v>-0.11868825199999999</v>
      </c>
      <c r="M1629" s="28">
        <v>-0.123314066</v>
      </c>
      <c r="N1629" s="28">
        <v>5.2764772999999996E-3</v>
      </c>
      <c r="O1629" s="28">
        <v>-8.7974899999999998E-4</v>
      </c>
      <c r="P1629" s="28">
        <v>-9.1697E-5</v>
      </c>
      <c r="Q1629" s="28">
        <v>4.1321600000000001E-5</v>
      </c>
      <c r="R1629" s="28">
        <v>1.3078899999999999E-5</v>
      </c>
    </row>
    <row r="1630" spans="1:18" ht="22.5" x14ac:dyDescent="0.2">
      <c r="A1630" s="12" t="s">
        <v>1525</v>
      </c>
      <c r="B1630" s="10" t="str">
        <f>VLOOKUP(A1630,[3]Feuil1!$A$4:$B$2591,2,FALSE)</f>
        <v>Autres maladies métaboliques congénitales, niveau 1</v>
      </c>
      <c r="C1630" s="26">
        <v>1172</v>
      </c>
      <c r="D1630" s="27">
        <v>1982921.1377999999</v>
      </c>
      <c r="E1630" s="26">
        <v>1077</v>
      </c>
      <c r="F1630" s="27">
        <v>1816414.9663</v>
      </c>
      <c r="G1630" s="26">
        <v>977</v>
      </c>
      <c r="H1630" s="27">
        <v>1633770.92</v>
      </c>
      <c r="I1630" s="28">
        <v>-8.3970142999999997E-2</v>
      </c>
      <c r="J1630" s="28">
        <v>-8.1058019999999995E-2</v>
      </c>
      <c r="K1630" s="28">
        <v>-3.168995E-3</v>
      </c>
      <c r="L1630" s="28">
        <v>-0.10055193900000001</v>
      </c>
      <c r="M1630" s="28">
        <v>-9.2850510999999997E-2</v>
      </c>
      <c r="N1630" s="28">
        <v>-8.4897010000000005E-3</v>
      </c>
      <c r="O1630" s="28">
        <v>-1.374608E-3</v>
      </c>
      <c r="P1630" s="28">
        <v>-3.5089099999999999E-4</v>
      </c>
      <c r="Q1630" s="28">
        <v>8.8727999999999995E-5</v>
      </c>
      <c r="R1630" s="28">
        <v>6.0291100000000003E-5</v>
      </c>
    </row>
    <row r="1631" spans="1:18" ht="22.5" x14ac:dyDescent="0.2">
      <c r="A1631" s="12" t="s">
        <v>1526</v>
      </c>
      <c r="B1631" s="10" t="str">
        <f>VLOOKUP(A1631,[3]Feuil1!$A$4:$B$2591,2,FALSE)</f>
        <v>Autres maladies métaboliques congénitales, niveau 2</v>
      </c>
      <c r="C1631" s="26">
        <v>590</v>
      </c>
      <c r="D1631" s="27">
        <v>2696006.1875999998</v>
      </c>
      <c r="E1631" s="26">
        <v>556</v>
      </c>
      <c r="F1631" s="27">
        <v>2533329.2075999998</v>
      </c>
      <c r="G1631" s="26">
        <v>583</v>
      </c>
      <c r="H1631" s="27">
        <v>2663836.5090000001</v>
      </c>
      <c r="I1631" s="28">
        <v>-6.0339987999999997E-2</v>
      </c>
      <c r="J1631" s="28">
        <v>-5.7627118999999997E-2</v>
      </c>
      <c r="K1631" s="28">
        <v>-2.8787639999999998E-3</v>
      </c>
      <c r="L1631" s="28">
        <v>5.1516123900000002E-2</v>
      </c>
      <c r="M1631" s="28">
        <v>4.8561151099999998E-2</v>
      </c>
      <c r="N1631" s="28">
        <v>2.8181216E-3</v>
      </c>
      <c r="O1631" s="28">
        <v>3.7114420000000002E-4</v>
      </c>
      <c r="P1631" s="28">
        <v>2.5072730000000001E-4</v>
      </c>
      <c r="Q1631" s="28">
        <v>5.2946199999999998E-5</v>
      </c>
      <c r="R1631" s="28">
        <v>9.8303700000000005E-5</v>
      </c>
    </row>
    <row r="1632" spans="1:18" ht="22.5" x14ac:dyDescent="0.2">
      <c r="A1632" s="12" t="s">
        <v>1527</v>
      </c>
      <c r="B1632" s="10" t="str">
        <f>VLOOKUP(A1632,[3]Feuil1!$A$4:$B$2591,2,FALSE)</f>
        <v>Autres maladies métaboliques congénitales, niveau 3</v>
      </c>
      <c r="C1632" s="26">
        <v>197</v>
      </c>
      <c r="D1632" s="27">
        <v>1399324.7779999999</v>
      </c>
      <c r="E1632" s="26">
        <v>223</v>
      </c>
      <c r="F1632" s="27">
        <v>1675477.3796000001</v>
      </c>
      <c r="G1632" s="26">
        <v>219</v>
      </c>
      <c r="H1632" s="27">
        <v>1601413.2626</v>
      </c>
      <c r="I1632" s="28">
        <v>0.197347039</v>
      </c>
      <c r="J1632" s="28">
        <v>0.13197969540000001</v>
      </c>
      <c r="K1632" s="28">
        <v>5.7746038999999999E-2</v>
      </c>
      <c r="L1632" s="28">
        <v>-4.4204785000000003E-2</v>
      </c>
      <c r="M1632" s="28">
        <v>-1.793722E-2</v>
      </c>
      <c r="N1632" s="28">
        <v>-2.6747337999999999E-2</v>
      </c>
      <c r="O1632" s="28">
        <v>-5.4984000000000001E-5</v>
      </c>
      <c r="P1632" s="28">
        <v>-1.4228999999999999E-4</v>
      </c>
      <c r="Q1632" s="28">
        <v>1.9888899999999999E-5</v>
      </c>
      <c r="R1632" s="28">
        <v>5.90971E-5</v>
      </c>
    </row>
    <row r="1633" spans="1:18" ht="22.5" x14ac:dyDescent="0.2">
      <c r="A1633" s="12" t="s">
        <v>1528</v>
      </c>
      <c r="B1633" s="10" t="str">
        <f>VLOOKUP(A1633,[3]Feuil1!$A$4:$B$2591,2,FALSE)</f>
        <v>Autres maladies métaboliques congénitales, niveau 4</v>
      </c>
      <c r="C1633" s="26">
        <v>107</v>
      </c>
      <c r="D1633" s="27">
        <v>1141890.7050000001</v>
      </c>
      <c r="E1633" s="26">
        <v>91</v>
      </c>
      <c r="F1633" s="27">
        <v>976221.84</v>
      </c>
      <c r="G1633" s="26">
        <v>86</v>
      </c>
      <c r="H1633" s="27">
        <v>915103.32</v>
      </c>
      <c r="I1633" s="28">
        <v>-0.14508294399999999</v>
      </c>
      <c r="J1633" s="28">
        <v>-0.14953271000000001</v>
      </c>
      <c r="K1633" s="28">
        <v>5.2321429999999999E-3</v>
      </c>
      <c r="L1633" s="28">
        <v>-6.2607204E-2</v>
      </c>
      <c r="M1633" s="28">
        <v>-5.4945055E-2</v>
      </c>
      <c r="N1633" s="28">
        <v>-8.1076229999999996E-3</v>
      </c>
      <c r="O1633" s="28">
        <v>-6.8730000000000001E-5</v>
      </c>
      <c r="P1633" s="28">
        <v>-1.17419E-4</v>
      </c>
      <c r="Q1633" s="28">
        <v>7.8102394999999999E-6</v>
      </c>
      <c r="R1633" s="28">
        <v>3.3770099999999997E-5</v>
      </c>
    </row>
    <row r="1634" spans="1:18" ht="22.5" x14ac:dyDescent="0.2">
      <c r="A1634" s="12" t="s">
        <v>1529</v>
      </c>
      <c r="B1634" s="10" t="str">
        <f>VLOOKUP(A1634,[3]Feuil1!$A$4:$B$2591,2,FALSE)</f>
        <v>Autres maladies métaboliques congénitales, très courte durée</v>
      </c>
      <c r="C1634" s="26">
        <v>4621</v>
      </c>
      <c r="D1634" s="27">
        <v>2473219.8864000002</v>
      </c>
      <c r="E1634" s="26">
        <v>3872</v>
      </c>
      <c r="F1634" s="27">
        <v>2085954.7696</v>
      </c>
      <c r="G1634" s="26">
        <v>3383</v>
      </c>
      <c r="H1634" s="27">
        <v>1823987.7456</v>
      </c>
      <c r="I1634" s="28">
        <v>-0.156583375</v>
      </c>
      <c r="J1634" s="28">
        <v>-0.162086129</v>
      </c>
      <c r="K1634" s="28">
        <v>6.5672066999999997E-3</v>
      </c>
      <c r="L1634" s="28">
        <v>-0.12558614800000001</v>
      </c>
      <c r="M1634" s="28">
        <v>-0.12629132200000001</v>
      </c>
      <c r="N1634" s="28">
        <v>8.0710489999999998E-4</v>
      </c>
      <c r="O1634" s="28">
        <v>-6.7218340000000003E-3</v>
      </c>
      <c r="P1634" s="28">
        <v>-5.03284E-4</v>
      </c>
      <c r="Q1634" s="28">
        <v>3.0723300000000002E-4</v>
      </c>
      <c r="R1634" s="28">
        <v>6.7310699999999999E-5</v>
      </c>
    </row>
    <row r="1635" spans="1:18" ht="22.5" x14ac:dyDescent="0.2">
      <c r="A1635" s="12" t="s">
        <v>1530</v>
      </c>
      <c r="B1635" s="10" t="str">
        <f>VLOOKUP(A1635,[3]Feuil1!$A$4:$B$2591,2,FALSE)</f>
        <v>Tumeurs des glandes endocrines, niveau 1</v>
      </c>
      <c r="C1635" s="26">
        <v>3218</v>
      </c>
      <c r="D1635" s="27">
        <v>6257693.1173999999</v>
      </c>
      <c r="E1635" s="26">
        <v>3207</v>
      </c>
      <c r="F1635" s="27">
        <v>6197920.5763999997</v>
      </c>
      <c r="G1635" s="26">
        <v>3002</v>
      </c>
      <c r="H1635" s="27">
        <v>5790846.7143000001</v>
      </c>
      <c r="I1635" s="28">
        <v>-9.5518489999999994E-3</v>
      </c>
      <c r="J1635" s="28">
        <v>-3.418272E-3</v>
      </c>
      <c r="K1635" s="28">
        <v>-6.1546150000000004E-3</v>
      </c>
      <c r="L1635" s="28">
        <v>-6.5679103000000003E-2</v>
      </c>
      <c r="M1635" s="28">
        <v>-6.3922669000000001E-2</v>
      </c>
      <c r="N1635" s="28">
        <v>-1.876377E-3</v>
      </c>
      <c r="O1635" s="28">
        <v>-2.8179469999999999E-3</v>
      </c>
      <c r="P1635" s="28">
        <v>-7.8206E-4</v>
      </c>
      <c r="Q1635" s="28">
        <v>2.7263180000000001E-4</v>
      </c>
      <c r="R1635" s="28">
        <v>2.1369999999999999E-4</v>
      </c>
    </row>
    <row r="1636" spans="1:18" ht="22.5" x14ac:dyDescent="0.2">
      <c r="A1636" s="12" t="s">
        <v>1531</v>
      </c>
      <c r="B1636" s="10" t="str">
        <f>VLOOKUP(A1636,[3]Feuil1!$A$4:$B$2591,2,FALSE)</f>
        <v>Tumeurs des glandes endocrines, niveau 2</v>
      </c>
      <c r="C1636" s="26">
        <v>1217</v>
      </c>
      <c r="D1636" s="27">
        <v>3958454.9451000001</v>
      </c>
      <c r="E1636" s="26">
        <v>1332</v>
      </c>
      <c r="F1636" s="27">
        <v>4426504.1608999996</v>
      </c>
      <c r="G1636" s="26">
        <v>1379</v>
      </c>
      <c r="H1636" s="27">
        <v>4550618.7856999999</v>
      </c>
      <c r="I1636" s="28">
        <v>0.1182403797</v>
      </c>
      <c r="J1636" s="28">
        <v>9.4494658999999995E-2</v>
      </c>
      <c r="K1636" s="28">
        <v>2.1695602200000001E-2</v>
      </c>
      <c r="L1636" s="28">
        <v>2.8038971699999998E-2</v>
      </c>
      <c r="M1636" s="28">
        <v>3.5285285299999997E-2</v>
      </c>
      <c r="N1636" s="28">
        <v>-6.9993399999999997E-3</v>
      </c>
      <c r="O1636" s="28">
        <v>6.4606590000000001E-4</v>
      </c>
      <c r="P1636" s="28">
        <v>2.3844590000000001E-4</v>
      </c>
      <c r="Q1636" s="28">
        <v>1.252363E-4</v>
      </c>
      <c r="R1636" s="28">
        <v>1.6793179999999999E-4</v>
      </c>
    </row>
    <row r="1637" spans="1:18" ht="22.5" x14ac:dyDescent="0.2">
      <c r="A1637" s="12" t="s">
        <v>1532</v>
      </c>
      <c r="B1637" s="10" t="str">
        <f>VLOOKUP(A1637,[3]Feuil1!$A$4:$B$2591,2,FALSE)</f>
        <v>Tumeurs des glandes endocrines, niveau 3</v>
      </c>
      <c r="C1637" s="26">
        <v>402</v>
      </c>
      <c r="D1637" s="27">
        <v>2495675.5520000001</v>
      </c>
      <c r="E1637" s="26">
        <v>405</v>
      </c>
      <c r="F1637" s="27">
        <v>2529443.2291999999</v>
      </c>
      <c r="G1637" s="26">
        <v>451</v>
      </c>
      <c r="H1637" s="27">
        <v>2794553.3637999999</v>
      </c>
      <c r="I1637" s="28">
        <v>1.3530475599999999E-2</v>
      </c>
      <c r="J1637" s="28">
        <v>7.4626865999999998E-3</v>
      </c>
      <c r="K1637" s="28">
        <v>6.0228425000000002E-3</v>
      </c>
      <c r="L1637" s="28">
        <v>0.10480967970000001</v>
      </c>
      <c r="M1637" s="28">
        <v>0.1135802469</v>
      </c>
      <c r="N1637" s="28">
        <v>-7.8760080000000003E-3</v>
      </c>
      <c r="O1637" s="28">
        <v>6.3231979999999995E-4</v>
      </c>
      <c r="P1637" s="28">
        <v>5.0932289999999997E-4</v>
      </c>
      <c r="Q1637" s="28">
        <v>4.0958299999999997E-5</v>
      </c>
      <c r="R1637" s="28">
        <v>1.0312760000000001E-4</v>
      </c>
    </row>
    <row r="1638" spans="1:18" ht="22.5" x14ac:dyDescent="0.2">
      <c r="A1638" s="12" t="s">
        <v>1533</v>
      </c>
      <c r="B1638" s="10" t="str">
        <f>VLOOKUP(A1638,[3]Feuil1!$A$4:$B$2591,2,FALSE)</f>
        <v>Tumeurs des glandes endocrines, niveau 4</v>
      </c>
      <c r="C1638" s="26">
        <v>158</v>
      </c>
      <c r="D1638" s="27">
        <v>1519408.1398</v>
      </c>
      <c r="E1638" s="26">
        <v>201</v>
      </c>
      <c r="F1638" s="27">
        <v>1923539.8126000001</v>
      </c>
      <c r="G1638" s="26">
        <v>222</v>
      </c>
      <c r="H1638" s="27">
        <v>2094643.226</v>
      </c>
      <c r="I1638" s="28">
        <v>0.26597966810000001</v>
      </c>
      <c r="J1638" s="28">
        <v>0.27215189870000001</v>
      </c>
      <c r="K1638" s="28">
        <v>-4.851803E-3</v>
      </c>
      <c r="L1638" s="28">
        <v>8.8952363899999998E-2</v>
      </c>
      <c r="M1638" s="28">
        <v>0.1044776119</v>
      </c>
      <c r="N1638" s="28">
        <v>-1.4056643000000001E-2</v>
      </c>
      <c r="O1638" s="28">
        <v>2.8866770000000001E-4</v>
      </c>
      <c r="P1638" s="28">
        <v>3.2871959999999998E-4</v>
      </c>
      <c r="Q1638" s="28">
        <v>2.01613E-5</v>
      </c>
      <c r="R1638" s="28">
        <v>7.7298699999999999E-5</v>
      </c>
    </row>
    <row r="1639" spans="1:18" ht="22.5" x14ac:dyDescent="0.2">
      <c r="A1639" s="12" t="s">
        <v>1534</v>
      </c>
      <c r="B1639" s="10" t="str">
        <f>VLOOKUP(A1639,[3]Feuil1!$A$4:$B$2591,2,FALSE)</f>
        <v>Tumeurs des glandes endocrines, très courte durée</v>
      </c>
      <c r="C1639" s="26">
        <v>3893</v>
      </c>
      <c r="D1639" s="27">
        <v>2519313.125</v>
      </c>
      <c r="E1639" s="26">
        <v>3607</v>
      </c>
      <c r="F1639" s="27">
        <v>2334057.0750000002</v>
      </c>
      <c r="G1639" s="26">
        <v>3390</v>
      </c>
      <c r="H1639" s="27">
        <v>2194353.84</v>
      </c>
      <c r="I1639" s="28">
        <v>-7.3534348999999999E-2</v>
      </c>
      <c r="J1639" s="28">
        <v>-7.3465193999999998E-2</v>
      </c>
      <c r="K1639" s="28">
        <v>-7.4637999999999999E-5</v>
      </c>
      <c r="L1639" s="28">
        <v>-5.9854249999999998E-2</v>
      </c>
      <c r="M1639" s="28">
        <v>-6.0160798000000001E-2</v>
      </c>
      <c r="N1639" s="28">
        <v>3.261715E-4</v>
      </c>
      <c r="O1639" s="28">
        <v>-2.9829000000000001E-3</v>
      </c>
      <c r="P1639" s="28">
        <v>-2.6839399999999998E-4</v>
      </c>
      <c r="Q1639" s="28">
        <v>3.0786870000000001E-4</v>
      </c>
      <c r="R1639" s="28">
        <v>8.0978399999999997E-5</v>
      </c>
    </row>
    <row r="1640" spans="1:18" ht="22.5" x14ac:dyDescent="0.2">
      <c r="A1640" s="12" t="s">
        <v>1535</v>
      </c>
      <c r="B1640" s="10" t="str">
        <f>VLOOKUP(A1640,[3]Feuil1!$A$4:$B$2591,2,FALSE)</f>
        <v>Explorations et surveillance pour affections endocriniennes et métaboliques</v>
      </c>
      <c r="C1640" s="26">
        <v>68362</v>
      </c>
      <c r="D1640" s="27">
        <v>49710519.438000001</v>
      </c>
      <c r="E1640" s="26">
        <v>80056</v>
      </c>
      <c r="F1640" s="27">
        <v>58103000.941</v>
      </c>
      <c r="G1640" s="26">
        <v>88943</v>
      </c>
      <c r="H1640" s="27">
        <v>64517472.684</v>
      </c>
      <c r="I1640" s="28">
        <v>0.16882707320000001</v>
      </c>
      <c r="J1640" s="28">
        <v>0.17105994560000001</v>
      </c>
      <c r="K1640" s="28">
        <v>-1.906711E-3</v>
      </c>
      <c r="L1640" s="28">
        <v>0.1103982865</v>
      </c>
      <c r="M1640" s="28">
        <v>0.1110097931</v>
      </c>
      <c r="N1640" s="28">
        <v>-5.5040600000000003E-4</v>
      </c>
      <c r="O1640" s="28">
        <v>0.122161434</v>
      </c>
      <c r="P1640" s="28">
        <v>1.23233219E-2</v>
      </c>
      <c r="Q1640" s="28">
        <v>8.0775132000000006E-3</v>
      </c>
      <c r="R1640" s="28">
        <v>2.3808922E-3</v>
      </c>
    </row>
    <row r="1641" spans="1:18" ht="22.5" x14ac:dyDescent="0.2">
      <c r="A1641" s="12" t="s">
        <v>1536</v>
      </c>
      <c r="B1641" s="10" t="str">
        <f>VLOOKUP(A1641,[3]Feuil1!$A$4:$B$2591,2,FALSE)</f>
        <v>Symptômes et autres recours aux soins de la CMD 10, très courte durée</v>
      </c>
      <c r="C1641" s="26">
        <v>7138</v>
      </c>
      <c r="D1641" s="27">
        <v>4859361.9594000001</v>
      </c>
      <c r="E1641" s="26">
        <v>6656</v>
      </c>
      <c r="F1641" s="27">
        <v>4534841.0587999998</v>
      </c>
      <c r="G1641" s="26">
        <v>6709</v>
      </c>
      <c r="H1641" s="27">
        <v>4560667.4528999999</v>
      </c>
      <c r="I1641" s="28">
        <v>-6.6782615000000004E-2</v>
      </c>
      <c r="J1641" s="28">
        <v>-6.7525918000000004E-2</v>
      </c>
      <c r="K1641" s="28">
        <v>7.9712909999999997E-4</v>
      </c>
      <c r="L1641" s="28">
        <v>5.6951045999999996E-3</v>
      </c>
      <c r="M1641" s="28">
        <v>7.9627403999999995E-3</v>
      </c>
      <c r="N1641" s="28">
        <v>-2.249722E-3</v>
      </c>
      <c r="O1641" s="28">
        <v>7.2854240000000002E-4</v>
      </c>
      <c r="P1641" s="28">
        <v>4.9617000000000003E-5</v>
      </c>
      <c r="Q1641" s="28">
        <v>6.0928950000000001E-4</v>
      </c>
      <c r="R1641" s="28">
        <v>1.6830259999999999E-4</v>
      </c>
    </row>
    <row r="1642" spans="1:18" ht="22.5" x14ac:dyDescent="0.2">
      <c r="A1642" s="12" t="s">
        <v>1537</v>
      </c>
      <c r="B1642" s="10" t="str">
        <f>VLOOKUP(A1642,[3]Feuil1!$A$4:$B$2591,2,FALSE)</f>
        <v>Symptômes et autres recours aux soins de la CMD 10</v>
      </c>
      <c r="C1642" s="26">
        <v>3861</v>
      </c>
      <c r="D1642" s="27">
        <v>7279119.1714000003</v>
      </c>
      <c r="E1642" s="26">
        <v>3667</v>
      </c>
      <c r="F1642" s="27">
        <v>6854162.3218</v>
      </c>
      <c r="G1642" s="26">
        <v>4031</v>
      </c>
      <c r="H1642" s="27">
        <v>7371035.1704000002</v>
      </c>
      <c r="I1642" s="28">
        <v>-5.8380256999999998E-2</v>
      </c>
      <c r="J1642" s="28">
        <v>-5.024605E-2</v>
      </c>
      <c r="K1642" s="28">
        <v>-8.5645410000000002E-3</v>
      </c>
      <c r="L1642" s="28">
        <v>7.5410068299999994E-2</v>
      </c>
      <c r="M1642" s="28">
        <v>9.9263703300000006E-2</v>
      </c>
      <c r="N1642" s="28">
        <v>-2.1699647999999998E-2</v>
      </c>
      <c r="O1642" s="28">
        <v>5.0035740000000002E-3</v>
      </c>
      <c r="P1642" s="28">
        <v>9.9300309999999993E-4</v>
      </c>
      <c r="Q1642" s="28">
        <v>3.6608229999999999E-4</v>
      </c>
      <c r="R1642" s="28">
        <v>2.7201379999999999E-4</v>
      </c>
    </row>
    <row r="1643" spans="1:18" ht="22.5" x14ac:dyDescent="0.2">
      <c r="A1643" s="12" t="s">
        <v>1538</v>
      </c>
      <c r="B1643" s="10" t="str">
        <f>VLOOKUP(A1643,[3]Feuil1!$A$4:$B$2591,2,FALSE)</f>
        <v>Troubles métaboliques, âge inférieur à 18 ans, niveau 1</v>
      </c>
      <c r="C1643" s="26">
        <v>4691</v>
      </c>
      <c r="D1643" s="27">
        <v>7709912.1906000003</v>
      </c>
      <c r="E1643" s="26">
        <v>4245</v>
      </c>
      <c r="F1643" s="27">
        <v>6989909.5247</v>
      </c>
      <c r="G1643" s="26">
        <v>3633</v>
      </c>
      <c r="H1643" s="27">
        <v>6004191.8293000003</v>
      </c>
      <c r="I1643" s="28">
        <v>-9.3386623000000002E-2</v>
      </c>
      <c r="J1643" s="28">
        <v>-9.5075676999999997E-2</v>
      </c>
      <c r="K1643" s="28">
        <v>1.8665134999999999E-3</v>
      </c>
      <c r="L1643" s="28">
        <v>-0.14102009400000001</v>
      </c>
      <c r="M1643" s="28">
        <v>-0.144169611</v>
      </c>
      <c r="N1643" s="28">
        <v>3.6800723E-3</v>
      </c>
      <c r="O1643" s="28">
        <v>-8.4126019999999999E-3</v>
      </c>
      <c r="P1643" s="28">
        <v>-1.893736E-3</v>
      </c>
      <c r="Q1643" s="28">
        <v>3.299372E-4</v>
      </c>
      <c r="R1643" s="28">
        <v>2.2157310000000001E-4</v>
      </c>
    </row>
    <row r="1644" spans="1:18" ht="22.5" x14ac:dyDescent="0.2">
      <c r="A1644" s="12" t="s">
        <v>1539</v>
      </c>
      <c r="B1644" s="10" t="str">
        <f>VLOOKUP(A1644,[3]Feuil1!$A$4:$B$2591,2,FALSE)</f>
        <v>Troubles métaboliques, âge inférieur à 18 ans, niveau 2</v>
      </c>
      <c r="C1644" s="26">
        <v>577</v>
      </c>
      <c r="D1644" s="27">
        <v>1800133.6934</v>
      </c>
      <c r="E1644" s="26">
        <v>537</v>
      </c>
      <c r="F1644" s="27">
        <v>1668514.0285</v>
      </c>
      <c r="G1644" s="26">
        <v>502</v>
      </c>
      <c r="H1644" s="27">
        <v>1512525.5626000001</v>
      </c>
      <c r="I1644" s="28">
        <v>-7.3116605000000001E-2</v>
      </c>
      <c r="J1644" s="28">
        <v>-6.9324090000000005E-2</v>
      </c>
      <c r="K1644" s="28">
        <v>-4.0750120000000003E-3</v>
      </c>
      <c r="L1644" s="28">
        <v>-9.3489454E-2</v>
      </c>
      <c r="M1644" s="28">
        <v>-6.5176909000000005E-2</v>
      </c>
      <c r="N1644" s="28">
        <v>-3.0286528E-2</v>
      </c>
      <c r="O1644" s="28">
        <v>-4.8111300000000003E-4</v>
      </c>
      <c r="P1644" s="28">
        <v>-2.9968099999999999E-4</v>
      </c>
      <c r="Q1644" s="28">
        <v>4.5590000000000002E-5</v>
      </c>
      <c r="R1644" s="28">
        <v>5.5816799999999997E-5</v>
      </c>
    </row>
    <row r="1645" spans="1:18" ht="22.5" x14ac:dyDescent="0.2">
      <c r="A1645" s="12" t="s">
        <v>1540</v>
      </c>
      <c r="B1645" s="10" t="str">
        <f>VLOOKUP(A1645,[3]Feuil1!$A$4:$B$2591,2,FALSE)</f>
        <v>Troubles métaboliques, âge inférieur à 18 ans, niveau 3</v>
      </c>
      <c r="C1645" s="26">
        <v>139</v>
      </c>
      <c r="D1645" s="27">
        <v>756849.41099999996</v>
      </c>
      <c r="E1645" s="26">
        <v>129</v>
      </c>
      <c r="F1645" s="27">
        <v>677605.49549999996</v>
      </c>
      <c r="G1645" s="26">
        <v>120</v>
      </c>
      <c r="H1645" s="27">
        <v>607236.174</v>
      </c>
      <c r="I1645" s="28">
        <v>-0.104702355</v>
      </c>
      <c r="J1645" s="28">
        <v>-7.1942445999999993E-2</v>
      </c>
      <c r="K1645" s="28">
        <v>-3.5299435999999997E-2</v>
      </c>
      <c r="L1645" s="28">
        <v>-0.10384998600000001</v>
      </c>
      <c r="M1645" s="28">
        <v>-6.9767441999999999E-2</v>
      </c>
      <c r="N1645" s="28">
        <v>-3.6638734999999999E-2</v>
      </c>
      <c r="O1645" s="28">
        <v>-1.2371499999999999E-4</v>
      </c>
      <c r="P1645" s="28">
        <v>-1.3519199999999999E-4</v>
      </c>
      <c r="Q1645" s="28">
        <v>1.0898E-5</v>
      </c>
      <c r="R1645" s="28">
        <v>2.2408900000000002E-5</v>
      </c>
    </row>
    <row r="1646" spans="1:18" ht="22.5" x14ac:dyDescent="0.2">
      <c r="A1646" s="12" t="s">
        <v>1541</v>
      </c>
      <c r="B1646" s="10" t="str">
        <f>VLOOKUP(A1646,[3]Feuil1!$A$4:$B$2591,2,FALSE)</f>
        <v>Troubles métaboliques, âge inférieur à 18 ans, niveau 4</v>
      </c>
      <c r="C1646" s="26">
        <v>59</v>
      </c>
      <c r="D1646" s="27">
        <v>559323.45149999997</v>
      </c>
      <c r="E1646" s="26">
        <v>49</v>
      </c>
      <c r="F1646" s="27">
        <v>478698.2928</v>
      </c>
      <c r="G1646" s="26">
        <v>54</v>
      </c>
      <c r="H1646" s="27">
        <v>441666.0748</v>
      </c>
      <c r="I1646" s="28">
        <v>-0.14414764599999999</v>
      </c>
      <c r="J1646" s="28">
        <v>-0.169491525</v>
      </c>
      <c r="K1646" s="28">
        <v>3.0516100099999999E-2</v>
      </c>
      <c r="L1646" s="28">
        <v>-7.7360246999999993E-2</v>
      </c>
      <c r="M1646" s="28">
        <v>0.1020408163</v>
      </c>
      <c r="N1646" s="28">
        <v>-0.16278985300000001</v>
      </c>
      <c r="O1646" s="28">
        <v>6.8730400000000002E-5</v>
      </c>
      <c r="P1646" s="28">
        <v>-7.1144999999999997E-5</v>
      </c>
      <c r="Q1646" s="28">
        <v>4.9041039000000004E-6</v>
      </c>
      <c r="R1646" s="28">
        <v>1.6298800000000001E-5</v>
      </c>
    </row>
    <row r="1647" spans="1:18" ht="22.5" x14ac:dyDescent="0.2">
      <c r="A1647" s="12" t="s">
        <v>1542</v>
      </c>
      <c r="B1647" s="10" t="str">
        <f>VLOOKUP(A1647,[3]Feuil1!$A$4:$B$2591,2,FALSE)</f>
        <v>Troubles métaboliques, âge inférieur à 18 ans, très courte durée</v>
      </c>
      <c r="C1647" s="26">
        <v>3063</v>
      </c>
      <c r="D1647" s="27">
        <v>1722044.2009999999</v>
      </c>
      <c r="E1647" s="26">
        <v>2987</v>
      </c>
      <c r="F1647" s="27">
        <v>1680518.0183999999</v>
      </c>
      <c r="G1647" s="26">
        <v>2445</v>
      </c>
      <c r="H1647" s="27">
        <v>1365990.2492</v>
      </c>
      <c r="I1647" s="28">
        <v>-2.4114469999999999E-2</v>
      </c>
      <c r="J1647" s="28">
        <v>-2.4812276000000001E-2</v>
      </c>
      <c r="K1647" s="28">
        <v>7.1556059999999995E-4</v>
      </c>
      <c r="L1647" s="28">
        <v>-0.1871612</v>
      </c>
      <c r="M1647" s="28">
        <v>-0.18145296299999999</v>
      </c>
      <c r="N1647" s="28">
        <v>-6.9736219999999996E-3</v>
      </c>
      <c r="O1647" s="28">
        <v>-7.4503770000000002E-3</v>
      </c>
      <c r="P1647" s="28">
        <v>-6.0426299999999996E-4</v>
      </c>
      <c r="Q1647" s="28">
        <v>2.220469E-4</v>
      </c>
      <c r="R1647" s="28">
        <v>5.0409199999999998E-5</v>
      </c>
    </row>
    <row r="1648" spans="1:18" ht="22.5" x14ac:dyDescent="0.2">
      <c r="A1648" s="12" t="s">
        <v>1543</v>
      </c>
      <c r="B1648" s="10" t="str">
        <f>VLOOKUP(A1648,[3]Feuil1!$A$4:$B$2591,2,FALSE)</f>
        <v>Troubles métaboliques, âge supérieur à 17 ans, niveau 1</v>
      </c>
      <c r="C1648" s="26">
        <v>5060</v>
      </c>
      <c r="D1648" s="27">
        <v>6180170.8568000002</v>
      </c>
      <c r="E1648" s="26">
        <v>5235</v>
      </c>
      <c r="F1648" s="27">
        <v>6374798.9566000002</v>
      </c>
      <c r="G1648" s="26">
        <v>5530</v>
      </c>
      <c r="H1648" s="27">
        <v>6729222.2423999999</v>
      </c>
      <c r="I1648" s="28">
        <v>3.1492349400000001E-2</v>
      </c>
      <c r="J1648" s="28">
        <v>3.4584980199999997E-2</v>
      </c>
      <c r="K1648" s="28">
        <v>-2.9892479999999999E-3</v>
      </c>
      <c r="L1648" s="28">
        <v>5.5597562900000001E-2</v>
      </c>
      <c r="M1648" s="28">
        <v>5.6351480400000001E-2</v>
      </c>
      <c r="N1648" s="28">
        <v>-7.1369999999999995E-4</v>
      </c>
      <c r="O1648" s="28">
        <v>4.0550943000000001E-3</v>
      </c>
      <c r="P1648" s="28">
        <v>6.8090909999999998E-4</v>
      </c>
      <c r="Q1648" s="28">
        <v>5.0221659999999998E-4</v>
      </c>
      <c r="R1648" s="28">
        <v>2.4832890000000001E-4</v>
      </c>
    </row>
    <row r="1649" spans="1:18" ht="22.5" x14ac:dyDescent="0.2">
      <c r="A1649" s="12" t="s">
        <v>1544</v>
      </c>
      <c r="B1649" s="10" t="str">
        <f>VLOOKUP(A1649,[3]Feuil1!$A$4:$B$2591,2,FALSE)</f>
        <v>Troubles métaboliques, âge supérieur à 17 ans, niveau 2</v>
      </c>
      <c r="C1649" s="26">
        <v>7198</v>
      </c>
      <c r="D1649" s="27">
        <v>18344823.502</v>
      </c>
      <c r="E1649" s="26">
        <v>7414</v>
      </c>
      <c r="F1649" s="27">
        <v>18847531.956</v>
      </c>
      <c r="G1649" s="26">
        <v>7830</v>
      </c>
      <c r="H1649" s="27">
        <v>19904476.074000001</v>
      </c>
      <c r="I1649" s="28">
        <v>2.7403286499999999E-2</v>
      </c>
      <c r="J1649" s="28">
        <v>3.0008335600000002E-2</v>
      </c>
      <c r="K1649" s="28">
        <v>-2.5291530000000001E-3</v>
      </c>
      <c r="L1649" s="28">
        <v>5.60786484E-2</v>
      </c>
      <c r="M1649" s="28">
        <v>5.6110062000000002E-2</v>
      </c>
      <c r="N1649" s="28">
        <v>-2.9745000000000001E-5</v>
      </c>
      <c r="O1649" s="28">
        <v>5.7183703000000001E-3</v>
      </c>
      <c r="P1649" s="28">
        <v>2.0305745E-3</v>
      </c>
      <c r="Q1649" s="28">
        <v>7.1109509999999995E-4</v>
      </c>
      <c r="R1649" s="28">
        <v>7.3453609999999997E-4</v>
      </c>
    </row>
    <row r="1650" spans="1:18" ht="22.5" x14ac:dyDescent="0.2">
      <c r="A1650" s="12" t="s">
        <v>1545</v>
      </c>
      <c r="B1650" s="10" t="str">
        <f>VLOOKUP(A1650,[3]Feuil1!$A$4:$B$2591,2,FALSE)</f>
        <v>Troubles métaboliques, âge supérieur à 17 ans, niveau 3</v>
      </c>
      <c r="C1650" s="26">
        <v>17405</v>
      </c>
      <c r="D1650" s="27">
        <v>64209587.140000001</v>
      </c>
      <c r="E1650" s="26">
        <v>19309</v>
      </c>
      <c r="F1650" s="27">
        <v>70975120.201000005</v>
      </c>
      <c r="G1650" s="26">
        <v>20563</v>
      </c>
      <c r="H1650" s="27">
        <v>75557192.371000007</v>
      </c>
      <c r="I1650" s="28">
        <v>0.1053664003</v>
      </c>
      <c r="J1650" s="28">
        <v>0.1093938523</v>
      </c>
      <c r="K1650" s="28">
        <v>-3.630318E-3</v>
      </c>
      <c r="L1650" s="28">
        <v>6.4558850500000001E-2</v>
      </c>
      <c r="M1650" s="28">
        <v>6.49438086E-2</v>
      </c>
      <c r="N1650" s="28">
        <v>-3.6148199999999999E-4</v>
      </c>
      <c r="O1650" s="28">
        <v>1.7237587299999999E-2</v>
      </c>
      <c r="P1650" s="28">
        <v>8.8029618999999996E-3</v>
      </c>
      <c r="Q1650" s="28">
        <v>1.8674646000000001E-3</v>
      </c>
      <c r="R1650" s="28">
        <v>2.7882915999999998E-3</v>
      </c>
    </row>
    <row r="1651" spans="1:18" ht="22.5" x14ac:dyDescent="0.2">
      <c r="A1651" s="12" t="s">
        <v>1546</v>
      </c>
      <c r="B1651" s="10" t="str">
        <f>VLOOKUP(A1651,[3]Feuil1!$A$4:$B$2591,2,FALSE)</f>
        <v>Troubles métaboliques, âge supérieur à 17 ans, niveau 4</v>
      </c>
      <c r="C1651" s="26">
        <v>2152</v>
      </c>
      <c r="D1651" s="27">
        <v>11941992.681</v>
      </c>
      <c r="E1651" s="26">
        <v>2467</v>
      </c>
      <c r="F1651" s="27">
        <v>13747826.824999999</v>
      </c>
      <c r="G1651" s="26">
        <v>2760</v>
      </c>
      <c r="H1651" s="27">
        <v>15398383.097999999</v>
      </c>
      <c r="I1651" s="28">
        <v>0.1512171538</v>
      </c>
      <c r="J1651" s="28">
        <v>0.14637546470000001</v>
      </c>
      <c r="K1651" s="28">
        <v>4.2234758999999998E-3</v>
      </c>
      <c r="L1651" s="28">
        <v>0.12005943149999999</v>
      </c>
      <c r="M1651" s="28">
        <v>0.11876773409999999</v>
      </c>
      <c r="N1651" s="28">
        <v>1.1545716000000001E-3</v>
      </c>
      <c r="O1651" s="28">
        <v>4.0276021000000004E-3</v>
      </c>
      <c r="P1651" s="28">
        <v>3.1710072000000001E-3</v>
      </c>
      <c r="Q1651" s="28">
        <v>2.5065420000000002E-4</v>
      </c>
      <c r="R1651" s="28">
        <v>5.6824749999999998E-4</v>
      </c>
    </row>
    <row r="1652" spans="1:18" ht="22.5" x14ac:dyDescent="0.2">
      <c r="A1652" s="12" t="s">
        <v>1547</v>
      </c>
      <c r="B1652" s="10" t="str">
        <f>VLOOKUP(A1652,[3]Feuil1!$A$4:$B$2591,2,FALSE)</f>
        <v>Troubles métaboliques, âge supérieur à 17 ans, très courte durée</v>
      </c>
      <c r="C1652" s="26">
        <v>11737</v>
      </c>
      <c r="D1652" s="27">
        <v>6756751.1550000003</v>
      </c>
      <c r="E1652" s="26">
        <v>12742</v>
      </c>
      <c r="F1652" s="27">
        <v>7335967.0999999996</v>
      </c>
      <c r="G1652" s="26">
        <v>12668</v>
      </c>
      <c r="H1652" s="27">
        <v>7291634.273</v>
      </c>
      <c r="I1652" s="28">
        <v>8.5724030899999998E-2</v>
      </c>
      <c r="J1652" s="28">
        <v>8.5626650799999995E-2</v>
      </c>
      <c r="K1652" s="28">
        <v>8.9699500000000004E-5</v>
      </c>
      <c r="L1652" s="28">
        <v>-6.0432150000000002E-3</v>
      </c>
      <c r="M1652" s="28">
        <v>-5.8075660000000001E-3</v>
      </c>
      <c r="N1652" s="28">
        <v>-2.3702599999999999E-4</v>
      </c>
      <c r="O1652" s="28">
        <v>-1.0172099999999999E-3</v>
      </c>
      <c r="P1652" s="28">
        <v>-8.5171000000000002E-5</v>
      </c>
      <c r="Q1652" s="28">
        <v>1.1504664000000001E-3</v>
      </c>
      <c r="R1652" s="28">
        <v>2.6908360000000003E-4</v>
      </c>
    </row>
    <row r="1653" spans="1:18" ht="22.5" x14ac:dyDescent="0.2">
      <c r="A1653" s="12" t="s">
        <v>1548</v>
      </c>
      <c r="B1653" s="10" t="str">
        <f>VLOOKUP(A1653,[3]Feuil1!$A$4:$B$2591,2,FALSE)</f>
        <v>Troubles nutritionnels divers, âge inférieur à 18 ans, niveau 1</v>
      </c>
      <c r="C1653" s="26">
        <v>2051</v>
      </c>
      <c r="D1653" s="27">
        <v>4568506.0377000002</v>
      </c>
      <c r="E1653" s="26">
        <v>1789</v>
      </c>
      <c r="F1653" s="27">
        <v>4020609.6782</v>
      </c>
      <c r="G1653" s="26">
        <v>1918</v>
      </c>
      <c r="H1653" s="27">
        <v>4215165.2906999998</v>
      </c>
      <c r="I1653" s="28">
        <v>-0.11992899999999999</v>
      </c>
      <c r="J1653" s="28">
        <v>-0.127742565</v>
      </c>
      <c r="K1653" s="28">
        <v>8.9578656E-3</v>
      </c>
      <c r="L1653" s="28">
        <v>4.8389579699999997E-2</v>
      </c>
      <c r="M1653" s="28">
        <v>7.2107322500000001E-2</v>
      </c>
      <c r="N1653" s="28">
        <v>-2.2122545E-2</v>
      </c>
      <c r="O1653" s="28">
        <v>1.7732446E-3</v>
      </c>
      <c r="P1653" s="28">
        <v>3.7377539999999999E-4</v>
      </c>
      <c r="Q1653" s="28">
        <v>1.7418650000000001E-4</v>
      </c>
      <c r="R1653" s="28">
        <v>1.555525E-4</v>
      </c>
    </row>
    <row r="1654" spans="1:18" ht="22.5" x14ac:dyDescent="0.2">
      <c r="A1654" s="12" t="s">
        <v>1549</v>
      </c>
      <c r="B1654" s="10" t="str">
        <f>VLOOKUP(A1654,[3]Feuil1!$A$4:$B$2591,2,FALSE)</f>
        <v>Troubles nutritionnels divers, âge inférieur à 18 ans, niveau 2</v>
      </c>
      <c r="C1654" s="26">
        <v>729</v>
      </c>
      <c r="D1654" s="27">
        <v>4024511.7601999999</v>
      </c>
      <c r="E1654" s="26">
        <v>713</v>
      </c>
      <c r="F1654" s="27">
        <v>3997536.9282</v>
      </c>
      <c r="G1654" s="26">
        <v>795</v>
      </c>
      <c r="H1654" s="27">
        <v>4320174.7834000001</v>
      </c>
      <c r="I1654" s="28">
        <v>-6.7026350000000002E-3</v>
      </c>
      <c r="J1654" s="28">
        <v>-2.1947873999999999E-2</v>
      </c>
      <c r="K1654" s="28">
        <v>1.55873483E-2</v>
      </c>
      <c r="L1654" s="28">
        <v>8.0709161900000007E-2</v>
      </c>
      <c r="M1654" s="28">
        <v>0.1150070126</v>
      </c>
      <c r="N1654" s="28">
        <v>-3.0760210999999999E-2</v>
      </c>
      <c r="O1654" s="28">
        <v>1.1271788E-3</v>
      </c>
      <c r="P1654" s="28">
        <v>6.1984370000000004E-4</v>
      </c>
      <c r="Q1654" s="28">
        <v>7.2199299999999998E-5</v>
      </c>
      <c r="R1654" s="28">
        <v>1.5942770000000001E-4</v>
      </c>
    </row>
    <row r="1655" spans="1:18" ht="22.5" x14ac:dyDescent="0.2">
      <c r="A1655" s="12" t="s">
        <v>1550</v>
      </c>
      <c r="B1655" s="10" t="str">
        <f>VLOOKUP(A1655,[3]Feuil1!$A$4:$B$2591,2,FALSE)</f>
        <v>Troubles nutritionnels divers, âge inférieur à 18 ans, niveau 3</v>
      </c>
      <c r="C1655" s="26">
        <v>255</v>
      </c>
      <c r="D1655" s="27">
        <v>2237151.5493999999</v>
      </c>
      <c r="E1655" s="26">
        <v>172</v>
      </c>
      <c r="F1655" s="27">
        <v>1543331.9228999999</v>
      </c>
      <c r="G1655" s="26">
        <v>252</v>
      </c>
      <c r="H1655" s="27">
        <v>2194622.3062999998</v>
      </c>
      <c r="I1655" s="28">
        <v>-0.31013528200000001</v>
      </c>
      <c r="J1655" s="28">
        <v>-0.32549019600000001</v>
      </c>
      <c r="K1655" s="28">
        <v>2.2764552899999999E-2</v>
      </c>
      <c r="L1655" s="28">
        <v>0.42200279390000001</v>
      </c>
      <c r="M1655" s="28">
        <v>0.46511627909999997</v>
      </c>
      <c r="N1655" s="28">
        <v>-2.9426664000000002E-2</v>
      </c>
      <c r="O1655" s="28">
        <v>1.0996866000000001E-3</v>
      </c>
      <c r="P1655" s="28">
        <v>1.2512427000000001E-3</v>
      </c>
      <c r="Q1655" s="28">
        <v>2.28858E-5</v>
      </c>
      <c r="R1655" s="28">
        <v>8.0988299999999998E-5</v>
      </c>
    </row>
    <row r="1656" spans="1:18" ht="22.5" x14ac:dyDescent="0.2">
      <c r="A1656" s="12" t="s">
        <v>1551</v>
      </c>
      <c r="B1656" s="10" t="str">
        <f>VLOOKUP(A1656,[3]Feuil1!$A$4:$B$2591,2,FALSE)</f>
        <v>Troubles nutritionnels divers, âge inférieur à 18 ans, niveau 4</v>
      </c>
      <c r="C1656" s="26">
        <v>299</v>
      </c>
      <c r="D1656" s="27">
        <v>4803079.2185000004</v>
      </c>
      <c r="E1656" s="26">
        <v>275</v>
      </c>
      <c r="F1656" s="27">
        <v>4438465.1986999996</v>
      </c>
      <c r="G1656" s="26">
        <v>359</v>
      </c>
      <c r="H1656" s="27">
        <v>6154847.5685999999</v>
      </c>
      <c r="I1656" s="28">
        <v>-7.5912556000000006E-2</v>
      </c>
      <c r="J1656" s="28">
        <v>-8.0267559000000002E-2</v>
      </c>
      <c r="K1656" s="28">
        <v>4.7350756000000003E-3</v>
      </c>
      <c r="L1656" s="28">
        <v>0.38670628089999998</v>
      </c>
      <c r="M1656" s="28">
        <v>0.30545454550000001</v>
      </c>
      <c r="N1656" s="28">
        <v>6.2240187299999999E-2</v>
      </c>
      <c r="O1656" s="28">
        <v>1.1546709000000001E-3</v>
      </c>
      <c r="P1656" s="28">
        <v>3.2974707000000001E-3</v>
      </c>
      <c r="Q1656" s="28">
        <v>3.26032E-5</v>
      </c>
      <c r="R1656" s="28">
        <v>2.271327E-4</v>
      </c>
    </row>
    <row r="1657" spans="1:18" ht="22.5" x14ac:dyDescent="0.2">
      <c r="A1657" s="12" t="s">
        <v>1552</v>
      </c>
      <c r="B1657" s="10" t="str">
        <f>VLOOKUP(A1657,[3]Feuil1!$A$4:$B$2591,2,FALSE)</f>
        <v>Troubles nutritionnels divers, âge inférieur à 18 ans, très courte durée</v>
      </c>
      <c r="C1657" s="26">
        <v>1519</v>
      </c>
      <c r="D1657" s="27">
        <v>1030244.7155</v>
      </c>
      <c r="E1657" s="26">
        <v>1416</v>
      </c>
      <c r="F1657" s="27">
        <v>961665.76269999996</v>
      </c>
      <c r="G1657" s="26">
        <v>1656</v>
      </c>
      <c r="H1657" s="27">
        <v>1117336.2671000001</v>
      </c>
      <c r="I1657" s="28">
        <v>-6.6565691999999996E-2</v>
      </c>
      <c r="J1657" s="28">
        <v>-6.7807768000000004E-2</v>
      </c>
      <c r="K1657" s="28">
        <v>1.3324246E-3</v>
      </c>
      <c r="L1657" s="28">
        <v>0.16187589329999999</v>
      </c>
      <c r="M1657" s="28">
        <v>0.16949152540000001</v>
      </c>
      <c r="N1657" s="28">
        <v>-6.5119169999999999E-3</v>
      </c>
      <c r="O1657" s="28">
        <v>3.2990597999999999E-3</v>
      </c>
      <c r="P1657" s="28">
        <v>2.9907030000000002E-4</v>
      </c>
      <c r="Q1657" s="28">
        <v>1.5039249999999999E-4</v>
      </c>
      <c r="R1657" s="28">
        <v>4.1233100000000003E-5</v>
      </c>
    </row>
    <row r="1658" spans="1:18" ht="22.5" x14ac:dyDescent="0.2">
      <c r="A1658" s="12" t="s">
        <v>1553</v>
      </c>
      <c r="B1658" s="10" t="str">
        <f>VLOOKUP(A1658,[3]Feuil1!$A$4:$B$2591,2,FALSE)</f>
        <v>Troubles nutritionnels divers, âge supérieur à 17 ans, niveau 1</v>
      </c>
      <c r="C1658" s="26">
        <v>2122</v>
      </c>
      <c r="D1658" s="27">
        <v>4159797.0614999998</v>
      </c>
      <c r="E1658" s="26">
        <v>2134</v>
      </c>
      <c r="F1658" s="27">
        <v>4165436.0984999998</v>
      </c>
      <c r="G1658" s="26">
        <v>2145</v>
      </c>
      <c r="H1658" s="27">
        <v>4132469.7884999998</v>
      </c>
      <c r="I1658" s="28">
        <v>1.3556039E-3</v>
      </c>
      <c r="J1658" s="28">
        <v>5.6550424E-3</v>
      </c>
      <c r="K1658" s="28">
        <v>-4.2752620000000002E-3</v>
      </c>
      <c r="L1658" s="28">
        <v>-7.9142520000000001E-3</v>
      </c>
      <c r="M1658" s="28">
        <v>5.1546392E-3</v>
      </c>
      <c r="N1658" s="28">
        <v>-1.3001871E-2</v>
      </c>
      <c r="O1658" s="28">
        <v>1.5120690000000001E-4</v>
      </c>
      <c r="P1658" s="28">
        <v>-6.3334E-5</v>
      </c>
      <c r="Q1658" s="28">
        <v>1.9480189999999999E-4</v>
      </c>
      <c r="R1658" s="28">
        <v>1.525008E-4</v>
      </c>
    </row>
    <row r="1659" spans="1:18" ht="22.5" x14ac:dyDescent="0.2">
      <c r="A1659" s="12" t="s">
        <v>1554</v>
      </c>
      <c r="B1659" s="10" t="str">
        <f>VLOOKUP(A1659,[3]Feuil1!$A$4:$B$2591,2,FALSE)</f>
        <v>Troubles nutritionnels divers, âge supérieur à 17 ans, niveau 2</v>
      </c>
      <c r="C1659" s="26">
        <v>7002</v>
      </c>
      <c r="D1659" s="27">
        <v>28456819.879000001</v>
      </c>
      <c r="E1659" s="26">
        <v>7089</v>
      </c>
      <c r="F1659" s="27">
        <v>28799728.024</v>
      </c>
      <c r="G1659" s="26">
        <v>6945</v>
      </c>
      <c r="H1659" s="27">
        <v>28186732.092</v>
      </c>
      <c r="I1659" s="28">
        <v>1.2050121800000001E-2</v>
      </c>
      <c r="J1659" s="28">
        <v>1.24250214E-2</v>
      </c>
      <c r="K1659" s="28">
        <v>-3.7029899999999999E-4</v>
      </c>
      <c r="L1659" s="28">
        <v>-2.1284781999999999E-2</v>
      </c>
      <c r="M1659" s="28">
        <v>-2.0313161E-2</v>
      </c>
      <c r="N1659" s="28">
        <v>-9.9176699999999995E-4</v>
      </c>
      <c r="O1659" s="28">
        <v>-1.9794360000000002E-3</v>
      </c>
      <c r="P1659" s="28">
        <v>-1.1776720000000001E-3</v>
      </c>
      <c r="Q1659" s="28">
        <v>6.3072219999999997E-4</v>
      </c>
      <c r="R1659" s="28">
        <v>1.0401767000000001E-3</v>
      </c>
    </row>
    <row r="1660" spans="1:18" ht="22.5" x14ac:dyDescent="0.2">
      <c r="A1660" s="12" t="s">
        <v>1555</v>
      </c>
      <c r="B1660" s="10" t="str">
        <f>VLOOKUP(A1660,[3]Feuil1!$A$4:$B$2591,2,FALSE)</f>
        <v>Troubles nutritionnels divers, âge supérieur à 17 ans, niveau 3</v>
      </c>
      <c r="C1660" s="26">
        <v>4418</v>
      </c>
      <c r="D1660" s="27">
        <v>26160075.791000001</v>
      </c>
      <c r="E1660" s="26">
        <v>4725</v>
      </c>
      <c r="F1660" s="27">
        <v>28056908.151000001</v>
      </c>
      <c r="G1660" s="26">
        <v>4954</v>
      </c>
      <c r="H1660" s="27">
        <v>29297532.541000001</v>
      </c>
      <c r="I1660" s="28">
        <v>7.2508672199999999E-2</v>
      </c>
      <c r="J1660" s="28">
        <v>6.9488456300000001E-2</v>
      </c>
      <c r="K1660" s="28">
        <v>2.8239817E-3</v>
      </c>
      <c r="L1660" s="28">
        <v>4.4218143500000001E-2</v>
      </c>
      <c r="M1660" s="28">
        <v>4.84656085E-2</v>
      </c>
      <c r="N1660" s="28">
        <v>-4.051125E-3</v>
      </c>
      <c r="O1660" s="28">
        <v>3.1478528999999999E-3</v>
      </c>
      <c r="P1660" s="28">
        <v>2.3834564000000001E-3</v>
      </c>
      <c r="Q1660" s="28">
        <v>4.4990610000000001E-4</v>
      </c>
      <c r="R1660" s="28">
        <v>1.0811686E-3</v>
      </c>
    </row>
    <row r="1661" spans="1:18" ht="22.5" x14ac:dyDescent="0.2">
      <c r="A1661" s="12" t="s">
        <v>1556</v>
      </c>
      <c r="B1661" s="10" t="str">
        <f>VLOOKUP(A1661,[3]Feuil1!$A$4:$B$2591,2,FALSE)</f>
        <v>Troubles nutritionnels divers, âge supérieur à 17 ans, niveau 4</v>
      </c>
      <c r="C1661" s="26">
        <v>2287</v>
      </c>
      <c r="D1661" s="27">
        <v>17409469.677000001</v>
      </c>
      <c r="E1661" s="26">
        <v>2221</v>
      </c>
      <c r="F1661" s="27">
        <v>17237209.732999999</v>
      </c>
      <c r="G1661" s="26">
        <v>2324</v>
      </c>
      <c r="H1661" s="27">
        <v>17814553.506000001</v>
      </c>
      <c r="I1661" s="28">
        <v>-9.8946120000000005E-3</v>
      </c>
      <c r="J1661" s="28">
        <v>-2.8858767E-2</v>
      </c>
      <c r="K1661" s="28">
        <v>1.9527700499999998E-2</v>
      </c>
      <c r="L1661" s="28">
        <v>3.3494038900000002E-2</v>
      </c>
      <c r="M1661" s="28">
        <v>4.6375506499999997E-2</v>
      </c>
      <c r="N1661" s="28">
        <v>-1.2310559E-2</v>
      </c>
      <c r="O1661" s="28">
        <v>1.4158465000000001E-3</v>
      </c>
      <c r="P1661" s="28">
        <v>1.1091783E-3</v>
      </c>
      <c r="Q1661" s="28">
        <v>2.110581E-4</v>
      </c>
      <c r="R1661" s="28">
        <v>6.5741149999999995E-4</v>
      </c>
    </row>
    <row r="1662" spans="1:18" ht="22.5" x14ac:dyDescent="0.2">
      <c r="A1662" s="12" t="s">
        <v>1557</v>
      </c>
      <c r="B1662" s="10" t="str">
        <f>VLOOKUP(A1662,[3]Feuil1!$A$4:$B$2591,2,FALSE)</f>
        <v>Troubles nutritionnels divers, âge supérieur à 17 ans, très courte durée</v>
      </c>
      <c r="C1662" s="26">
        <v>4186</v>
      </c>
      <c r="D1662" s="27">
        <v>2575680.639</v>
      </c>
      <c r="E1662" s="26">
        <v>3784</v>
      </c>
      <c r="F1662" s="27">
        <v>2337529.7609999999</v>
      </c>
      <c r="G1662" s="26">
        <v>3788</v>
      </c>
      <c r="H1662" s="27">
        <v>2338162.5959999999</v>
      </c>
      <c r="I1662" s="28">
        <v>-9.2461338000000004E-2</v>
      </c>
      <c r="J1662" s="28">
        <v>-9.6034400000000006E-2</v>
      </c>
      <c r="K1662" s="28">
        <v>3.9526531E-3</v>
      </c>
      <c r="L1662" s="28">
        <v>2.7072810000000001E-4</v>
      </c>
      <c r="M1662" s="28">
        <v>1.0570824999999999E-3</v>
      </c>
      <c r="N1662" s="28">
        <v>-7.8552400000000001E-4</v>
      </c>
      <c r="O1662" s="28">
        <v>5.4984300000000001E-5</v>
      </c>
      <c r="P1662" s="28">
        <v>1.2157866999999999E-6</v>
      </c>
      <c r="Q1662" s="28">
        <v>3.440138E-4</v>
      </c>
      <c r="R1662" s="28">
        <v>8.6285400000000006E-5</v>
      </c>
    </row>
    <row r="1663" spans="1:18" ht="33.75" x14ac:dyDescent="0.2">
      <c r="A1663" s="12" t="s">
        <v>2345</v>
      </c>
      <c r="B1663" s="10" t="str">
        <f>VLOOKUP(A1663,[3]Feuil1!$A$4:$B$2591,2,FALSE)</f>
        <v>Autres affections de la CMD 10 concernant majoritairement la petite enfance, niveau 1</v>
      </c>
      <c r="C1663" s="26">
        <v>1007</v>
      </c>
      <c r="D1663" s="27">
        <v>1490570.1975</v>
      </c>
      <c r="E1663" s="26">
        <v>867</v>
      </c>
      <c r="F1663" s="27">
        <v>1257815.3805</v>
      </c>
      <c r="G1663" s="26">
        <v>810</v>
      </c>
      <c r="H1663" s="27">
        <v>1175192.5685000001</v>
      </c>
      <c r="I1663" s="28">
        <v>-0.15615153000000001</v>
      </c>
      <c r="J1663" s="28">
        <v>-0.139026812</v>
      </c>
      <c r="K1663" s="28">
        <v>-1.9889955000000001E-2</v>
      </c>
      <c r="L1663" s="28">
        <v>-6.5687550999999997E-2</v>
      </c>
      <c r="M1663" s="28">
        <v>-6.5743944999999998E-2</v>
      </c>
      <c r="N1663" s="28">
        <v>6.0362000000000002E-5</v>
      </c>
      <c r="O1663" s="28">
        <v>-7.8352700000000001E-4</v>
      </c>
      <c r="P1663" s="28">
        <v>-1.5873300000000001E-4</v>
      </c>
      <c r="Q1663" s="28">
        <v>7.3561599999999997E-5</v>
      </c>
      <c r="R1663" s="28">
        <v>4.3368200000000003E-5</v>
      </c>
    </row>
    <row r="1664" spans="1:18" ht="33.75" x14ac:dyDescent="0.2">
      <c r="A1664" s="12" t="s">
        <v>2346</v>
      </c>
      <c r="B1664" s="10" t="str">
        <f>VLOOKUP(A1664,[3]Feuil1!$A$4:$B$2591,2,FALSE)</f>
        <v>Autres affections de la CMD 10 concernant majoritairement la petite enfance, niveau 2</v>
      </c>
      <c r="C1664" s="26">
        <v>290</v>
      </c>
      <c r="D1664" s="27">
        <v>986657.7831</v>
      </c>
      <c r="E1664" s="26">
        <v>218</v>
      </c>
      <c r="F1664" s="27">
        <v>725682.96400000004</v>
      </c>
      <c r="G1664" s="26">
        <v>264</v>
      </c>
      <c r="H1664" s="27">
        <v>933880.69620000001</v>
      </c>
      <c r="I1664" s="28">
        <v>-0.26450388699999999</v>
      </c>
      <c r="J1664" s="28">
        <v>-0.24827586200000001</v>
      </c>
      <c r="K1664" s="28">
        <v>-2.1587740000000001E-2</v>
      </c>
      <c r="L1664" s="28">
        <v>0.28689902140000001</v>
      </c>
      <c r="M1664" s="28">
        <v>0.21100917429999999</v>
      </c>
      <c r="N1664" s="28">
        <v>6.2666616100000003E-2</v>
      </c>
      <c r="O1664" s="28">
        <v>6.3231979999999995E-4</v>
      </c>
      <c r="P1664" s="28">
        <v>3.999842E-4</v>
      </c>
      <c r="Q1664" s="28">
        <v>2.3975600000000001E-5</v>
      </c>
      <c r="R1664" s="28">
        <v>3.4463099999999999E-5</v>
      </c>
    </row>
    <row r="1665" spans="1:18" ht="33.75" x14ac:dyDescent="0.2">
      <c r="A1665" s="12" t="s">
        <v>2347</v>
      </c>
      <c r="B1665" s="10" t="str">
        <f>VLOOKUP(A1665,[3]Feuil1!$A$4:$B$2591,2,FALSE)</f>
        <v>Autres affections de la CMD 10 concernant majoritairement la petite enfance, niveau 3</v>
      </c>
      <c r="C1665" s="26">
        <v>636</v>
      </c>
      <c r="D1665" s="27">
        <v>2878383.7570000002</v>
      </c>
      <c r="E1665" s="26">
        <v>545</v>
      </c>
      <c r="F1665" s="27">
        <v>2456274.0235000001</v>
      </c>
      <c r="G1665" s="26">
        <v>548</v>
      </c>
      <c r="H1665" s="27">
        <v>2470309.3262999998</v>
      </c>
      <c r="I1665" s="28">
        <v>-0.14664817799999999</v>
      </c>
      <c r="J1665" s="28">
        <v>-0.143081761</v>
      </c>
      <c r="K1665" s="28">
        <v>-4.1619099999999996E-3</v>
      </c>
      <c r="L1665" s="28">
        <v>5.7140623000000003E-3</v>
      </c>
      <c r="M1665" s="28">
        <v>5.5045872000000001E-3</v>
      </c>
      <c r="N1665" s="28">
        <v>2.083284E-4</v>
      </c>
      <c r="O1665" s="28">
        <v>4.1238200000000001E-5</v>
      </c>
      <c r="P1665" s="28">
        <v>2.6964299999999999E-5</v>
      </c>
      <c r="Q1665" s="28">
        <v>4.9767600000000001E-5</v>
      </c>
      <c r="R1665" s="28">
        <v>9.1162000000000006E-5</v>
      </c>
    </row>
    <row r="1666" spans="1:18" ht="33.75" x14ac:dyDescent="0.2">
      <c r="A1666" s="12" t="s">
        <v>2348</v>
      </c>
      <c r="B1666" s="10" t="str">
        <f>VLOOKUP(A1666,[3]Feuil1!$A$4:$B$2591,2,FALSE)</f>
        <v>Autres affections de la CMD 10 concernant majoritairement la petite enfance, niveau 4</v>
      </c>
      <c r="C1666" s="26">
        <v>233</v>
      </c>
      <c r="D1666" s="27">
        <v>1164626.04</v>
      </c>
      <c r="E1666" s="26">
        <v>216</v>
      </c>
      <c r="F1666" s="27">
        <v>1081120.3456999999</v>
      </c>
      <c r="G1666" s="26">
        <v>190</v>
      </c>
      <c r="H1666" s="27">
        <v>923430.56700000004</v>
      </c>
      <c r="I1666" s="28">
        <v>-7.1701722999999995E-2</v>
      </c>
      <c r="J1666" s="28">
        <v>-7.2961372999999996E-2</v>
      </c>
      <c r="K1666" s="28">
        <v>1.358789E-3</v>
      </c>
      <c r="L1666" s="28">
        <v>-0.14585774800000001</v>
      </c>
      <c r="M1666" s="28">
        <v>-0.12037037</v>
      </c>
      <c r="N1666" s="28">
        <v>-2.8975124000000001E-2</v>
      </c>
      <c r="O1666" s="28">
        <v>-3.5739799999999998E-4</v>
      </c>
      <c r="P1666" s="28">
        <v>-3.0295000000000002E-4</v>
      </c>
      <c r="Q1666" s="28">
        <v>1.72552E-5</v>
      </c>
      <c r="R1666" s="28">
        <v>3.40774E-5</v>
      </c>
    </row>
    <row r="1667" spans="1:18" ht="22.5" x14ac:dyDescent="0.2">
      <c r="A1667" s="12" t="s">
        <v>2349</v>
      </c>
      <c r="B1667" s="10" t="str">
        <f>VLOOKUP(A1667,[3]Feuil1!$A$4:$B$2591,2,FALSE)</f>
        <v>Problèmes alimentaires du nouveau-né et du nourrisson, niveau 1</v>
      </c>
      <c r="C1667" s="26">
        <v>2930</v>
      </c>
      <c r="D1667" s="27">
        <v>3320612.9624999999</v>
      </c>
      <c r="E1667" s="26">
        <v>3160</v>
      </c>
      <c r="F1667" s="27">
        <v>3574685.0140999998</v>
      </c>
      <c r="G1667" s="26">
        <v>3439</v>
      </c>
      <c r="H1667" s="27">
        <v>3865582.5932</v>
      </c>
      <c r="I1667" s="28">
        <v>7.6513599900000007E-2</v>
      </c>
      <c r="J1667" s="28">
        <v>7.8498293499999997E-2</v>
      </c>
      <c r="K1667" s="28">
        <v>-1.8402379999999999E-3</v>
      </c>
      <c r="L1667" s="28">
        <v>8.1377122199999999E-2</v>
      </c>
      <c r="M1667" s="28">
        <v>8.8291139199999993E-2</v>
      </c>
      <c r="N1667" s="28">
        <v>-6.3530949999999996E-3</v>
      </c>
      <c r="O1667" s="28">
        <v>3.8351570000000001E-3</v>
      </c>
      <c r="P1667" s="28">
        <v>5.588651E-4</v>
      </c>
      <c r="Q1667" s="28">
        <v>3.1231880000000002E-4</v>
      </c>
      <c r="R1667" s="28">
        <v>1.4265179999999999E-4</v>
      </c>
    </row>
    <row r="1668" spans="1:18" ht="22.5" x14ac:dyDescent="0.2">
      <c r="A1668" s="12" t="s">
        <v>2350</v>
      </c>
      <c r="B1668" s="10" t="str">
        <f>VLOOKUP(A1668,[3]Feuil1!$A$4:$B$2591,2,FALSE)</f>
        <v>Problèmes alimentaires du nouveau-né et du nourrisson, niveau 2</v>
      </c>
      <c r="C1668" s="26">
        <v>199</v>
      </c>
      <c r="D1668" s="27">
        <v>482814.49160000001</v>
      </c>
      <c r="E1668" s="26">
        <v>256</v>
      </c>
      <c r="F1668" s="27">
        <v>609478.1483</v>
      </c>
      <c r="G1668" s="26">
        <v>312</v>
      </c>
      <c r="H1668" s="27">
        <v>755763.9068</v>
      </c>
      <c r="I1668" s="28">
        <v>0.26234435569999998</v>
      </c>
      <c r="J1668" s="28">
        <v>0.2864321608</v>
      </c>
      <c r="K1668" s="28">
        <v>-1.8724504999999999E-2</v>
      </c>
      <c r="L1668" s="28">
        <v>0.24001805300000001</v>
      </c>
      <c r="M1668" s="28">
        <v>0.21875</v>
      </c>
      <c r="N1668" s="28">
        <v>1.74507102E-2</v>
      </c>
      <c r="O1668" s="28">
        <v>7.6978059999999995E-4</v>
      </c>
      <c r="P1668" s="28">
        <v>2.8104049999999999E-4</v>
      </c>
      <c r="Q1668" s="28">
        <v>2.8334799999999998E-5</v>
      </c>
      <c r="R1668" s="28">
        <v>2.7889999999999999E-5</v>
      </c>
    </row>
    <row r="1669" spans="1:18" ht="22.5" x14ac:dyDescent="0.2">
      <c r="A1669" s="12" t="s">
        <v>2351</v>
      </c>
      <c r="B1669" s="10" t="str">
        <f>VLOOKUP(A1669,[3]Feuil1!$A$4:$B$2591,2,FALSE)</f>
        <v>Problèmes alimentaires du nouveau-né et du nourrisson, niveau 3</v>
      </c>
      <c r="C1669" s="26">
        <v>119</v>
      </c>
      <c r="D1669" s="27">
        <v>377682.73249999998</v>
      </c>
      <c r="E1669" s="26">
        <v>122</v>
      </c>
      <c r="F1669" s="27">
        <v>390517.59600000002</v>
      </c>
      <c r="G1669" s="26">
        <v>131</v>
      </c>
      <c r="H1669" s="27">
        <v>425803.88540000003</v>
      </c>
      <c r="I1669" s="28">
        <v>3.3983188499999997E-2</v>
      </c>
      <c r="J1669" s="28">
        <v>2.5210084000000001E-2</v>
      </c>
      <c r="K1669" s="28">
        <v>8.5573724000000007E-3</v>
      </c>
      <c r="L1669" s="28">
        <v>9.0357745099999998E-2</v>
      </c>
      <c r="M1669" s="28">
        <v>7.3770491800000004E-2</v>
      </c>
      <c r="N1669" s="28">
        <v>1.5447671E-2</v>
      </c>
      <c r="O1669" s="28">
        <v>1.237147E-4</v>
      </c>
      <c r="P1669" s="28">
        <v>6.7791099999999995E-5</v>
      </c>
      <c r="Q1669" s="28">
        <v>1.1897E-5</v>
      </c>
      <c r="R1669" s="28">
        <v>1.5713500000000001E-5</v>
      </c>
    </row>
    <row r="1670" spans="1:18" ht="22.5" x14ac:dyDescent="0.2">
      <c r="A1670" s="12" t="s">
        <v>2352</v>
      </c>
      <c r="B1670" s="10" t="str">
        <f>VLOOKUP(A1670,[3]Feuil1!$A$4:$B$2591,2,FALSE)</f>
        <v>Problèmes alimentaires du nouveau-né et du nourrisson, niveau 4</v>
      </c>
      <c r="C1670" s="26">
        <v>12</v>
      </c>
      <c r="D1670" s="27">
        <v>48708.965199999999</v>
      </c>
      <c r="E1670" s="26">
        <v>21</v>
      </c>
      <c r="F1670" s="27">
        <v>84467.809200000003</v>
      </c>
      <c r="G1670" s="26">
        <v>15</v>
      </c>
      <c r="H1670" s="27">
        <v>75707.762400000007</v>
      </c>
      <c r="I1670" s="28">
        <v>0.73413269719999996</v>
      </c>
      <c r="J1670" s="28">
        <v>0.75</v>
      </c>
      <c r="K1670" s="28">
        <v>-9.0670300000000002E-3</v>
      </c>
      <c r="L1670" s="28">
        <v>-0.103708701</v>
      </c>
      <c r="M1670" s="28">
        <v>-0.28571428599999998</v>
      </c>
      <c r="N1670" s="28">
        <v>0.25480781810000003</v>
      </c>
      <c r="O1670" s="28">
        <v>-8.2476000000000001E-5</v>
      </c>
      <c r="P1670" s="28">
        <v>-1.683E-5</v>
      </c>
      <c r="Q1670" s="28">
        <v>1.3622510999999999E-6</v>
      </c>
      <c r="R1670" s="28">
        <v>2.7938480999999998E-6</v>
      </c>
    </row>
    <row r="1671" spans="1:18" ht="33.75" x14ac:dyDescent="0.2">
      <c r="A1671" s="12" t="s">
        <v>1558</v>
      </c>
      <c r="B1671" s="10" t="str">
        <f>VLOOKUP(A1671,[3]Feuil1!$A$4:$B$2591,2,FALSE)</f>
        <v>Interventions sur les reins et les uretères et chirurgie majeure de la vessie pour une affection tumorale, niveau 1</v>
      </c>
      <c r="C1671" s="26">
        <v>3598</v>
      </c>
      <c r="D1671" s="27">
        <v>26496893.566</v>
      </c>
      <c r="E1671" s="26">
        <v>3483</v>
      </c>
      <c r="F1671" s="27">
        <v>25516441.938999999</v>
      </c>
      <c r="G1671" s="26">
        <v>3387</v>
      </c>
      <c r="H1671" s="27">
        <v>24643872.852000002</v>
      </c>
      <c r="I1671" s="28">
        <v>-3.7002512000000001E-2</v>
      </c>
      <c r="J1671" s="28">
        <v>-3.1962201000000003E-2</v>
      </c>
      <c r="K1671" s="28">
        <v>-5.2067299999999997E-3</v>
      </c>
      <c r="L1671" s="28">
        <v>-3.4196346000000002E-2</v>
      </c>
      <c r="M1671" s="28">
        <v>-2.7562446000000001E-2</v>
      </c>
      <c r="N1671" s="28">
        <v>-6.821929E-3</v>
      </c>
      <c r="O1671" s="28">
        <v>-1.3196239999999999E-3</v>
      </c>
      <c r="P1671" s="28">
        <v>-1.676358E-3</v>
      </c>
      <c r="Q1671" s="28">
        <v>3.0759629999999998E-4</v>
      </c>
      <c r="R1671" s="28">
        <v>9.0943429999999997E-4</v>
      </c>
    </row>
    <row r="1672" spans="1:18" ht="33.75" x14ac:dyDescent="0.2">
      <c r="A1672" s="12" t="s">
        <v>1559</v>
      </c>
      <c r="B1672" s="10" t="str">
        <f>VLOOKUP(A1672,[3]Feuil1!$A$4:$B$2591,2,FALSE)</f>
        <v>Interventions sur les reins et les uretères et chirurgie majeure de la vessie pour une affection tumorale, niveau 2</v>
      </c>
      <c r="C1672" s="26">
        <v>2176</v>
      </c>
      <c r="D1672" s="27">
        <v>21261878.129999999</v>
      </c>
      <c r="E1672" s="26">
        <v>2338</v>
      </c>
      <c r="F1672" s="27">
        <v>22884239.822000001</v>
      </c>
      <c r="G1672" s="26">
        <v>2439</v>
      </c>
      <c r="H1672" s="27">
        <v>23831919.723000001</v>
      </c>
      <c r="I1672" s="28">
        <v>7.6303781000000001E-2</v>
      </c>
      <c r="J1672" s="28">
        <v>7.4448529400000005E-2</v>
      </c>
      <c r="K1672" s="28">
        <v>1.7267012E-3</v>
      </c>
      <c r="L1672" s="28">
        <v>4.1411902200000003E-2</v>
      </c>
      <c r="M1672" s="28">
        <v>4.3199315699999997E-2</v>
      </c>
      <c r="N1672" s="28">
        <v>-1.7133960000000001E-3</v>
      </c>
      <c r="O1672" s="28">
        <v>1.3883542999999999E-3</v>
      </c>
      <c r="P1672" s="28">
        <v>1.8206588E-3</v>
      </c>
      <c r="Q1672" s="28">
        <v>2.2150199999999999E-4</v>
      </c>
      <c r="R1672" s="28">
        <v>8.7947079999999998E-4</v>
      </c>
    </row>
    <row r="1673" spans="1:18" ht="33.75" x14ac:dyDescent="0.2">
      <c r="A1673" s="12" t="s">
        <v>1560</v>
      </c>
      <c r="B1673" s="10" t="str">
        <f>VLOOKUP(A1673,[3]Feuil1!$A$4:$B$2591,2,FALSE)</f>
        <v>Interventions sur les reins et les uretères et chirurgie majeure de la vessie pour une affection tumorale, niveau 3</v>
      </c>
      <c r="C1673" s="26">
        <v>1399</v>
      </c>
      <c r="D1673" s="27">
        <v>18002948.809</v>
      </c>
      <c r="E1673" s="26">
        <v>1457</v>
      </c>
      <c r="F1673" s="27">
        <v>18804645.463</v>
      </c>
      <c r="G1673" s="26">
        <v>1703</v>
      </c>
      <c r="H1673" s="27">
        <v>21958526.875</v>
      </c>
      <c r="I1673" s="28">
        <v>4.4531407799999999E-2</v>
      </c>
      <c r="J1673" s="28">
        <v>4.14581844E-2</v>
      </c>
      <c r="K1673" s="28">
        <v>2.9508849999999999E-3</v>
      </c>
      <c r="L1673" s="28">
        <v>0.1677182066</v>
      </c>
      <c r="M1673" s="28">
        <v>0.16884008240000001</v>
      </c>
      <c r="N1673" s="28">
        <v>-9.5982000000000001E-4</v>
      </c>
      <c r="O1673" s="28">
        <v>3.3815363000000002E-3</v>
      </c>
      <c r="P1673" s="28">
        <v>6.0591576999999997E-3</v>
      </c>
      <c r="Q1673" s="28">
        <v>1.546609E-4</v>
      </c>
      <c r="R1673" s="28">
        <v>8.1033679999999999E-4</v>
      </c>
    </row>
    <row r="1674" spans="1:18" ht="33.75" x14ac:dyDescent="0.2">
      <c r="A1674" s="12" t="s">
        <v>1561</v>
      </c>
      <c r="B1674" s="10" t="str">
        <f>VLOOKUP(A1674,[3]Feuil1!$A$4:$B$2591,2,FALSE)</f>
        <v>Interventions sur les reins et les uretères et chirurgie majeure de la vessie pour une affection tumorale, niveau 4</v>
      </c>
      <c r="C1674" s="26">
        <v>717</v>
      </c>
      <c r="D1674" s="27">
        <v>12992046.179</v>
      </c>
      <c r="E1674" s="26">
        <v>780</v>
      </c>
      <c r="F1674" s="27">
        <v>14205449.597999999</v>
      </c>
      <c r="G1674" s="26">
        <v>833</v>
      </c>
      <c r="H1674" s="27">
        <v>14876034.979</v>
      </c>
      <c r="I1674" s="28">
        <v>9.3395867100000002E-2</v>
      </c>
      <c r="J1674" s="28">
        <v>8.7866108799999995E-2</v>
      </c>
      <c r="K1674" s="28">
        <v>5.0831239999999996E-3</v>
      </c>
      <c r="L1674" s="28">
        <v>4.7206206100000002E-2</v>
      </c>
      <c r="M1674" s="28">
        <v>6.7948717899999997E-2</v>
      </c>
      <c r="N1674" s="28">
        <v>-1.9422760000000001E-2</v>
      </c>
      <c r="O1674" s="28">
        <v>7.2854240000000002E-4</v>
      </c>
      <c r="P1674" s="28">
        <v>1.2883117999999999E-3</v>
      </c>
      <c r="Q1674" s="28">
        <v>7.5650300000000003E-5</v>
      </c>
      <c r="R1674" s="28">
        <v>5.4897120000000005E-4</v>
      </c>
    </row>
    <row r="1675" spans="1:18" ht="33.75" x14ac:dyDescent="0.2">
      <c r="A1675" s="12" t="s">
        <v>1562</v>
      </c>
      <c r="B1675" s="10" t="str">
        <f>VLOOKUP(A1675,[3]Feuil1!$A$4:$B$2591,2,FALSE)</f>
        <v>Interventions sur les reins et les uretères et chirurgie majeure de la vessie pour une affection non tumorale, niveau 1</v>
      </c>
      <c r="C1675" s="26">
        <v>4281</v>
      </c>
      <c r="D1675" s="27">
        <v>18353703.769000001</v>
      </c>
      <c r="E1675" s="26">
        <v>3955</v>
      </c>
      <c r="F1675" s="27">
        <v>16967118.93</v>
      </c>
      <c r="G1675" s="26">
        <v>3686</v>
      </c>
      <c r="H1675" s="27">
        <v>15781438.869000001</v>
      </c>
      <c r="I1675" s="28">
        <v>-7.5547957999999998E-2</v>
      </c>
      <c r="J1675" s="28">
        <v>-7.6150432000000004E-2</v>
      </c>
      <c r="K1675" s="28">
        <v>6.5213459999999995E-4</v>
      </c>
      <c r="L1675" s="28">
        <v>-6.9881048000000001E-2</v>
      </c>
      <c r="M1675" s="28">
        <v>-6.8015170999999999E-2</v>
      </c>
      <c r="N1675" s="28">
        <v>-2.0020469999999999E-3</v>
      </c>
      <c r="O1675" s="28">
        <v>-3.6976959999999999E-3</v>
      </c>
      <c r="P1675" s="28">
        <v>-2.2778989999999999E-3</v>
      </c>
      <c r="Q1675" s="28">
        <v>3.3475049999999999E-4</v>
      </c>
      <c r="R1675" s="28">
        <v>5.8238340000000004E-4</v>
      </c>
    </row>
    <row r="1676" spans="1:18" ht="33.75" x14ac:dyDescent="0.2">
      <c r="A1676" s="12" t="s">
        <v>1563</v>
      </c>
      <c r="B1676" s="10" t="str">
        <f>VLOOKUP(A1676,[3]Feuil1!$A$4:$B$2591,2,FALSE)</f>
        <v>Interventions sur les reins et les uretères et chirurgie majeure de la vessie pour une affection non tumorale, niveau 2</v>
      </c>
      <c r="C1676" s="26">
        <v>1090</v>
      </c>
      <c r="D1676" s="27">
        <v>8307524.8218999999</v>
      </c>
      <c r="E1676" s="26">
        <v>1089</v>
      </c>
      <c r="F1676" s="27">
        <v>8174710.7023</v>
      </c>
      <c r="G1676" s="26">
        <v>1269</v>
      </c>
      <c r="H1676" s="27">
        <v>9549709.6358000003</v>
      </c>
      <c r="I1676" s="28">
        <v>-1.5987207E-2</v>
      </c>
      <c r="J1676" s="28">
        <v>-9.1743100000000002E-4</v>
      </c>
      <c r="K1676" s="28">
        <v>-1.5083614E-2</v>
      </c>
      <c r="L1676" s="28">
        <v>0.1682015405</v>
      </c>
      <c r="M1676" s="28">
        <v>0.16528925620000001</v>
      </c>
      <c r="N1676" s="28">
        <v>2.4991943999999999E-3</v>
      </c>
      <c r="O1676" s="28">
        <v>2.4742948E-3</v>
      </c>
      <c r="P1676" s="28">
        <v>2.6416133999999998E-3</v>
      </c>
      <c r="Q1676" s="28">
        <v>1.152464E-4</v>
      </c>
      <c r="R1676" s="28">
        <v>3.524135E-4</v>
      </c>
    </row>
    <row r="1677" spans="1:18" ht="33.75" x14ac:dyDescent="0.2">
      <c r="A1677" s="12" t="s">
        <v>1564</v>
      </c>
      <c r="B1677" s="10" t="str">
        <f>VLOOKUP(A1677,[3]Feuil1!$A$4:$B$2591,2,FALSE)</f>
        <v>Interventions sur les reins et les uretères et chirurgie majeure de la vessie pour une affection non tumorale, niveau 3</v>
      </c>
      <c r="C1677" s="26">
        <v>493</v>
      </c>
      <c r="D1677" s="27">
        <v>5800067.0257000001</v>
      </c>
      <c r="E1677" s="26">
        <v>546</v>
      </c>
      <c r="F1677" s="27">
        <v>6311189.2336999997</v>
      </c>
      <c r="G1677" s="26">
        <v>674</v>
      </c>
      <c r="H1677" s="27">
        <v>7887474.5067999996</v>
      </c>
      <c r="I1677" s="28">
        <v>8.8123500300000004E-2</v>
      </c>
      <c r="J1677" s="28">
        <v>0.10750507099999999</v>
      </c>
      <c r="K1677" s="28">
        <v>-1.7500208999999999E-2</v>
      </c>
      <c r="L1677" s="28">
        <v>0.2497604199</v>
      </c>
      <c r="M1677" s="28">
        <v>0.23443223439999999</v>
      </c>
      <c r="N1677" s="28">
        <v>1.24171948E-2</v>
      </c>
      <c r="O1677" s="28">
        <v>1.7594984999999999E-3</v>
      </c>
      <c r="P1677" s="28">
        <v>3.0283196E-3</v>
      </c>
      <c r="Q1677" s="28">
        <v>6.12105E-5</v>
      </c>
      <c r="R1677" s="28">
        <v>2.9107189999999999E-4</v>
      </c>
    </row>
    <row r="1678" spans="1:18" ht="33.75" x14ac:dyDescent="0.2">
      <c r="A1678" s="12" t="s">
        <v>1565</v>
      </c>
      <c r="B1678" s="10" t="str">
        <f>VLOOKUP(A1678,[3]Feuil1!$A$4:$B$2591,2,FALSE)</f>
        <v>Interventions sur les reins et les uretères et chirurgie majeure de la vessie pour une affection non tumorale, niveau 4</v>
      </c>
      <c r="C1678" s="26">
        <v>305</v>
      </c>
      <c r="D1678" s="27">
        <v>5563872.9075999996</v>
      </c>
      <c r="E1678" s="26">
        <v>379</v>
      </c>
      <c r="F1678" s="27">
        <v>6751300.0897000004</v>
      </c>
      <c r="G1678" s="26">
        <v>390</v>
      </c>
      <c r="H1678" s="27">
        <v>7172794.3076999998</v>
      </c>
      <c r="I1678" s="28">
        <v>0.21341738060000001</v>
      </c>
      <c r="J1678" s="28">
        <v>0.24262295079999999</v>
      </c>
      <c r="K1678" s="28">
        <v>-2.3503163000000001E-2</v>
      </c>
      <c r="L1678" s="28">
        <v>6.2431563199999998E-2</v>
      </c>
      <c r="M1678" s="28">
        <v>2.9023746699999999E-2</v>
      </c>
      <c r="N1678" s="28">
        <v>3.2465544700000001E-2</v>
      </c>
      <c r="O1678" s="28">
        <v>1.5120690000000001E-4</v>
      </c>
      <c r="P1678" s="28">
        <v>8.0976409999999996E-4</v>
      </c>
      <c r="Q1678" s="28">
        <v>3.54185E-5</v>
      </c>
      <c r="R1678" s="28">
        <v>2.6469809999999999E-4</v>
      </c>
    </row>
    <row r="1679" spans="1:18" ht="33.75" x14ac:dyDescent="0.2">
      <c r="A1679" s="12" t="s">
        <v>1566</v>
      </c>
      <c r="B1679" s="10" t="str">
        <f>VLOOKUP(A1679,[3]Feuil1!$A$4:$B$2591,2,FALSE)</f>
        <v>Autres interventions sur la vessie à l'exception des interventions transurétrales, niveau 1</v>
      </c>
      <c r="C1679" s="26">
        <v>1117</v>
      </c>
      <c r="D1679" s="27">
        <v>3456962.5359</v>
      </c>
      <c r="E1679" s="26">
        <v>1161</v>
      </c>
      <c r="F1679" s="27">
        <v>3589780.7171999998</v>
      </c>
      <c r="G1679" s="26">
        <v>1163</v>
      </c>
      <c r="H1679" s="27">
        <v>3525326.7757000001</v>
      </c>
      <c r="I1679" s="28">
        <v>3.8420486199999999E-2</v>
      </c>
      <c r="J1679" s="28">
        <v>3.9391226500000001E-2</v>
      </c>
      <c r="K1679" s="28">
        <v>-9.3395100000000003E-4</v>
      </c>
      <c r="L1679" s="28">
        <v>-1.7954840999999999E-2</v>
      </c>
      <c r="M1679" s="28">
        <v>1.7226529E-3</v>
      </c>
      <c r="N1679" s="28">
        <v>-1.9643654999999999E-2</v>
      </c>
      <c r="O1679" s="28">
        <v>2.7492200000000001E-5</v>
      </c>
      <c r="P1679" s="28">
        <v>-1.2382699999999999E-4</v>
      </c>
      <c r="Q1679" s="28">
        <v>1.056199E-4</v>
      </c>
      <c r="R1679" s="28">
        <v>1.3009529999999999E-4</v>
      </c>
    </row>
    <row r="1680" spans="1:18" ht="33.75" x14ac:dyDescent="0.2">
      <c r="A1680" s="12" t="s">
        <v>1567</v>
      </c>
      <c r="B1680" s="10" t="str">
        <f>VLOOKUP(A1680,[3]Feuil1!$A$4:$B$2591,2,FALSE)</f>
        <v>Autres interventions sur la vessie à l'exception des interventions transurétrales, niveau 2</v>
      </c>
      <c r="C1680" s="26">
        <v>423</v>
      </c>
      <c r="D1680" s="27">
        <v>2410980.0269999998</v>
      </c>
      <c r="E1680" s="26">
        <v>410</v>
      </c>
      <c r="F1680" s="27">
        <v>2337054.4596000002</v>
      </c>
      <c r="G1680" s="26">
        <v>399</v>
      </c>
      <c r="H1680" s="27">
        <v>2259618.2489999998</v>
      </c>
      <c r="I1680" s="28">
        <v>-3.0662041000000001E-2</v>
      </c>
      <c r="J1680" s="28">
        <v>-3.0732861E-2</v>
      </c>
      <c r="K1680" s="28">
        <v>7.30655E-5</v>
      </c>
      <c r="L1680" s="28">
        <v>-3.3134106000000003E-2</v>
      </c>
      <c r="M1680" s="28">
        <v>-2.6829268E-2</v>
      </c>
      <c r="N1680" s="28">
        <v>-6.4786549999999998E-3</v>
      </c>
      <c r="O1680" s="28">
        <v>-1.5120699999999999E-4</v>
      </c>
      <c r="P1680" s="28">
        <v>-1.4876900000000001E-4</v>
      </c>
      <c r="Q1680" s="28">
        <v>3.6235900000000003E-5</v>
      </c>
      <c r="R1680" s="28">
        <v>8.3386800000000006E-5</v>
      </c>
    </row>
    <row r="1681" spans="1:18" ht="33.75" x14ac:dyDescent="0.2">
      <c r="A1681" s="12" t="s">
        <v>1568</v>
      </c>
      <c r="B1681" s="10" t="str">
        <f>VLOOKUP(A1681,[3]Feuil1!$A$4:$B$2591,2,FALSE)</f>
        <v>Autres interventions sur la vessie à l'exception des interventions transurétrales, niveau 3</v>
      </c>
      <c r="C1681" s="26">
        <v>254</v>
      </c>
      <c r="D1681" s="27">
        <v>2352756.3147</v>
      </c>
      <c r="E1681" s="26">
        <v>255</v>
      </c>
      <c r="F1681" s="27">
        <v>2409905.4678000002</v>
      </c>
      <c r="G1681" s="26">
        <v>279</v>
      </c>
      <c r="H1681" s="27">
        <v>2610027.6576</v>
      </c>
      <c r="I1681" s="28">
        <v>2.4290298500000002E-2</v>
      </c>
      <c r="J1681" s="28">
        <v>3.9370079000000001E-3</v>
      </c>
      <c r="K1681" s="28">
        <v>2.02734738E-2</v>
      </c>
      <c r="L1681" s="28">
        <v>8.3041510299999996E-2</v>
      </c>
      <c r="M1681" s="28">
        <v>9.4117647099999993E-2</v>
      </c>
      <c r="N1681" s="28">
        <v>-1.0123350999999999E-2</v>
      </c>
      <c r="O1681" s="28">
        <v>3.2990599999999998E-4</v>
      </c>
      <c r="P1681" s="28">
        <v>3.8446969999999999E-4</v>
      </c>
      <c r="Q1681" s="28">
        <v>2.53379E-5</v>
      </c>
      <c r="R1681" s="28">
        <v>9.6317999999999995E-5</v>
      </c>
    </row>
    <row r="1682" spans="1:18" ht="33.75" x14ac:dyDescent="0.2">
      <c r="A1682" s="12" t="s">
        <v>1569</v>
      </c>
      <c r="B1682" s="10" t="str">
        <f>VLOOKUP(A1682,[3]Feuil1!$A$4:$B$2591,2,FALSE)</f>
        <v>Autres interventions sur la vessie à l'exception des interventions transurétrales, niveau 4</v>
      </c>
      <c r="C1682" s="26">
        <v>115</v>
      </c>
      <c r="D1682" s="27">
        <v>1775949.0848000001</v>
      </c>
      <c r="E1682" s="26">
        <v>122</v>
      </c>
      <c r="F1682" s="27">
        <v>1883626.1983</v>
      </c>
      <c r="G1682" s="26">
        <v>133</v>
      </c>
      <c r="H1682" s="27">
        <v>2106816.8936000001</v>
      </c>
      <c r="I1682" s="28">
        <v>6.0630743500000001E-2</v>
      </c>
      <c r="J1682" s="28">
        <v>6.0869565200000003E-2</v>
      </c>
      <c r="K1682" s="28">
        <v>-2.25119E-4</v>
      </c>
      <c r="L1682" s="28">
        <v>0.11848990819999999</v>
      </c>
      <c r="M1682" s="28">
        <v>9.0163934400000006E-2</v>
      </c>
      <c r="N1682" s="28">
        <v>2.5983224100000001E-2</v>
      </c>
      <c r="O1682" s="28">
        <v>1.5120690000000001E-4</v>
      </c>
      <c r="P1682" s="28">
        <v>4.2878840000000002E-4</v>
      </c>
      <c r="Q1682" s="28">
        <v>1.20786E-5</v>
      </c>
      <c r="R1682" s="28">
        <v>7.7748000000000002E-5</v>
      </c>
    </row>
    <row r="1683" spans="1:18" ht="33.75" x14ac:dyDescent="0.2">
      <c r="A1683" s="12" t="s">
        <v>1570</v>
      </c>
      <c r="B1683" s="10" t="str">
        <f>VLOOKUP(A1683,[3]Feuil1!$A$4:$B$2591,2,FALSE)</f>
        <v>Autres interventions sur la vessie à l'exception des interventions transurétrales, en ambulatoire</v>
      </c>
      <c r="C1683" s="26">
        <v>215</v>
      </c>
      <c r="D1683" s="27">
        <v>337005.4</v>
      </c>
      <c r="E1683" s="26">
        <v>243</v>
      </c>
      <c r="F1683" s="27">
        <v>379146.5</v>
      </c>
      <c r="G1683" s="26">
        <v>300</v>
      </c>
      <c r="H1683" s="27">
        <v>468256.72499999998</v>
      </c>
      <c r="I1683" s="28">
        <v>0.12504577080000001</v>
      </c>
      <c r="J1683" s="28">
        <v>0.13023255810000001</v>
      </c>
      <c r="K1683" s="28">
        <v>-4.5891329999999996E-3</v>
      </c>
      <c r="L1683" s="28">
        <v>0.23502847839999999</v>
      </c>
      <c r="M1683" s="28">
        <v>0.23456790120000001</v>
      </c>
      <c r="N1683" s="28">
        <v>3.7306749999999999E-4</v>
      </c>
      <c r="O1683" s="28">
        <v>7.8352670000000001E-4</v>
      </c>
      <c r="P1683" s="28">
        <v>1.711963E-4</v>
      </c>
      <c r="Q1683" s="28">
        <v>2.7245000000000001E-5</v>
      </c>
      <c r="R1683" s="28">
        <v>1.7280100000000001E-5</v>
      </c>
    </row>
    <row r="1684" spans="1:18" ht="22.5" x14ac:dyDescent="0.2">
      <c r="A1684" s="12" t="s">
        <v>1571</v>
      </c>
      <c r="B1684" s="10" t="str">
        <f>VLOOKUP(A1684,[3]Feuil1!$A$4:$B$2591,2,FALSE)</f>
        <v>Interventions sur l'urètre, âge inférieur à 18 ans, niveau 1</v>
      </c>
      <c r="C1684" s="26">
        <v>550</v>
      </c>
      <c r="D1684" s="27">
        <v>995347.16469999996</v>
      </c>
      <c r="E1684" s="26">
        <v>533</v>
      </c>
      <c r="F1684" s="27">
        <v>955067.64709999994</v>
      </c>
      <c r="G1684" s="26">
        <v>530</v>
      </c>
      <c r="H1684" s="27">
        <v>884077.50289999996</v>
      </c>
      <c r="I1684" s="28">
        <v>-4.0467808000000001E-2</v>
      </c>
      <c r="J1684" s="28">
        <v>-3.0909091E-2</v>
      </c>
      <c r="K1684" s="28">
        <v>-9.8635909999999997E-3</v>
      </c>
      <c r="L1684" s="28">
        <v>-7.4329963999999998E-2</v>
      </c>
      <c r="M1684" s="28">
        <v>-5.6285179999999999E-3</v>
      </c>
      <c r="N1684" s="28">
        <v>-6.9090322999999995E-2</v>
      </c>
      <c r="O1684" s="28">
        <v>-4.1238000000000001E-5</v>
      </c>
      <c r="P1684" s="28">
        <v>-1.36384E-4</v>
      </c>
      <c r="Q1684" s="28">
        <v>4.8132900000000001E-5</v>
      </c>
      <c r="R1684" s="28">
        <v>3.2625200000000001E-5</v>
      </c>
    </row>
    <row r="1685" spans="1:18" ht="22.5" x14ac:dyDescent="0.2">
      <c r="A1685" s="12" t="s">
        <v>1572</v>
      </c>
      <c r="B1685" s="10" t="str">
        <f>VLOOKUP(A1685,[3]Feuil1!$A$4:$B$2591,2,FALSE)</f>
        <v>Interventions sur l'urètre, âge inférieur à 18 ans, niveau 2</v>
      </c>
      <c r="C1685" s="26">
        <v>46</v>
      </c>
      <c r="D1685" s="27">
        <v>162726.617</v>
      </c>
      <c r="E1685" s="26">
        <v>56</v>
      </c>
      <c r="F1685" s="27">
        <v>198059.5484</v>
      </c>
      <c r="G1685" s="26">
        <v>63</v>
      </c>
      <c r="H1685" s="27">
        <v>222451.11840000001</v>
      </c>
      <c r="I1685" s="28">
        <v>0.217130621</v>
      </c>
      <c r="J1685" s="28">
        <v>0.2173913043</v>
      </c>
      <c r="K1685" s="28">
        <v>-2.14133E-4</v>
      </c>
      <c r="L1685" s="28">
        <v>0.1231527094</v>
      </c>
      <c r="M1685" s="28">
        <v>0.125</v>
      </c>
      <c r="N1685" s="28">
        <v>-1.6420359999999999E-3</v>
      </c>
      <c r="O1685" s="28">
        <v>9.6222600000000003E-5</v>
      </c>
      <c r="P1685" s="28">
        <v>4.6860500000000003E-5</v>
      </c>
      <c r="Q1685" s="28">
        <v>5.7214544999999999E-6</v>
      </c>
      <c r="R1685" s="28">
        <v>8.2091270999999995E-6</v>
      </c>
    </row>
    <row r="1686" spans="1:18" ht="22.5" x14ac:dyDescent="0.2">
      <c r="A1686" s="12" t="s">
        <v>1573</v>
      </c>
      <c r="B1686" s="10" t="str">
        <f>VLOOKUP(A1686,[3]Feuil1!$A$4:$B$2591,2,FALSE)</f>
        <v>Interventions sur l'urètre, âge inférieur à 18 ans, niveau 3</v>
      </c>
      <c r="C1686" s="26">
        <v>9</v>
      </c>
      <c r="D1686" s="27">
        <v>61095.304799999998</v>
      </c>
      <c r="E1686" s="26">
        <v>14</v>
      </c>
      <c r="F1686" s="27">
        <v>92987.822400000005</v>
      </c>
      <c r="G1686" s="26">
        <v>6</v>
      </c>
      <c r="H1686" s="27">
        <v>39321.296799999996</v>
      </c>
      <c r="I1686" s="28">
        <v>0.52201257860000005</v>
      </c>
      <c r="J1686" s="28">
        <v>0.55555555560000003</v>
      </c>
      <c r="K1686" s="28">
        <v>-2.1563341999999999E-2</v>
      </c>
      <c r="L1686" s="28">
        <v>-0.57713498600000002</v>
      </c>
      <c r="M1686" s="28">
        <v>-0.571428571</v>
      </c>
      <c r="N1686" s="28">
        <v>-1.3314968E-2</v>
      </c>
      <c r="O1686" s="28">
        <v>-1.09969E-4</v>
      </c>
      <c r="P1686" s="28">
        <v>-1.0310300000000001E-4</v>
      </c>
      <c r="Q1686" s="28">
        <v>5.4490043000000004E-7</v>
      </c>
      <c r="R1686" s="28">
        <v>1.4510762E-6</v>
      </c>
    </row>
    <row r="1687" spans="1:18" ht="22.5" x14ac:dyDescent="0.2">
      <c r="A1687" s="12" t="s">
        <v>1574</v>
      </c>
      <c r="B1687" s="10" t="str">
        <f>VLOOKUP(A1687,[3]Feuil1!$A$4:$B$2591,2,FALSE)</f>
        <v>Interventions sur l'urètre, âge inférieur à 18 ans, niveau 4</v>
      </c>
      <c r="C1687" s="26">
        <v>2</v>
      </c>
      <c r="D1687" s="27">
        <v>21108.452399999998</v>
      </c>
      <c r="E1687" s="26" t="s">
        <v>3391</v>
      </c>
      <c r="F1687" s="27" t="s">
        <v>3391</v>
      </c>
      <c r="G1687" s="26">
        <v>2</v>
      </c>
      <c r="H1687" s="27">
        <v>20394.64</v>
      </c>
      <c r="I1687" s="28" t="s">
        <v>3391</v>
      </c>
      <c r="J1687" s="28" t="s">
        <v>3391</v>
      </c>
      <c r="K1687" s="28" t="s">
        <v>3391</v>
      </c>
      <c r="L1687" s="28" t="s">
        <v>3391</v>
      </c>
      <c r="M1687" s="28" t="s">
        <v>3391</v>
      </c>
      <c r="N1687" s="28" t="s">
        <v>3391</v>
      </c>
      <c r="O1687" s="28" t="s">
        <v>3391</v>
      </c>
      <c r="P1687" s="28" t="s">
        <v>3391</v>
      </c>
      <c r="Q1687" s="28">
        <v>1.8163347999999999E-7</v>
      </c>
      <c r="R1687" s="28">
        <v>7.5262462999999999E-7</v>
      </c>
    </row>
    <row r="1688" spans="1:18" ht="22.5" x14ac:dyDescent="0.2">
      <c r="A1688" s="12" t="s">
        <v>1575</v>
      </c>
      <c r="B1688" s="10" t="str">
        <f>VLOOKUP(A1688,[3]Feuil1!$A$4:$B$2591,2,FALSE)</f>
        <v>Interventions sur l'urètre, âge supérieur à 17 ans, niveau 1</v>
      </c>
      <c r="C1688" s="26">
        <v>966</v>
      </c>
      <c r="D1688" s="27">
        <v>2029245.9199000001</v>
      </c>
      <c r="E1688" s="26">
        <v>909</v>
      </c>
      <c r="F1688" s="27">
        <v>1892379.4857000001</v>
      </c>
      <c r="G1688" s="26">
        <v>852</v>
      </c>
      <c r="H1688" s="27">
        <v>1788283.8541000001</v>
      </c>
      <c r="I1688" s="28">
        <v>-6.7446942999999995E-2</v>
      </c>
      <c r="J1688" s="28">
        <v>-5.9006211000000003E-2</v>
      </c>
      <c r="K1688" s="28">
        <v>-8.9700189999999992E-3</v>
      </c>
      <c r="L1688" s="28">
        <v>-5.5007800000000003E-2</v>
      </c>
      <c r="M1688" s="28">
        <v>-6.2706270999999994E-2</v>
      </c>
      <c r="N1688" s="28">
        <v>8.2135095000000005E-3</v>
      </c>
      <c r="O1688" s="28">
        <v>-7.8352700000000001E-4</v>
      </c>
      <c r="P1688" s="28">
        <v>-1.9998600000000001E-4</v>
      </c>
      <c r="Q1688" s="28">
        <v>7.7375900000000006E-5</v>
      </c>
      <c r="R1688" s="28">
        <v>6.5993099999999997E-5</v>
      </c>
    </row>
    <row r="1689" spans="1:18" ht="22.5" x14ac:dyDescent="0.2">
      <c r="A1689" s="12" t="s">
        <v>1576</v>
      </c>
      <c r="B1689" s="10" t="str">
        <f>VLOOKUP(A1689,[3]Feuil1!$A$4:$B$2591,2,FALSE)</f>
        <v>Interventions sur l'urètre, âge supérieur à 17 ans, niveau 2</v>
      </c>
      <c r="C1689" s="26">
        <v>191</v>
      </c>
      <c r="D1689" s="27">
        <v>885270.58920000005</v>
      </c>
      <c r="E1689" s="26">
        <v>183</v>
      </c>
      <c r="F1689" s="27">
        <v>848458.18969999999</v>
      </c>
      <c r="G1689" s="26">
        <v>181</v>
      </c>
      <c r="H1689" s="27">
        <v>821341.02509999997</v>
      </c>
      <c r="I1689" s="28">
        <v>-4.1583217999999998E-2</v>
      </c>
      <c r="J1689" s="28">
        <v>-4.1884816999999998E-2</v>
      </c>
      <c r="K1689" s="28">
        <v>3.1478389999999999E-4</v>
      </c>
      <c r="L1689" s="28">
        <v>-3.1960519999999999E-2</v>
      </c>
      <c r="M1689" s="28">
        <v>-1.0928962E-2</v>
      </c>
      <c r="N1689" s="28">
        <v>-2.1263951E-2</v>
      </c>
      <c r="O1689" s="28">
        <v>-2.7492E-5</v>
      </c>
      <c r="P1689" s="28">
        <v>-5.2096999999999999E-5</v>
      </c>
      <c r="Q1689" s="28">
        <v>1.64378E-5</v>
      </c>
      <c r="R1689" s="28">
        <v>3.0309999999999999E-5</v>
      </c>
    </row>
    <row r="1690" spans="1:18" ht="22.5" x14ac:dyDescent="0.2">
      <c r="A1690" s="12" t="s">
        <v>1577</v>
      </c>
      <c r="B1690" s="10" t="str">
        <f>VLOOKUP(A1690,[3]Feuil1!$A$4:$B$2591,2,FALSE)</f>
        <v>Interventions sur l'urètre, âge supérieur à 17 ans, niveau 3</v>
      </c>
      <c r="C1690" s="26">
        <v>52</v>
      </c>
      <c r="D1690" s="27">
        <v>557691.55039999995</v>
      </c>
      <c r="E1690" s="26">
        <v>62</v>
      </c>
      <c r="F1690" s="27">
        <v>599091.87329999998</v>
      </c>
      <c r="G1690" s="26">
        <v>51</v>
      </c>
      <c r="H1690" s="27">
        <v>488339.77500000002</v>
      </c>
      <c r="I1690" s="28">
        <v>7.4235162600000001E-2</v>
      </c>
      <c r="J1690" s="28">
        <v>0.1923076923</v>
      </c>
      <c r="K1690" s="28">
        <v>-9.9028572999999995E-2</v>
      </c>
      <c r="L1690" s="28">
        <v>-0.184866634</v>
      </c>
      <c r="M1690" s="28">
        <v>-0.177419355</v>
      </c>
      <c r="N1690" s="28">
        <v>-9.0535560000000008E-3</v>
      </c>
      <c r="O1690" s="28">
        <v>-1.5120699999999999E-4</v>
      </c>
      <c r="P1690" s="28">
        <v>-2.1277399999999999E-4</v>
      </c>
      <c r="Q1690" s="28">
        <v>4.6316537000000002E-6</v>
      </c>
      <c r="R1690" s="28">
        <v>1.80212E-5</v>
      </c>
    </row>
    <row r="1691" spans="1:18" ht="22.5" x14ac:dyDescent="0.2">
      <c r="A1691" s="12" t="s">
        <v>1578</v>
      </c>
      <c r="B1691" s="10" t="str">
        <f>VLOOKUP(A1691,[3]Feuil1!$A$4:$B$2591,2,FALSE)</f>
        <v>Interventions sur l'urètre, âge supérieur à 17 ans, niveau 4</v>
      </c>
      <c r="C1691" s="26">
        <v>19</v>
      </c>
      <c r="D1691" s="27">
        <v>274767.21799999999</v>
      </c>
      <c r="E1691" s="26">
        <v>12</v>
      </c>
      <c r="F1691" s="27">
        <v>166320.97899999999</v>
      </c>
      <c r="G1691" s="26">
        <v>15</v>
      </c>
      <c r="H1691" s="27">
        <v>209589.23699999999</v>
      </c>
      <c r="I1691" s="28">
        <v>-0.39468405200000001</v>
      </c>
      <c r="J1691" s="28">
        <v>-0.368421053</v>
      </c>
      <c r="K1691" s="28">
        <v>-4.1583083E-2</v>
      </c>
      <c r="L1691" s="28">
        <v>0.26014913010000001</v>
      </c>
      <c r="M1691" s="28">
        <v>0.25</v>
      </c>
      <c r="N1691" s="28">
        <v>8.1193041000000004E-3</v>
      </c>
      <c r="O1691" s="28">
        <v>4.1238200000000001E-5</v>
      </c>
      <c r="P1691" s="28">
        <v>8.3125899999999996E-5</v>
      </c>
      <c r="Q1691" s="28">
        <v>1.3622510999999999E-6</v>
      </c>
      <c r="R1691" s="28">
        <v>7.7344842999999996E-6</v>
      </c>
    </row>
    <row r="1692" spans="1:18" ht="22.5" x14ac:dyDescent="0.2">
      <c r="A1692" s="12" t="s">
        <v>1579</v>
      </c>
      <c r="B1692" s="10" t="str">
        <f>VLOOKUP(A1692,[3]Feuil1!$A$4:$B$2591,2,FALSE)</f>
        <v>Interventions sur l'urètre, âge supérieur à 17 ans, en ambulatoire</v>
      </c>
      <c r="C1692" s="26">
        <v>442</v>
      </c>
      <c r="D1692" s="27">
        <v>435642.25</v>
      </c>
      <c r="E1692" s="26">
        <v>434</v>
      </c>
      <c r="F1692" s="27">
        <v>426948.81</v>
      </c>
      <c r="G1692" s="26">
        <v>428</v>
      </c>
      <c r="H1692" s="27">
        <v>420671.29249999998</v>
      </c>
      <c r="I1692" s="28">
        <v>-1.9955456999999999E-2</v>
      </c>
      <c r="J1692" s="28">
        <v>-1.8099548E-2</v>
      </c>
      <c r="K1692" s="28">
        <v>-1.890119E-3</v>
      </c>
      <c r="L1692" s="28">
        <v>-1.4703209E-2</v>
      </c>
      <c r="M1692" s="28">
        <v>-1.3824885E-2</v>
      </c>
      <c r="N1692" s="28">
        <v>-8.90637E-4</v>
      </c>
      <c r="O1692" s="28">
        <v>-8.2476000000000001E-5</v>
      </c>
      <c r="P1692" s="28">
        <v>-1.206E-5</v>
      </c>
      <c r="Q1692" s="28">
        <v>3.8869599999999998E-5</v>
      </c>
      <c r="R1692" s="28">
        <v>1.5524099999999999E-5</v>
      </c>
    </row>
    <row r="1693" spans="1:18" ht="22.5" x14ac:dyDescent="0.2">
      <c r="A1693" s="12" t="s">
        <v>1580</v>
      </c>
      <c r="B1693" s="10" t="str">
        <f>VLOOKUP(A1693,[3]Feuil1!$A$4:$B$2591,2,FALSE)</f>
        <v>Autres interventions sur les reins et les voies urinaires, niveau 1</v>
      </c>
      <c r="C1693" s="26">
        <v>1110</v>
      </c>
      <c r="D1693" s="27">
        <v>2325078.4736000001</v>
      </c>
      <c r="E1693" s="26">
        <v>1128</v>
      </c>
      <c r="F1693" s="27">
        <v>2344490.8944000001</v>
      </c>
      <c r="G1693" s="26">
        <v>1093</v>
      </c>
      <c r="H1693" s="27">
        <v>2274611.3914999999</v>
      </c>
      <c r="I1693" s="28">
        <v>8.3491464999999997E-3</v>
      </c>
      <c r="J1693" s="28">
        <v>1.6216216200000001E-2</v>
      </c>
      <c r="K1693" s="28">
        <v>-7.7415310000000003E-3</v>
      </c>
      <c r="L1693" s="28">
        <v>-2.9805833E-2</v>
      </c>
      <c r="M1693" s="28">
        <v>-3.1028369E-2</v>
      </c>
      <c r="N1693" s="28">
        <v>1.2616843E-3</v>
      </c>
      <c r="O1693" s="28">
        <v>-4.8111300000000003E-4</v>
      </c>
      <c r="P1693" s="28">
        <v>-1.34251E-4</v>
      </c>
      <c r="Q1693" s="28">
        <v>9.9262699999999994E-5</v>
      </c>
      <c r="R1693" s="28">
        <v>8.3940100000000006E-5</v>
      </c>
    </row>
    <row r="1694" spans="1:18" ht="22.5" x14ac:dyDescent="0.2">
      <c r="A1694" s="12" t="s">
        <v>1581</v>
      </c>
      <c r="B1694" s="10" t="str">
        <f>VLOOKUP(A1694,[3]Feuil1!$A$4:$B$2591,2,FALSE)</f>
        <v>Autres interventions sur les reins et les voies urinaires, niveau 2</v>
      </c>
      <c r="C1694" s="26">
        <v>554</v>
      </c>
      <c r="D1694" s="27">
        <v>3483896.5721</v>
      </c>
      <c r="E1694" s="26">
        <v>524</v>
      </c>
      <c r="F1694" s="27">
        <v>3271234.6797000002</v>
      </c>
      <c r="G1694" s="26">
        <v>602</v>
      </c>
      <c r="H1694" s="27">
        <v>3729209.4541000002</v>
      </c>
      <c r="I1694" s="28">
        <v>-6.1041391E-2</v>
      </c>
      <c r="J1694" s="28">
        <v>-5.4151625000000002E-2</v>
      </c>
      <c r="K1694" s="28">
        <v>-7.2842189999999998E-3</v>
      </c>
      <c r="L1694" s="28">
        <v>0.14000058670000001</v>
      </c>
      <c r="M1694" s="28">
        <v>0.14885496179999999</v>
      </c>
      <c r="N1694" s="28">
        <v>-7.7071309999999999E-3</v>
      </c>
      <c r="O1694" s="28">
        <v>1.0721944E-3</v>
      </c>
      <c r="P1694" s="28">
        <v>8.7984960000000003E-4</v>
      </c>
      <c r="Q1694" s="28">
        <v>5.46717E-5</v>
      </c>
      <c r="R1694" s="28">
        <v>1.376192E-4</v>
      </c>
    </row>
    <row r="1695" spans="1:18" ht="22.5" x14ac:dyDescent="0.2">
      <c r="A1695" s="12" t="s">
        <v>1582</v>
      </c>
      <c r="B1695" s="10" t="str">
        <f>VLOOKUP(A1695,[3]Feuil1!$A$4:$B$2591,2,FALSE)</f>
        <v>Autres interventions sur les reins et les voies urinaires, niveau 3</v>
      </c>
      <c r="C1695" s="26">
        <v>281</v>
      </c>
      <c r="D1695" s="27">
        <v>3338734.7821999998</v>
      </c>
      <c r="E1695" s="26">
        <v>346</v>
      </c>
      <c r="F1695" s="27">
        <v>4141470.8511999999</v>
      </c>
      <c r="G1695" s="26">
        <v>342</v>
      </c>
      <c r="H1695" s="27">
        <v>4088531.9227999998</v>
      </c>
      <c r="I1695" s="28">
        <v>0.2404312176</v>
      </c>
      <c r="J1695" s="28">
        <v>0.231316726</v>
      </c>
      <c r="K1695" s="28">
        <v>7.4022317000000002E-3</v>
      </c>
      <c r="L1695" s="28">
        <v>-1.2782639E-2</v>
      </c>
      <c r="M1695" s="28">
        <v>-1.1560694E-2</v>
      </c>
      <c r="N1695" s="28">
        <v>-1.236238E-3</v>
      </c>
      <c r="O1695" s="28">
        <v>-5.4984000000000001E-5</v>
      </c>
      <c r="P1695" s="28">
        <v>-1.01705E-4</v>
      </c>
      <c r="Q1695" s="28">
        <v>3.1059300000000003E-5</v>
      </c>
      <c r="R1695" s="28">
        <v>1.508793E-4</v>
      </c>
    </row>
    <row r="1696" spans="1:18" ht="22.5" x14ac:dyDescent="0.2">
      <c r="A1696" s="12" t="s">
        <v>1583</v>
      </c>
      <c r="B1696" s="10" t="str">
        <f>VLOOKUP(A1696,[3]Feuil1!$A$4:$B$2591,2,FALSE)</f>
        <v>Autres interventions sur les reins et les voies urinaires, niveau 4</v>
      </c>
      <c r="C1696" s="26">
        <v>187</v>
      </c>
      <c r="D1696" s="27">
        <v>3665257.9715</v>
      </c>
      <c r="E1696" s="26">
        <v>196</v>
      </c>
      <c r="F1696" s="27">
        <v>3608808.9662000001</v>
      </c>
      <c r="G1696" s="26">
        <v>192</v>
      </c>
      <c r="H1696" s="27">
        <v>3777212.7148000002</v>
      </c>
      <c r="I1696" s="28">
        <v>-1.5401099999999999E-2</v>
      </c>
      <c r="J1696" s="28">
        <v>4.81283422E-2</v>
      </c>
      <c r="K1696" s="28">
        <v>-6.0612274000000001E-2</v>
      </c>
      <c r="L1696" s="28">
        <v>4.6664633699999999E-2</v>
      </c>
      <c r="M1696" s="28">
        <v>-2.0408163E-2</v>
      </c>
      <c r="N1696" s="28">
        <v>6.8470146900000001E-2</v>
      </c>
      <c r="O1696" s="28">
        <v>-5.4984000000000001E-5</v>
      </c>
      <c r="P1696" s="28">
        <v>3.2353299999999998E-4</v>
      </c>
      <c r="Q1696" s="28">
        <v>1.7436799999999999E-5</v>
      </c>
      <c r="R1696" s="28">
        <v>1.393907E-4</v>
      </c>
    </row>
    <row r="1697" spans="1:18" ht="22.5" x14ac:dyDescent="0.2">
      <c r="A1697" s="12" t="s">
        <v>1584</v>
      </c>
      <c r="B1697" s="10" t="str">
        <f>VLOOKUP(A1697,[3]Feuil1!$A$4:$B$2591,2,FALSE)</f>
        <v>Autres interventions sur les reins et les voies urinaires, très courte durée</v>
      </c>
      <c r="C1697" s="26">
        <v>594</v>
      </c>
      <c r="D1697" s="27">
        <v>718950.07720000006</v>
      </c>
      <c r="E1697" s="26">
        <v>616</v>
      </c>
      <c r="F1697" s="27">
        <v>746472.32880000002</v>
      </c>
      <c r="G1697" s="26">
        <v>792</v>
      </c>
      <c r="H1697" s="27">
        <v>958484.53020000004</v>
      </c>
      <c r="I1697" s="28">
        <v>3.8281172000000002E-2</v>
      </c>
      <c r="J1697" s="28">
        <v>3.7037037000000002E-2</v>
      </c>
      <c r="K1697" s="28">
        <v>1.1997016000000001E-3</v>
      </c>
      <c r="L1697" s="28">
        <v>0.28401883529999999</v>
      </c>
      <c r="M1697" s="28">
        <v>0.28571428570000001</v>
      </c>
      <c r="N1697" s="28">
        <v>-1.3186840000000001E-3</v>
      </c>
      <c r="O1697" s="28">
        <v>2.4193105000000002E-3</v>
      </c>
      <c r="P1697" s="28">
        <v>4.0731250000000001E-4</v>
      </c>
      <c r="Q1697" s="28">
        <v>7.1926899999999997E-5</v>
      </c>
      <c r="R1697" s="28">
        <v>3.5370999999999997E-5</v>
      </c>
    </row>
    <row r="1698" spans="1:18" ht="33.75" x14ac:dyDescent="0.2">
      <c r="A1698" s="12" t="s">
        <v>1585</v>
      </c>
      <c r="B1698" s="10" t="str">
        <f>VLOOKUP(A1698,[3]Feuil1!$A$4:$B$2591,2,FALSE)</f>
        <v>Créations et réfections de fistules artérioveineuses pour affections de la CMD 11, niveau 1</v>
      </c>
      <c r="C1698" s="26">
        <v>3659</v>
      </c>
      <c r="D1698" s="27">
        <v>7034004.8150000004</v>
      </c>
      <c r="E1698" s="26">
        <v>3884</v>
      </c>
      <c r="F1698" s="27">
        <v>7443211.9985999996</v>
      </c>
      <c r="G1698" s="26">
        <v>3849</v>
      </c>
      <c r="H1698" s="27">
        <v>7347114.4347000001</v>
      </c>
      <c r="I1698" s="28">
        <v>5.8175562100000001E-2</v>
      </c>
      <c r="J1698" s="28">
        <v>6.1492210999999998E-2</v>
      </c>
      <c r="K1698" s="28">
        <v>-3.1245159999999999E-3</v>
      </c>
      <c r="L1698" s="28">
        <v>-1.2910764999999999E-2</v>
      </c>
      <c r="M1698" s="28">
        <v>-9.0113290000000002E-3</v>
      </c>
      <c r="N1698" s="28">
        <v>-3.9348960000000002E-3</v>
      </c>
      <c r="O1698" s="28">
        <v>-4.8111300000000003E-4</v>
      </c>
      <c r="P1698" s="28">
        <v>-1.8462E-4</v>
      </c>
      <c r="Q1698" s="28">
        <v>3.4955359999999999E-4</v>
      </c>
      <c r="R1698" s="28">
        <v>2.7113099999999998E-4</v>
      </c>
    </row>
    <row r="1699" spans="1:18" ht="33.75" x14ac:dyDescent="0.2">
      <c r="A1699" s="12" t="s">
        <v>1586</v>
      </c>
      <c r="B1699" s="10" t="str">
        <f>VLOOKUP(A1699,[3]Feuil1!$A$4:$B$2591,2,FALSE)</f>
        <v>Créations et réfections de fistules artérioveineuses pour affections de la CMD 11, niveau 2</v>
      </c>
      <c r="C1699" s="26">
        <v>1000</v>
      </c>
      <c r="D1699" s="27">
        <v>5816322.5703999996</v>
      </c>
      <c r="E1699" s="26">
        <v>1121</v>
      </c>
      <c r="F1699" s="27">
        <v>6457860.2709999997</v>
      </c>
      <c r="G1699" s="26">
        <v>1057</v>
      </c>
      <c r="H1699" s="27">
        <v>6066887.2511999998</v>
      </c>
      <c r="I1699" s="28">
        <v>0.11029953939999999</v>
      </c>
      <c r="J1699" s="28">
        <v>0.121</v>
      </c>
      <c r="K1699" s="28">
        <v>-9.5454600000000004E-3</v>
      </c>
      <c r="L1699" s="28">
        <v>-6.0542193000000001E-2</v>
      </c>
      <c r="M1699" s="28">
        <v>-5.7091881999999997E-2</v>
      </c>
      <c r="N1699" s="28">
        <v>-3.6592220000000002E-3</v>
      </c>
      <c r="O1699" s="28">
        <v>-8.7974899999999998E-4</v>
      </c>
      <c r="P1699" s="28">
        <v>-7.51128E-4</v>
      </c>
      <c r="Q1699" s="28">
        <v>9.5993299999999995E-5</v>
      </c>
      <c r="R1699" s="28">
        <v>2.2388670000000001E-4</v>
      </c>
    </row>
    <row r="1700" spans="1:18" ht="33.75" x14ac:dyDescent="0.2">
      <c r="A1700" s="12" t="s">
        <v>1587</v>
      </c>
      <c r="B1700" s="10" t="str">
        <f>VLOOKUP(A1700,[3]Feuil1!$A$4:$B$2591,2,FALSE)</f>
        <v>Créations et réfections de fistules artérioveineuses pour affections de la CMD 11, niveau 3</v>
      </c>
      <c r="C1700" s="26">
        <v>298</v>
      </c>
      <c r="D1700" s="27">
        <v>3032883.3235999998</v>
      </c>
      <c r="E1700" s="26">
        <v>316</v>
      </c>
      <c r="F1700" s="27">
        <v>3202077.6411000001</v>
      </c>
      <c r="G1700" s="26">
        <v>354</v>
      </c>
      <c r="H1700" s="27">
        <v>3496322.8783</v>
      </c>
      <c r="I1700" s="28">
        <v>5.5786622600000002E-2</v>
      </c>
      <c r="J1700" s="28">
        <v>6.0402684599999999E-2</v>
      </c>
      <c r="K1700" s="28">
        <v>-4.3531220000000001E-3</v>
      </c>
      <c r="L1700" s="28">
        <v>9.1891974599999995E-2</v>
      </c>
      <c r="M1700" s="28">
        <v>0.1202531646</v>
      </c>
      <c r="N1700" s="28">
        <v>-2.5316768E-2</v>
      </c>
      <c r="O1700" s="28">
        <v>5.2235110000000003E-4</v>
      </c>
      <c r="P1700" s="28">
        <v>5.6529659999999995E-4</v>
      </c>
      <c r="Q1700" s="28">
        <v>3.21491E-5</v>
      </c>
      <c r="R1700" s="28">
        <v>1.2902500000000001E-4</v>
      </c>
    </row>
    <row r="1701" spans="1:18" ht="33.75" x14ac:dyDescent="0.2">
      <c r="A1701" s="12" t="s">
        <v>1588</v>
      </c>
      <c r="B1701" s="10" t="str">
        <f>VLOOKUP(A1701,[3]Feuil1!$A$4:$B$2591,2,FALSE)</f>
        <v>Créations et réfections de fistules artérioveineuses pour affections de la CMD 11, niveau 4</v>
      </c>
      <c r="C1701" s="26">
        <v>193</v>
      </c>
      <c r="D1701" s="27">
        <v>2989769.6595000001</v>
      </c>
      <c r="E1701" s="26">
        <v>188</v>
      </c>
      <c r="F1701" s="27">
        <v>2870361.0813000002</v>
      </c>
      <c r="G1701" s="26">
        <v>202</v>
      </c>
      <c r="H1701" s="27">
        <v>3079800.8777999999</v>
      </c>
      <c r="I1701" s="28">
        <v>-3.9939056000000001E-2</v>
      </c>
      <c r="J1701" s="28">
        <v>-2.5906736E-2</v>
      </c>
      <c r="K1701" s="28">
        <v>-1.440552E-2</v>
      </c>
      <c r="L1701" s="28">
        <v>7.2966358800000006E-2</v>
      </c>
      <c r="M1701" s="28">
        <v>7.4468085099999998E-2</v>
      </c>
      <c r="N1701" s="28">
        <v>-1.397646E-3</v>
      </c>
      <c r="O1701" s="28">
        <v>1.9244520000000001E-4</v>
      </c>
      <c r="P1701" s="28">
        <v>4.0237049999999999E-4</v>
      </c>
      <c r="Q1701" s="28">
        <v>1.8345000000000001E-5</v>
      </c>
      <c r="R1701" s="28">
        <v>1.136541E-4</v>
      </c>
    </row>
    <row r="1702" spans="1:18" ht="33.75" x14ac:dyDescent="0.2">
      <c r="A1702" s="12" t="s">
        <v>1589</v>
      </c>
      <c r="B1702" s="10" t="str">
        <f>VLOOKUP(A1702,[3]Feuil1!$A$4:$B$2591,2,FALSE)</f>
        <v>Créations et réfections de fistules artérioveineuses pour affections de la CMD 11, en ambulatoire</v>
      </c>
      <c r="C1702" s="26">
        <v>744</v>
      </c>
      <c r="D1702" s="27">
        <v>1386083.5478999999</v>
      </c>
      <c r="E1702" s="26">
        <v>876</v>
      </c>
      <c r="F1702" s="27">
        <v>1636643.1634</v>
      </c>
      <c r="G1702" s="26">
        <v>1041</v>
      </c>
      <c r="H1702" s="27">
        <v>1942602.3355</v>
      </c>
      <c r="I1702" s="28">
        <v>0.18076804669999999</v>
      </c>
      <c r="J1702" s="28">
        <v>0.17741935480000001</v>
      </c>
      <c r="K1702" s="28">
        <v>2.8440943999999998E-3</v>
      </c>
      <c r="L1702" s="28">
        <v>0.18694311559999999</v>
      </c>
      <c r="M1702" s="28">
        <v>0.1883561644</v>
      </c>
      <c r="N1702" s="28">
        <v>-1.189079E-3</v>
      </c>
      <c r="O1702" s="28">
        <v>2.2681035999999998E-3</v>
      </c>
      <c r="P1702" s="28">
        <v>5.8780110000000003E-4</v>
      </c>
      <c r="Q1702" s="28">
        <v>9.45402E-5</v>
      </c>
      <c r="R1702" s="28">
        <v>7.1687999999999995E-5</v>
      </c>
    </row>
    <row r="1703" spans="1:18" ht="33.75" x14ac:dyDescent="0.2">
      <c r="A1703" s="12" t="s">
        <v>2573</v>
      </c>
      <c r="B1703" s="10" t="str">
        <f>VLOOKUP(A1703,[3]Feuil1!$A$4:$B$2591,2,FALSE)</f>
        <v>Interventions pour incontinence urinaire en dehors des interventions transurétrales, niveau 1</v>
      </c>
      <c r="C1703" s="26">
        <v>1756</v>
      </c>
      <c r="D1703" s="27">
        <v>5440805.1615000004</v>
      </c>
      <c r="E1703" s="26">
        <v>1719</v>
      </c>
      <c r="F1703" s="27">
        <v>5351977.0698999995</v>
      </c>
      <c r="G1703" s="26">
        <v>1640</v>
      </c>
      <c r="H1703" s="27">
        <v>5017968.2849000003</v>
      </c>
      <c r="I1703" s="28">
        <v>-1.6326277E-2</v>
      </c>
      <c r="J1703" s="28">
        <v>-2.1070615000000001E-2</v>
      </c>
      <c r="K1703" s="28">
        <v>4.8464559000000003E-3</v>
      </c>
      <c r="L1703" s="28">
        <v>-6.2408485999999999E-2</v>
      </c>
      <c r="M1703" s="28">
        <v>-4.5956952000000002E-2</v>
      </c>
      <c r="N1703" s="28">
        <v>-1.7244017E-2</v>
      </c>
      <c r="O1703" s="28">
        <v>-1.085941E-3</v>
      </c>
      <c r="P1703" s="28">
        <v>-6.4168899999999997E-4</v>
      </c>
      <c r="Q1703" s="28">
        <v>1.4893950000000001E-4</v>
      </c>
      <c r="R1703" s="28">
        <v>1.8517840000000001E-4</v>
      </c>
    </row>
    <row r="1704" spans="1:18" ht="33.75" x14ac:dyDescent="0.2">
      <c r="A1704" s="12" t="s">
        <v>2574</v>
      </c>
      <c r="B1704" s="10" t="str">
        <f>VLOOKUP(A1704,[3]Feuil1!$A$4:$B$2591,2,FALSE)</f>
        <v>Interventions pour incontinence urinaire en dehors des interventions transurétrales, niveau 2</v>
      </c>
      <c r="C1704" s="26">
        <v>316</v>
      </c>
      <c r="D1704" s="27">
        <v>1866881.7635999999</v>
      </c>
      <c r="E1704" s="26">
        <v>325</v>
      </c>
      <c r="F1704" s="27">
        <v>1955155.601</v>
      </c>
      <c r="G1704" s="26">
        <v>363</v>
      </c>
      <c r="H1704" s="27">
        <v>2183489.8336999998</v>
      </c>
      <c r="I1704" s="28">
        <v>4.7284107200000002E-2</v>
      </c>
      <c r="J1704" s="28">
        <v>2.8481012699999999E-2</v>
      </c>
      <c r="K1704" s="28">
        <v>1.8282393399999999E-2</v>
      </c>
      <c r="L1704" s="28">
        <v>0.1167857088</v>
      </c>
      <c r="M1704" s="28">
        <v>0.11692307690000001</v>
      </c>
      <c r="N1704" s="28">
        <v>-1.2298800000000001E-4</v>
      </c>
      <c r="O1704" s="28">
        <v>5.2235110000000003E-4</v>
      </c>
      <c r="P1704" s="28">
        <v>4.3867E-4</v>
      </c>
      <c r="Q1704" s="28">
        <v>3.2966499999999997E-5</v>
      </c>
      <c r="R1704" s="28">
        <v>8.0577500000000006E-5</v>
      </c>
    </row>
    <row r="1705" spans="1:18" ht="33.75" x14ac:dyDescent="0.2">
      <c r="A1705" s="12" t="s">
        <v>2575</v>
      </c>
      <c r="B1705" s="10" t="str">
        <f>VLOOKUP(A1705,[3]Feuil1!$A$4:$B$2591,2,FALSE)</f>
        <v>Interventions pour incontinence urinaire en dehors des interventions transurétrales, niveau 3</v>
      </c>
      <c r="C1705" s="26">
        <v>31</v>
      </c>
      <c r="D1705" s="27">
        <v>291303.53210000001</v>
      </c>
      <c r="E1705" s="26">
        <v>35</v>
      </c>
      <c r="F1705" s="27">
        <v>326437.43650000001</v>
      </c>
      <c r="G1705" s="26">
        <v>52</v>
      </c>
      <c r="H1705" s="27">
        <v>489067.57130000001</v>
      </c>
      <c r="I1705" s="28">
        <v>0.12060926330000001</v>
      </c>
      <c r="J1705" s="28">
        <v>0.12903225809999999</v>
      </c>
      <c r="K1705" s="28">
        <v>-7.4603669999999999E-3</v>
      </c>
      <c r="L1705" s="28">
        <v>0.49819694869999998</v>
      </c>
      <c r="M1705" s="28">
        <v>0.48571428570000003</v>
      </c>
      <c r="N1705" s="28">
        <v>8.4017924000000001E-3</v>
      </c>
      <c r="O1705" s="28">
        <v>2.3368339999999999E-4</v>
      </c>
      <c r="P1705" s="28">
        <v>3.1244090000000002E-4</v>
      </c>
      <c r="Q1705" s="28">
        <v>4.7224704000000003E-6</v>
      </c>
      <c r="R1705" s="28">
        <v>1.8048100000000001E-5</v>
      </c>
    </row>
    <row r="1706" spans="1:18" ht="33.75" x14ac:dyDescent="0.2">
      <c r="A1706" s="12" t="s">
        <v>2576</v>
      </c>
      <c r="B1706" s="10" t="str">
        <f>VLOOKUP(A1706,[3]Feuil1!$A$4:$B$2591,2,FALSE)</f>
        <v>Interventions pour incontinence urinaire en dehors des interventions transurétrales, niveau 4</v>
      </c>
      <c r="C1706" s="26">
        <v>9</v>
      </c>
      <c r="D1706" s="27">
        <v>139609.834</v>
      </c>
      <c r="E1706" s="26">
        <v>8</v>
      </c>
      <c r="F1706" s="27">
        <v>120896.17539999999</v>
      </c>
      <c r="G1706" s="26">
        <v>8</v>
      </c>
      <c r="H1706" s="27">
        <v>118816.88</v>
      </c>
      <c r="I1706" s="28">
        <v>-0.13404255300000001</v>
      </c>
      <c r="J1706" s="28">
        <v>-0.111111111</v>
      </c>
      <c r="K1706" s="28">
        <v>-2.5797871999999999E-2</v>
      </c>
      <c r="L1706" s="28">
        <v>-1.7199017E-2</v>
      </c>
      <c r="M1706" s="28">
        <v>0</v>
      </c>
      <c r="N1706" s="28">
        <v>-1.7199017E-2</v>
      </c>
      <c r="O1706" s="28">
        <v>0</v>
      </c>
      <c r="P1706" s="28">
        <v>-3.9946900000000002E-6</v>
      </c>
      <c r="Q1706" s="28">
        <v>7.2653391000000003E-7</v>
      </c>
      <c r="R1706" s="28">
        <v>4.3847065E-6</v>
      </c>
    </row>
    <row r="1707" spans="1:18" ht="33.75" x14ac:dyDescent="0.2">
      <c r="A1707" s="12" t="s">
        <v>2577</v>
      </c>
      <c r="B1707" s="10" t="str">
        <f>VLOOKUP(A1707,[3]Feuil1!$A$4:$B$2591,2,FALSE)</f>
        <v>Interventions pour incontinence urinaire en dehors des interventions transurétrales, en ambulatoire</v>
      </c>
      <c r="C1707" s="26">
        <v>178</v>
      </c>
      <c r="D1707" s="27">
        <v>288453.65360000002</v>
      </c>
      <c r="E1707" s="26">
        <v>236</v>
      </c>
      <c r="F1707" s="27">
        <v>378828.29359999998</v>
      </c>
      <c r="G1707" s="26">
        <v>224</v>
      </c>
      <c r="H1707" s="27">
        <v>362497.4376</v>
      </c>
      <c r="I1707" s="28">
        <v>0.313307316</v>
      </c>
      <c r="J1707" s="28">
        <v>0.32584269659999998</v>
      </c>
      <c r="K1707" s="28">
        <v>-9.4546509999999997E-3</v>
      </c>
      <c r="L1707" s="28">
        <v>-4.3108859999999999E-2</v>
      </c>
      <c r="M1707" s="28">
        <v>-5.0847457999999998E-2</v>
      </c>
      <c r="N1707" s="28">
        <v>8.1531650000000004E-3</v>
      </c>
      <c r="O1707" s="28">
        <v>-1.6495299999999999E-4</v>
      </c>
      <c r="P1707" s="28">
        <v>-3.1374000000000001E-5</v>
      </c>
      <c r="Q1707" s="28">
        <v>2.0342900000000001E-5</v>
      </c>
      <c r="R1707" s="28">
        <v>1.33773E-5</v>
      </c>
    </row>
    <row r="1708" spans="1:18" ht="33.75" x14ac:dyDescent="0.2">
      <c r="A1708" s="12" t="s">
        <v>2466</v>
      </c>
      <c r="B1708" s="10" t="str">
        <f>VLOOKUP(A1708,[3]Feuil1!$A$4:$B$2591,2,FALSE)</f>
        <v>Interventions par voie transurétrale ou transcutanée pour lithiases urinaires, niveau 1</v>
      </c>
      <c r="C1708" s="26">
        <v>18702</v>
      </c>
      <c r="D1708" s="27">
        <v>34495146.597000003</v>
      </c>
      <c r="E1708" s="26">
        <v>20930</v>
      </c>
      <c r="F1708" s="27">
        <v>38472656.167999998</v>
      </c>
      <c r="G1708" s="26">
        <v>22548</v>
      </c>
      <c r="H1708" s="27">
        <v>41320297.623000003</v>
      </c>
      <c r="I1708" s="28">
        <v>0.11530635359999999</v>
      </c>
      <c r="J1708" s="28">
        <v>0.1191316437</v>
      </c>
      <c r="K1708" s="28">
        <v>-3.4180880000000001E-3</v>
      </c>
      <c r="L1708" s="28">
        <v>7.4017282399999995E-2</v>
      </c>
      <c r="M1708" s="28">
        <v>7.7305303399999997E-2</v>
      </c>
      <c r="N1708" s="28">
        <v>-3.0520790000000001E-3</v>
      </c>
      <c r="O1708" s="28">
        <v>2.2241161299999999E-2</v>
      </c>
      <c r="P1708" s="28">
        <v>5.4708172000000003E-3</v>
      </c>
      <c r="Q1708" s="28">
        <v>2.0477358E-3</v>
      </c>
      <c r="R1708" s="28">
        <v>1.5248454000000001E-3</v>
      </c>
    </row>
    <row r="1709" spans="1:18" ht="33.75" x14ac:dyDescent="0.2">
      <c r="A1709" s="12" t="s">
        <v>2467</v>
      </c>
      <c r="B1709" s="10" t="str">
        <f>VLOOKUP(A1709,[3]Feuil1!$A$4:$B$2591,2,FALSE)</f>
        <v>Interventions par voie transurétrale ou transcutanée pour lithiases urinaires, niveau 2</v>
      </c>
      <c r="C1709" s="26">
        <v>2128</v>
      </c>
      <c r="D1709" s="27">
        <v>7259586.1694</v>
      </c>
      <c r="E1709" s="26">
        <v>2409</v>
      </c>
      <c r="F1709" s="27">
        <v>8214678.6661999999</v>
      </c>
      <c r="G1709" s="26">
        <v>2524</v>
      </c>
      <c r="H1709" s="27">
        <v>8607889.5788000003</v>
      </c>
      <c r="I1709" s="28">
        <v>0.13156293960000001</v>
      </c>
      <c r="J1709" s="28">
        <v>0.1320488722</v>
      </c>
      <c r="K1709" s="28">
        <v>-4.2925100000000001E-4</v>
      </c>
      <c r="L1709" s="28">
        <v>4.7866864699999997E-2</v>
      </c>
      <c r="M1709" s="28">
        <v>4.7737650499999999E-2</v>
      </c>
      <c r="N1709" s="28">
        <v>1.233269E-4</v>
      </c>
      <c r="O1709" s="28">
        <v>1.5807995000000001E-3</v>
      </c>
      <c r="P1709" s="28">
        <v>7.554269E-4</v>
      </c>
      <c r="Q1709" s="28">
        <v>2.2922139999999999E-4</v>
      </c>
      <c r="R1709" s="28">
        <v>3.1765750000000001E-4</v>
      </c>
    </row>
    <row r="1710" spans="1:18" ht="33.75" x14ac:dyDescent="0.2">
      <c r="A1710" s="12" t="s">
        <v>2468</v>
      </c>
      <c r="B1710" s="10" t="str">
        <f>VLOOKUP(A1710,[3]Feuil1!$A$4:$B$2591,2,FALSE)</f>
        <v>Interventions par voie transurétrale ou transcutanée pour lithiases urinaires, niveau 3</v>
      </c>
      <c r="C1710" s="26">
        <v>475</v>
      </c>
      <c r="D1710" s="27">
        <v>2899589.7812000001</v>
      </c>
      <c r="E1710" s="26">
        <v>626</v>
      </c>
      <c r="F1710" s="27">
        <v>3879604.6603999999</v>
      </c>
      <c r="G1710" s="26">
        <v>657</v>
      </c>
      <c r="H1710" s="27">
        <v>4040304.8895999999</v>
      </c>
      <c r="I1710" s="28">
        <v>0.33798397470000002</v>
      </c>
      <c r="J1710" s="28">
        <v>0.31789473680000002</v>
      </c>
      <c r="K1710" s="28">
        <v>1.5243431300000001E-2</v>
      </c>
      <c r="L1710" s="28">
        <v>4.1421805399999997E-2</v>
      </c>
      <c r="M1710" s="28">
        <v>4.9520766799999998E-2</v>
      </c>
      <c r="N1710" s="28">
        <v>-7.7168189999999998E-3</v>
      </c>
      <c r="O1710" s="28">
        <v>4.261286E-4</v>
      </c>
      <c r="P1710" s="28">
        <v>3.0873320000000001E-4</v>
      </c>
      <c r="Q1710" s="28">
        <v>5.9666600000000002E-5</v>
      </c>
      <c r="R1710" s="28">
        <v>1.4909959999999999E-4</v>
      </c>
    </row>
    <row r="1711" spans="1:18" ht="33.75" x14ac:dyDescent="0.2">
      <c r="A1711" s="12" t="s">
        <v>2469</v>
      </c>
      <c r="B1711" s="10" t="str">
        <f>VLOOKUP(A1711,[3]Feuil1!$A$4:$B$2591,2,FALSE)</f>
        <v>Interventions par voie transurétrale ou transcutanée pour lithiases urinaires, niveau 4</v>
      </c>
      <c r="C1711" s="26">
        <v>327</v>
      </c>
      <c r="D1711" s="27">
        <v>2985691.3184000002</v>
      </c>
      <c r="E1711" s="26">
        <v>360</v>
      </c>
      <c r="F1711" s="27">
        <v>3182295.62</v>
      </c>
      <c r="G1711" s="26">
        <v>411</v>
      </c>
      <c r="H1711" s="27">
        <v>3681086.3930000002</v>
      </c>
      <c r="I1711" s="28">
        <v>6.5848837199999996E-2</v>
      </c>
      <c r="J1711" s="28">
        <v>0.1009174312</v>
      </c>
      <c r="K1711" s="28">
        <v>-3.1853973000000001E-2</v>
      </c>
      <c r="L1711" s="28">
        <v>0.1567392953</v>
      </c>
      <c r="M1711" s="28">
        <v>0.1416666667</v>
      </c>
      <c r="N1711" s="28">
        <v>1.3202302500000001E-2</v>
      </c>
      <c r="O1711" s="28">
        <v>7.0105020000000001E-4</v>
      </c>
      <c r="P1711" s="28">
        <v>9.5826430000000001E-4</v>
      </c>
      <c r="Q1711" s="28">
        <v>3.7325700000000001E-5</v>
      </c>
      <c r="R1711" s="28">
        <v>1.3584339999999999E-4</v>
      </c>
    </row>
    <row r="1712" spans="1:18" ht="33.75" x14ac:dyDescent="0.2">
      <c r="A1712" s="12" t="s">
        <v>2578</v>
      </c>
      <c r="B1712" s="10" t="str">
        <f>VLOOKUP(A1712,[3]Feuil1!$A$4:$B$2591,2,FALSE)</f>
        <v>Interventions par voie transurétrale ou transcutanée pour lithiases urinaires, en ambulatoire</v>
      </c>
      <c r="C1712" s="26">
        <v>1739</v>
      </c>
      <c r="D1712" s="27">
        <v>2470687.2519999999</v>
      </c>
      <c r="E1712" s="26">
        <v>2498</v>
      </c>
      <c r="F1712" s="27">
        <v>3536738.2820000001</v>
      </c>
      <c r="G1712" s="26">
        <v>3268</v>
      </c>
      <c r="H1712" s="27">
        <v>4626888.0515000001</v>
      </c>
      <c r="I1712" s="28">
        <v>0.43147955259999998</v>
      </c>
      <c r="J1712" s="28">
        <v>0.43645773430000001</v>
      </c>
      <c r="K1712" s="28">
        <v>-3.465596E-3</v>
      </c>
      <c r="L1712" s="28">
        <v>0.30823591760000002</v>
      </c>
      <c r="M1712" s="28">
        <v>0.30824659729999998</v>
      </c>
      <c r="N1712" s="28">
        <v>-8.1633879999999993E-6</v>
      </c>
      <c r="O1712" s="28">
        <v>1.0584483400000001E-2</v>
      </c>
      <c r="P1712" s="28">
        <v>2.0943683000000002E-3</v>
      </c>
      <c r="Q1712" s="28">
        <v>2.9678909999999997E-4</v>
      </c>
      <c r="R1712" s="28">
        <v>1.7074629999999999E-4</v>
      </c>
    </row>
    <row r="1713" spans="1:18" ht="22.5" x14ac:dyDescent="0.2">
      <c r="A1713" s="12" t="s">
        <v>2579</v>
      </c>
      <c r="B1713" s="10" t="str">
        <f>VLOOKUP(A1713,[3]Feuil1!$A$4:$B$2591,2,FALSE)</f>
        <v>Injections de toxine botulique dans l'appareil urinaire, niveau 1</v>
      </c>
      <c r="C1713" s="26">
        <v>598</v>
      </c>
      <c r="D1713" s="27">
        <v>868167.20079999999</v>
      </c>
      <c r="E1713" s="26">
        <v>525</v>
      </c>
      <c r="F1713" s="27">
        <v>767096.13919999998</v>
      </c>
      <c r="G1713" s="26">
        <v>512</v>
      </c>
      <c r="H1713" s="27">
        <v>748104.16</v>
      </c>
      <c r="I1713" s="28">
        <v>-0.11641889</v>
      </c>
      <c r="J1713" s="28">
        <v>-0.122073579</v>
      </c>
      <c r="K1713" s="28">
        <v>6.4409599000000003E-3</v>
      </c>
      <c r="L1713" s="28">
        <v>-2.4758278000000002E-2</v>
      </c>
      <c r="M1713" s="28">
        <v>-2.4761905000000001E-2</v>
      </c>
      <c r="N1713" s="28">
        <v>3.7192046000000001E-6</v>
      </c>
      <c r="O1713" s="28">
        <v>-1.7869899999999999E-4</v>
      </c>
      <c r="P1713" s="28">
        <v>-3.6486999999999998E-5</v>
      </c>
      <c r="Q1713" s="28">
        <v>4.6498200000000001E-5</v>
      </c>
      <c r="R1713" s="28">
        <v>2.7607299999999999E-5</v>
      </c>
    </row>
    <row r="1714" spans="1:18" ht="22.5" x14ac:dyDescent="0.2">
      <c r="A1714" s="12" t="s">
        <v>2580</v>
      </c>
      <c r="B1714" s="10" t="str">
        <f>VLOOKUP(A1714,[3]Feuil1!$A$4:$B$2591,2,FALSE)</f>
        <v>Injections de toxine botulique dans l'appareil urinaire, niveau 2</v>
      </c>
      <c r="C1714" s="26">
        <v>47</v>
      </c>
      <c r="D1714" s="27">
        <v>149507.62640000001</v>
      </c>
      <c r="E1714" s="26">
        <v>47</v>
      </c>
      <c r="F1714" s="27">
        <v>150520.79139999999</v>
      </c>
      <c r="G1714" s="26">
        <v>40</v>
      </c>
      <c r="H1714" s="27">
        <v>131489.4602</v>
      </c>
      <c r="I1714" s="28">
        <v>6.7766776999999999E-3</v>
      </c>
      <c r="J1714" s="28">
        <v>0</v>
      </c>
      <c r="K1714" s="28">
        <v>6.7766776999999999E-3</v>
      </c>
      <c r="L1714" s="28">
        <v>-0.126436561</v>
      </c>
      <c r="M1714" s="28">
        <v>-0.14893617000000001</v>
      </c>
      <c r="N1714" s="28">
        <v>2.6437041000000001E-2</v>
      </c>
      <c r="O1714" s="28">
        <v>-9.6223000000000004E-5</v>
      </c>
      <c r="P1714" s="28">
        <v>-3.6563000000000002E-5</v>
      </c>
      <c r="Q1714" s="28">
        <v>3.6326694999999999E-6</v>
      </c>
      <c r="R1714" s="28">
        <v>4.8523634999999996E-6</v>
      </c>
    </row>
    <row r="1715" spans="1:18" ht="22.5" x14ac:dyDescent="0.2">
      <c r="A1715" s="12" t="s">
        <v>2581</v>
      </c>
      <c r="B1715" s="10" t="str">
        <f>VLOOKUP(A1715,[3]Feuil1!$A$4:$B$2591,2,FALSE)</f>
        <v>Injections de toxine botulique dans l'appareil urinaire, niveau 3</v>
      </c>
      <c r="C1715" s="26">
        <v>7</v>
      </c>
      <c r="D1715" s="27">
        <v>43703.297400000003</v>
      </c>
      <c r="E1715" s="26">
        <v>6</v>
      </c>
      <c r="F1715" s="27">
        <v>38439.3148</v>
      </c>
      <c r="G1715" s="26">
        <v>5</v>
      </c>
      <c r="H1715" s="27">
        <v>31889.9411</v>
      </c>
      <c r="I1715" s="28">
        <v>-0.120448179</v>
      </c>
      <c r="J1715" s="28">
        <v>-0.14285714299999999</v>
      </c>
      <c r="K1715" s="28">
        <v>2.61437908E-2</v>
      </c>
      <c r="L1715" s="28">
        <v>-0.170382166</v>
      </c>
      <c r="M1715" s="28">
        <v>-0.16666666699999999</v>
      </c>
      <c r="N1715" s="28">
        <v>-4.4585989999999997E-3</v>
      </c>
      <c r="O1715" s="28">
        <v>-1.3746E-5</v>
      </c>
      <c r="P1715" s="28">
        <v>-1.2582000000000001E-5</v>
      </c>
      <c r="Q1715" s="28">
        <v>4.5408368999999999E-7</v>
      </c>
      <c r="R1715" s="28">
        <v>1.1768364E-6</v>
      </c>
    </row>
    <row r="1716" spans="1:18" ht="22.5" x14ac:dyDescent="0.2">
      <c r="A1716" s="12" t="s">
        <v>2582</v>
      </c>
      <c r="B1716" s="10" t="str">
        <f>VLOOKUP(A1716,[3]Feuil1!$A$4:$B$2591,2,FALSE)</f>
        <v>Injections de toxine botulique dans l'appareil urinaire, niveau 4</v>
      </c>
      <c r="C1716" s="26">
        <v>2</v>
      </c>
      <c r="D1716" s="27">
        <v>18774.452799999999</v>
      </c>
      <c r="E1716" s="26">
        <v>4</v>
      </c>
      <c r="F1716" s="27">
        <v>33810.6296</v>
      </c>
      <c r="G1716" s="26">
        <v>2</v>
      </c>
      <c r="H1716" s="27">
        <v>16614.560000000001</v>
      </c>
      <c r="I1716" s="28">
        <v>0.80088495579999996</v>
      </c>
      <c r="J1716" s="28">
        <v>1</v>
      </c>
      <c r="K1716" s="28">
        <v>-9.9557521999999996E-2</v>
      </c>
      <c r="L1716" s="28">
        <v>-0.50859950899999995</v>
      </c>
      <c r="M1716" s="28">
        <v>-0.5</v>
      </c>
      <c r="N1716" s="28">
        <v>-1.7199017E-2</v>
      </c>
      <c r="O1716" s="28">
        <v>-2.7492E-5</v>
      </c>
      <c r="P1716" s="28">
        <v>-3.3037000000000002E-5</v>
      </c>
      <c r="Q1716" s="28">
        <v>1.8163347999999999E-7</v>
      </c>
      <c r="R1716" s="28">
        <v>6.1312811000000001E-7</v>
      </c>
    </row>
    <row r="1717" spans="1:18" ht="22.5" x14ac:dyDescent="0.2">
      <c r="A1717" s="12" t="s">
        <v>2583</v>
      </c>
      <c r="B1717" s="10" t="str">
        <f>VLOOKUP(A1717,[3]Feuil1!$A$4:$B$2591,2,FALSE)</f>
        <v>Injections de toxine botulique dans l'appareil urinaire, en ambulatoire</v>
      </c>
      <c r="C1717" s="26">
        <v>2675</v>
      </c>
      <c r="D1717" s="27">
        <v>3952112.9471999998</v>
      </c>
      <c r="E1717" s="26">
        <v>3163</v>
      </c>
      <c r="F1717" s="27">
        <v>4682322.3679999998</v>
      </c>
      <c r="G1717" s="26">
        <v>3702</v>
      </c>
      <c r="H1717" s="27">
        <v>5463665.3760000002</v>
      </c>
      <c r="I1717" s="28">
        <v>0.1847643098</v>
      </c>
      <c r="J1717" s="28">
        <v>0.18242990649999999</v>
      </c>
      <c r="K1717" s="28">
        <v>1.9742423999999999E-3</v>
      </c>
      <c r="L1717" s="28">
        <v>0.16687082750000001</v>
      </c>
      <c r="M1717" s="28">
        <v>0.17040784070000001</v>
      </c>
      <c r="N1717" s="28">
        <v>-3.0220350000000002E-3</v>
      </c>
      <c r="O1717" s="28">
        <v>7.4091384000000001E-3</v>
      </c>
      <c r="P1717" s="28">
        <v>1.5010964999999999E-3</v>
      </c>
      <c r="Q1717" s="28">
        <v>3.3620360000000002E-4</v>
      </c>
      <c r="R1717" s="28">
        <v>2.01626E-4</v>
      </c>
    </row>
    <row r="1718" spans="1:18" ht="33.75" x14ac:dyDescent="0.2">
      <c r="A1718" s="12" t="s">
        <v>2470</v>
      </c>
      <c r="B1718" s="10" t="str">
        <f>VLOOKUP(A1718,[3]Feuil1!$A$4:$B$2591,2,FALSE)</f>
        <v>Interventions par voie transurétrale ou transcutanée pour des affections non lithiasiques, niveau 1</v>
      </c>
      <c r="C1718" s="26">
        <v>22968</v>
      </c>
      <c r="D1718" s="27">
        <v>42682467.703000002</v>
      </c>
      <c r="E1718" s="26">
        <v>23571</v>
      </c>
      <c r="F1718" s="27">
        <v>43710220.564000003</v>
      </c>
      <c r="G1718" s="26">
        <v>24725</v>
      </c>
      <c r="H1718" s="27">
        <v>45741813.023999996</v>
      </c>
      <c r="I1718" s="28">
        <v>2.40790403E-2</v>
      </c>
      <c r="J1718" s="28">
        <v>2.6253918500000001E-2</v>
      </c>
      <c r="K1718" s="28">
        <v>-2.1192400000000001E-3</v>
      </c>
      <c r="L1718" s="28">
        <v>4.6478659499999998E-2</v>
      </c>
      <c r="M1718" s="28">
        <v>4.8958465899999998E-2</v>
      </c>
      <c r="N1718" s="28">
        <v>-2.3640649999999998E-3</v>
      </c>
      <c r="O1718" s="28">
        <v>1.5862979100000001E-2</v>
      </c>
      <c r="P1718" s="28">
        <v>3.9030444000000002E-3</v>
      </c>
      <c r="Q1718" s="28">
        <v>2.2454439000000001E-3</v>
      </c>
      <c r="R1718" s="28">
        <v>1.6880128999999999E-3</v>
      </c>
    </row>
    <row r="1719" spans="1:18" ht="33.75" x14ac:dyDescent="0.2">
      <c r="A1719" s="12" t="s">
        <v>2471</v>
      </c>
      <c r="B1719" s="10" t="str">
        <f>VLOOKUP(A1719,[3]Feuil1!$A$4:$B$2591,2,FALSE)</f>
        <v>Interventions par voie transurétrale ou transcutanée pour des affections non lithiasiques, niveau 2</v>
      </c>
      <c r="C1719" s="26">
        <v>8939</v>
      </c>
      <c r="D1719" s="27">
        <v>31288662.587000001</v>
      </c>
      <c r="E1719" s="26">
        <v>9462</v>
      </c>
      <c r="F1719" s="27">
        <v>33134355.138</v>
      </c>
      <c r="G1719" s="26">
        <v>9921</v>
      </c>
      <c r="H1719" s="27">
        <v>34720219.355999999</v>
      </c>
      <c r="I1719" s="28">
        <v>5.8989180099999997E-2</v>
      </c>
      <c r="J1719" s="28">
        <v>5.8507663000000001E-2</v>
      </c>
      <c r="K1719" s="28">
        <v>4.5490180000000002E-4</v>
      </c>
      <c r="L1719" s="28">
        <v>4.7861629099999997E-2</v>
      </c>
      <c r="M1719" s="28">
        <v>4.8509828800000002E-2</v>
      </c>
      <c r="N1719" s="28">
        <v>-6.1821000000000001E-4</v>
      </c>
      <c r="O1719" s="28">
        <v>6.3094518E-3</v>
      </c>
      <c r="P1719" s="28">
        <v>3.0467225000000001E-3</v>
      </c>
      <c r="Q1719" s="28">
        <v>9.0099289999999996E-4</v>
      </c>
      <c r="R1719" s="28">
        <v>1.2812824E-3</v>
      </c>
    </row>
    <row r="1720" spans="1:18" ht="33.75" x14ac:dyDescent="0.2">
      <c r="A1720" s="12" t="s">
        <v>2472</v>
      </c>
      <c r="B1720" s="10" t="str">
        <f>VLOOKUP(A1720,[3]Feuil1!$A$4:$B$2591,2,FALSE)</f>
        <v>Interventions par voie transurétrale ou transcutanée pour des affections non lithiasiques, niveau 3</v>
      </c>
      <c r="C1720" s="26">
        <v>3949</v>
      </c>
      <c r="D1720" s="27">
        <v>24556689.489999998</v>
      </c>
      <c r="E1720" s="26">
        <v>4373</v>
      </c>
      <c r="F1720" s="27">
        <v>27024269.967</v>
      </c>
      <c r="G1720" s="26">
        <v>4786</v>
      </c>
      <c r="H1720" s="27">
        <v>29558095.072999999</v>
      </c>
      <c r="I1720" s="28">
        <v>0.10048506240000001</v>
      </c>
      <c r="J1720" s="28">
        <v>0.10736895420000001</v>
      </c>
      <c r="K1720" s="28">
        <v>-6.2164389999999998E-3</v>
      </c>
      <c r="L1720" s="28">
        <v>9.3761093599999998E-2</v>
      </c>
      <c r="M1720" s="28">
        <v>9.4443174000000005E-2</v>
      </c>
      <c r="N1720" s="28">
        <v>-6.2322099999999997E-4</v>
      </c>
      <c r="O1720" s="28">
        <v>5.6771319999999997E-3</v>
      </c>
      <c r="P1720" s="28">
        <v>4.8679211000000003E-3</v>
      </c>
      <c r="Q1720" s="28">
        <v>4.3464890000000003E-4</v>
      </c>
      <c r="R1720" s="28">
        <v>1.0907842000000001E-3</v>
      </c>
    </row>
    <row r="1721" spans="1:18" ht="33.75" x14ac:dyDescent="0.2">
      <c r="A1721" s="12" t="s">
        <v>2473</v>
      </c>
      <c r="B1721" s="10" t="str">
        <f>VLOOKUP(A1721,[3]Feuil1!$A$4:$B$2591,2,FALSE)</f>
        <v>Interventions par voie transurétrale ou transcutanée pour des affections non lithiasiques, niveau 4</v>
      </c>
      <c r="C1721" s="26">
        <v>2167</v>
      </c>
      <c r="D1721" s="27">
        <v>19882727.256999999</v>
      </c>
      <c r="E1721" s="26">
        <v>2565</v>
      </c>
      <c r="F1721" s="27">
        <v>23436236.52</v>
      </c>
      <c r="G1721" s="26">
        <v>2781</v>
      </c>
      <c r="H1721" s="27">
        <v>25290220.541000001</v>
      </c>
      <c r="I1721" s="28">
        <v>0.1787234325</v>
      </c>
      <c r="J1721" s="28">
        <v>0.1836640517</v>
      </c>
      <c r="K1721" s="28">
        <v>-4.1740049999999997E-3</v>
      </c>
      <c r="L1721" s="28">
        <v>7.9107582800000006E-2</v>
      </c>
      <c r="M1721" s="28">
        <v>8.4210526300000005E-2</v>
      </c>
      <c r="N1721" s="28">
        <v>-4.7065980000000002E-3</v>
      </c>
      <c r="O1721" s="28">
        <v>2.9691537999999998E-3</v>
      </c>
      <c r="P1721" s="28">
        <v>3.5618274999999998E-3</v>
      </c>
      <c r="Q1721" s="28">
        <v>2.5256129999999999E-4</v>
      </c>
      <c r="R1721" s="28">
        <v>9.3328650000000003E-4</v>
      </c>
    </row>
    <row r="1722" spans="1:18" ht="33.75" x14ac:dyDescent="0.2">
      <c r="A1722" s="12" t="s">
        <v>2584</v>
      </c>
      <c r="B1722" s="10" t="str">
        <f>VLOOKUP(A1722,[3]Feuil1!$A$4:$B$2591,2,FALSE)</f>
        <v>Interventions par voie transurétrale ou transcutanée pour des affections non lithiasiques, en ambulatoire</v>
      </c>
      <c r="C1722" s="26">
        <v>3930</v>
      </c>
      <c r="D1722" s="27">
        <v>5480505.3383999998</v>
      </c>
      <c r="E1722" s="26">
        <v>4916</v>
      </c>
      <c r="F1722" s="27">
        <v>6850765.6847999999</v>
      </c>
      <c r="G1722" s="26">
        <v>5684</v>
      </c>
      <c r="H1722" s="27">
        <v>7919520.0983999996</v>
      </c>
      <c r="I1722" s="28">
        <v>0.25002445249999999</v>
      </c>
      <c r="J1722" s="28">
        <v>0.25089058520000002</v>
      </c>
      <c r="K1722" s="28">
        <v>-6.9241300000000001E-4</v>
      </c>
      <c r="L1722" s="28">
        <v>0.15600510410000001</v>
      </c>
      <c r="M1722" s="28">
        <v>0.15622457279999999</v>
      </c>
      <c r="N1722" s="28">
        <v>-1.89815E-4</v>
      </c>
      <c r="O1722" s="28">
        <v>1.05569913E-2</v>
      </c>
      <c r="P1722" s="28">
        <v>2.0532641E-3</v>
      </c>
      <c r="Q1722" s="28">
        <v>5.162023E-4</v>
      </c>
      <c r="R1722" s="28">
        <v>2.9225449999999999E-4</v>
      </c>
    </row>
    <row r="1723" spans="1:18" ht="22.5" x14ac:dyDescent="0.2">
      <c r="A1723" s="12" t="s">
        <v>1590</v>
      </c>
      <c r="B1723" s="10" t="str">
        <f>VLOOKUP(A1723,[3]Feuil1!$A$4:$B$2591,2,FALSE)</f>
        <v>Insuffisance rénale, avec dialyse, niveau 1</v>
      </c>
      <c r="C1723" s="26">
        <v>2111</v>
      </c>
      <c r="D1723" s="27">
        <v>4824934.1498999996</v>
      </c>
      <c r="E1723" s="26">
        <v>1893</v>
      </c>
      <c r="F1723" s="27">
        <v>4234002.2221999997</v>
      </c>
      <c r="G1723" s="26">
        <v>1960</v>
      </c>
      <c r="H1723" s="27">
        <v>4403977.6738</v>
      </c>
      <c r="I1723" s="28">
        <v>-0.12247461</v>
      </c>
      <c r="J1723" s="28">
        <v>-0.10326859300000001</v>
      </c>
      <c r="K1723" s="28">
        <v>-2.1417802999999999E-2</v>
      </c>
      <c r="L1723" s="28">
        <v>4.01453383E-2</v>
      </c>
      <c r="M1723" s="28">
        <v>3.5393555200000003E-2</v>
      </c>
      <c r="N1723" s="28">
        <v>4.5893497000000002E-3</v>
      </c>
      <c r="O1723" s="28">
        <v>9.2098750000000002E-4</v>
      </c>
      <c r="P1723" s="28">
        <v>3.2655260000000001E-4</v>
      </c>
      <c r="Q1723" s="28">
        <v>1.7800079999999999E-4</v>
      </c>
      <c r="R1723" s="28">
        <v>1.625203E-4</v>
      </c>
    </row>
    <row r="1724" spans="1:18" ht="22.5" x14ac:dyDescent="0.2">
      <c r="A1724" s="12" t="s">
        <v>1591</v>
      </c>
      <c r="B1724" s="10" t="str">
        <f>VLOOKUP(A1724,[3]Feuil1!$A$4:$B$2591,2,FALSE)</f>
        <v>Insuffisance rénale, avec dialyse, niveau 2</v>
      </c>
      <c r="C1724" s="26">
        <v>2732</v>
      </c>
      <c r="D1724" s="27">
        <v>18214140.063999999</v>
      </c>
      <c r="E1724" s="26">
        <v>2510</v>
      </c>
      <c r="F1724" s="27">
        <v>16731441.682</v>
      </c>
      <c r="G1724" s="26">
        <v>2418</v>
      </c>
      <c r="H1724" s="27">
        <v>16006704.839</v>
      </c>
      <c r="I1724" s="28">
        <v>-8.1403698999999996E-2</v>
      </c>
      <c r="J1724" s="28">
        <v>-8.1259151000000002E-2</v>
      </c>
      <c r="K1724" s="28">
        <v>-1.5733300000000001E-4</v>
      </c>
      <c r="L1724" s="28">
        <v>-4.3315863000000003E-2</v>
      </c>
      <c r="M1724" s="28">
        <v>-3.6653386000000003E-2</v>
      </c>
      <c r="N1724" s="28">
        <v>-6.9159709999999999E-3</v>
      </c>
      <c r="O1724" s="28">
        <v>-1.26464E-3</v>
      </c>
      <c r="P1724" s="28">
        <v>-1.392346E-3</v>
      </c>
      <c r="Q1724" s="28">
        <v>2.1959489999999999E-4</v>
      </c>
      <c r="R1724" s="28">
        <v>5.9069639999999996E-4</v>
      </c>
    </row>
    <row r="1725" spans="1:18" ht="22.5" x14ac:dyDescent="0.2">
      <c r="A1725" s="12" t="s">
        <v>1592</v>
      </c>
      <c r="B1725" s="10" t="str">
        <f>VLOOKUP(A1725,[3]Feuil1!$A$4:$B$2591,2,FALSE)</f>
        <v>Insuffisance rénale, avec dialyse, niveau 3</v>
      </c>
      <c r="C1725" s="26">
        <v>2001</v>
      </c>
      <c r="D1725" s="27">
        <v>22727287.329999998</v>
      </c>
      <c r="E1725" s="26">
        <v>2207</v>
      </c>
      <c r="F1725" s="27">
        <v>25170710.596999999</v>
      </c>
      <c r="G1725" s="26">
        <v>2248</v>
      </c>
      <c r="H1725" s="27">
        <v>25498048.760000002</v>
      </c>
      <c r="I1725" s="28">
        <v>0.1075105546</v>
      </c>
      <c r="J1725" s="28">
        <v>0.1029485257</v>
      </c>
      <c r="K1725" s="28">
        <v>4.1362120000000002E-3</v>
      </c>
      <c r="L1725" s="28">
        <v>1.3004724800000001E-2</v>
      </c>
      <c r="M1725" s="28">
        <v>1.8577254200000001E-2</v>
      </c>
      <c r="N1725" s="28">
        <v>-5.4708949999999999E-3</v>
      </c>
      <c r="O1725" s="28">
        <v>5.635894E-4</v>
      </c>
      <c r="P1725" s="28">
        <v>6.2887380000000001E-4</v>
      </c>
      <c r="Q1725" s="28">
        <v>2.0415599999999999E-4</v>
      </c>
      <c r="R1725" s="28">
        <v>9.4095599999999995E-4</v>
      </c>
    </row>
    <row r="1726" spans="1:18" ht="22.5" x14ac:dyDescent="0.2">
      <c r="A1726" s="12" t="s">
        <v>1593</v>
      </c>
      <c r="B1726" s="10" t="str">
        <f>VLOOKUP(A1726,[3]Feuil1!$A$4:$B$2591,2,FALSE)</f>
        <v>Insuffisance rénale, avec dialyse, niveau 4</v>
      </c>
      <c r="C1726" s="26">
        <v>1424</v>
      </c>
      <c r="D1726" s="27">
        <v>19755897.829</v>
      </c>
      <c r="E1726" s="26">
        <v>1464</v>
      </c>
      <c r="F1726" s="27">
        <v>20245899.827</v>
      </c>
      <c r="G1726" s="26">
        <v>1531</v>
      </c>
      <c r="H1726" s="27">
        <v>21102189.164000001</v>
      </c>
      <c r="I1726" s="28">
        <v>2.4802820999999999E-2</v>
      </c>
      <c r="J1726" s="28">
        <v>2.8089887599999998E-2</v>
      </c>
      <c r="K1726" s="28">
        <v>-3.1972559999999999E-3</v>
      </c>
      <c r="L1726" s="28">
        <v>4.2294456899999999E-2</v>
      </c>
      <c r="M1726" s="28">
        <v>4.5765027299999997E-2</v>
      </c>
      <c r="N1726" s="28">
        <v>-3.31869E-3</v>
      </c>
      <c r="O1726" s="28">
        <v>9.2098750000000002E-4</v>
      </c>
      <c r="P1726" s="28">
        <v>1.6450815E-3</v>
      </c>
      <c r="Q1726" s="28">
        <v>1.390404E-4</v>
      </c>
      <c r="R1726" s="28">
        <v>7.7873540000000005E-4</v>
      </c>
    </row>
    <row r="1727" spans="1:18" ht="22.5" x14ac:dyDescent="0.2">
      <c r="A1727" s="12" t="s">
        <v>1594</v>
      </c>
      <c r="B1727" s="10" t="str">
        <f>VLOOKUP(A1727,[3]Feuil1!$A$4:$B$2591,2,FALSE)</f>
        <v>Insuffisance rénale, avec dialyse, en ambulatoire</v>
      </c>
      <c r="C1727" s="26">
        <v>3981</v>
      </c>
      <c r="D1727" s="27">
        <v>2440040.2768000001</v>
      </c>
      <c r="E1727" s="26">
        <v>2881</v>
      </c>
      <c r="F1727" s="27">
        <v>1760560.6115999999</v>
      </c>
      <c r="G1727" s="26">
        <v>2703</v>
      </c>
      <c r="H1727" s="27">
        <v>1662244.08</v>
      </c>
      <c r="I1727" s="28">
        <v>-0.27847067599999997</v>
      </c>
      <c r="J1727" s="28">
        <v>-0.27631248400000002</v>
      </c>
      <c r="K1727" s="28">
        <v>-2.9822149999999999E-3</v>
      </c>
      <c r="L1727" s="28">
        <v>-5.5843878E-2</v>
      </c>
      <c r="M1727" s="28">
        <v>-6.1784103E-2</v>
      </c>
      <c r="N1727" s="28">
        <v>6.3314052000000001E-3</v>
      </c>
      <c r="O1727" s="28">
        <v>-2.446803E-3</v>
      </c>
      <c r="P1727" s="28">
        <v>-1.8888299999999999E-4</v>
      </c>
      <c r="Q1727" s="28">
        <v>2.4547760000000001E-4</v>
      </c>
      <c r="R1727" s="28">
        <v>6.1341900000000003E-5</v>
      </c>
    </row>
    <row r="1728" spans="1:18" ht="33.75" x14ac:dyDescent="0.2">
      <c r="A1728" s="12" t="s">
        <v>1595</v>
      </c>
      <c r="B1728" s="10" t="str">
        <f>VLOOKUP(A1728,[3]Feuil1!$A$4:$B$2591,2,FALSE)</f>
        <v>Endoscopies génito-urinaires thérapeutiques et anesthésie : séjours de la CMD 11 et de moins de 2 jours</v>
      </c>
      <c r="C1728" s="26">
        <v>2621</v>
      </c>
      <c r="D1728" s="27">
        <v>2125782.1047999999</v>
      </c>
      <c r="E1728" s="26">
        <v>2774</v>
      </c>
      <c r="F1728" s="27">
        <v>2240851.4832000001</v>
      </c>
      <c r="G1728" s="26">
        <v>3020</v>
      </c>
      <c r="H1728" s="27">
        <v>2437800.2039999999</v>
      </c>
      <c r="I1728" s="28">
        <v>5.4130373099999997E-2</v>
      </c>
      <c r="J1728" s="28">
        <v>5.8374666200000001E-2</v>
      </c>
      <c r="K1728" s="28">
        <v>-4.0101989999999999E-3</v>
      </c>
      <c r="L1728" s="28">
        <v>8.7890126700000001E-2</v>
      </c>
      <c r="M1728" s="28">
        <v>8.8680605600000004E-2</v>
      </c>
      <c r="N1728" s="28">
        <v>-7.2608899999999997E-4</v>
      </c>
      <c r="O1728" s="28">
        <v>3.3815363000000002E-3</v>
      </c>
      <c r="P1728" s="28">
        <v>3.7837290000000001E-4</v>
      </c>
      <c r="Q1728" s="28">
        <v>2.7426659999999999E-4</v>
      </c>
      <c r="R1728" s="28">
        <v>8.9962299999999998E-5</v>
      </c>
    </row>
    <row r="1729" spans="1:18" ht="45" x14ac:dyDescent="0.2">
      <c r="A1729" s="12" t="s">
        <v>1596</v>
      </c>
      <c r="B1729" s="10" t="str">
        <f>VLOOKUP(A1729,[3]Feuil1!$A$4:$B$2591,2,FALSE)</f>
        <v>Séjours de la CMD 11 comprenant une endoscopie génito-urinaire thérapeutique sans anesthésie : séjours de moins de 2 jours</v>
      </c>
      <c r="C1729" s="26">
        <v>1311</v>
      </c>
      <c r="D1729" s="27">
        <v>593922.48239999998</v>
      </c>
      <c r="E1729" s="26">
        <v>1150</v>
      </c>
      <c r="F1729" s="27">
        <v>520379.74560000002</v>
      </c>
      <c r="G1729" s="26">
        <v>952</v>
      </c>
      <c r="H1729" s="27">
        <v>430391.08319999999</v>
      </c>
      <c r="I1729" s="28">
        <v>-0.123825481</v>
      </c>
      <c r="J1729" s="28">
        <v>-0.122807018</v>
      </c>
      <c r="K1729" s="28">
        <v>-1.161048E-3</v>
      </c>
      <c r="L1729" s="28">
        <v>-0.172928834</v>
      </c>
      <c r="M1729" s="28">
        <v>-0.17217391300000001</v>
      </c>
      <c r="N1729" s="28">
        <v>-9.1193100000000005E-4</v>
      </c>
      <c r="O1729" s="28">
        <v>-2.721724E-3</v>
      </c>
      <c r="P1729" s="28">
        <v>-1.7288399999999999E-4</v>
      </c>
      <c r="Q1729" s="28">
        <v>8.6457499999999997E-5</v>
      </c>
      <c r="R1729" s="28">
        <v>1.58827E-5</v>
      </c>
    </row>
    <row r="1730" spans="1:18" ht="33.75" x14ac:dyDescent="0.2">
      <c r="A1730" s="12" t="s">
        <v>1597</v>
      </c>
      <c r="B1730" s="10" t="str">
        <f>VLOOKUP(A1730,[3]Feuil1!$A$4:$B$2591,2,FALSE)</f>
        <v>Endoscopies génito-urinaires diagnostiques et anesthésie : séjours de la CMD 11 et de moins de 2 jours</v>
      </c>
      <c r="C1730" s="26">
        <v>1641</v>
      </c>
      <c r="D1730" s="27">
        <v>1400337.4049</v>
      </c>
      <c r="E1730" s="26">
        <v>1840</v>
      </c>
      <c r="F1730" s="27">
        <v>1568558.5811000001</v>
      </c>
      <c r="G1730" s="26">
        <v>1875</v>
      </c>
      <c r="H1730" s="27">
        <v>1599960.2038</v>
      </c>
      <c r="I1730" s="28">
        <v>0.1201290315</v>
      </c>
      <c r="J1730" s="28">
        <v>0.1212675198</v>
      </c>
      <c r="K1730" s="28">
        <v>-1.0153580000000001E-3</v>
      </c>
      <c r="L1730" s="28">
        <v>2.0019413400000002E-2</v>
      </c>
      <c r="M1730" s="28">
        <v>1.9021739100000001E-2</v>
      </c>
      <c r="N1730" s="28">
        <v>9.790510000000001E-4</v>
      </c>
      <c r="O1730" s="28">
        <v>4.8111289999999999E-4</v>
      </c>
      <c r="P1730" s="28">
        <v>6.0328000000000002E-5</v>
      </c>
      <c r="Q1730" s="28">
        <v>1.7028139999999999E-4</v>
      </c>
      <c r="R1730" s="28">
        <v>5.9043399999999998E-5</v>
      </c>
    </row>
    <row r="1731" spans="1:18" ht="45" x14ac:dyDescent="0.2">
      <c r="A1731" s="12" t="s">
        <v>1598</v>
      </c>
      <c r="B1731" s="10" t="str">
        <f>VLOOKUP(A1731,[3]Feuil1!$A$4:$B$2591,2,FALSE)</f>
        <v>Séjours de la CMD 11 comprenant une endoscopie génito-urinaire diagnostique sans anesthésie : séjours de moins de 2 jours</v>
      </c>
      <c r="C1731" s="26">
        <v>2084</v>
      </c>
      <c r="D1731" s="27">
        <v>842725.18680000002</v>
      </c>
      <c r="E1731" s="26">
        <v>1732</v>
      </c>
      <c r="F1731" s="27">
        <v>699054.62340000004</v>
      </c>
      <c r="G1731" s="26">
        <v>1670</v>
      </c>
      <c r="H1731" s="27">
        <v>675008.01630000002</v>
      </c>
      <c r="I1731" s="28">
        <v>-0.17048329100000001</v>
      </c>
      <c r="J1731" s="28">
        <v>-0.16890595</v>
      </c>
      <c r="K1731" s="28">
        <v>-1.8979089999999999E-3</v>
      </c>
      <c r="L1731" s="28">
        <v>-3.4398752999999997E-2</v>
      </c>
      <c r="M1731" s="28">
        <v>-3.5796767E-2</v>
      </c>
      <c r="N1731" s="28">
        <v>1.4499164E-3</v>
      </c>
      <c r="O1731" s="28">
        <v>-8.5225700000000004E-4</v>
      </c>
      <c r="P1731" s="28">
        <v>-4.6198000000000001E-5</v>
      </c>
      <c r="Q1731" s="28">
        <v>1.51664E-4</v>
      </c>
      <c r="R1731" s="28">
        <v>2.49099E-5</v>
      </c>
    </row>
    <row r="1732" spans="1:18" ht="33.75" x14ac:dyDescent="0.2">
      <c r="A1732" s="12" t="s">
        <v>1599</v>
      </c>
      <c r="B1732" s="10" t="str">
        <f>VLOOKUP(A1732,[3]Feuil1!$A$4:$B$2591,2,FALSE)</f>
        <v>Séjours de la CMD 11 comprenant la mise en place de certains accès vasculaires, en ambulatoire</v>
      </c>
      <c r="C1732" s="26">
        <v>604</v>
      </c>
      <c r="D1732" s="27">
        <v>493256.52279999998</v>
      </c>
      <c r="E1732" s="26">
        <v>528</v>
      </c>
      <c r="F1732" s="27">
        <v>430116.45439999999</v>
      </c>
      <c r="G1732" s="26">
        <v>601</v>
      </c>
      <c r="H1732" s="27">
        <v>490554.02960000001</v>
      </c>
      <c r="I1732" s="28">
        <v>-0.12800655499999999</v>
      </c>
      <c r="J1732" s="28">
        <v>-0.12582781500000001</v>
      </c>
      <c r="K1732" s="28">
        <v>-2.4923469999999998E-3</v>
      </c>
      <c r="L1732" s="28">
        <v>0.1405144458</v>
      </c>
      <c r="M1732" s="28">
        <v>0.1382575758</v>
      </c>
      <c r="N1732" s="28">
        <v>1.9827410000000001E-3</v>
      </c>
      <c r="O1732" s="28">
        <v>1.0034639999999999E-3</v>
      </c>
      <c r="P1732" s="28">
        <v>1.161112E-4</v>
      </c>
      <c r="Q1732" s="28">
        <v>5.4580899999999998E-5</v>
      </c>
      <c r="R1732" s="28">
        <v>1.8102899999999999E-5</v>
      </c>
    </row>
    <row r="1733" spans="1:18" ht="22.5" x14ac:dyDescent="0.2">
      <c r="A1733" s="12" t="s">
        <v>1600</v>
      </c>
      <c r="B1733" s="10" t="str">
        <f>VLOOKUP(A1733,[3]Feuil1!$A$4:$B$2591,2,FALSE)</f>
        <v>Lithotritie extracorporelle de l'appareil urinaire, en ambulatoire</v>
      </c>
      <c r="C1733" s="26">
        <v>11416</v>
      </c>
      <c r="D1733" s="27">
        <v>10492307.231000001</v>
      </c>
      <c r="E1733" s="26">
        <v>11052</v>
      </c>
      <c r="F1733" s="27">
        <v>10158407.879000001</v>
      </c>
      <c r="G1733" s="26">
        <v>10105</v>
      </c>
      <c r="H1733" s="27">
        <v>9265444.0305000003</v>
      </c>
      <c r="I1733" s="28">
        <v>-3.1823253000000003E-2</v>
      </c>
      <c r="J1733" s="28">
        <v>-3.1885073999999999E-2</v>
      </c>
      <c r="K1733" s="28">
        <v>6.3856199999999994E-5</v>
      </c>
      <c r="L1733" s="28">
        <v>-8.7903916999999998E-2</v>
      </c>
      <c r="M1733" s="28">
        <v>-8.5685848999999994E-2</v>
      </c>
      <c r="N1733" s="28">
        <v>-2.425937E-3</v>
      </c>
      <c r="O1733" s="28">
        <v>-1.3017539999999999E-2</v>
      </c>
      <c r="P1733" s="28">
        <v>-1.71554E-3</v>
      </c>
      <c r="Q1733" s="28">
        <v>9.177031E-4</v>
      </c>
      <c r="R1733" s="28">
        <v>3.4192320000000001E-4</v>
      </c>
    </row>
    <row r="1734" spans="1:18" x14ac:dyDescent="0.2">
      <c r="A1734" s="12" t="s">
        <v>1601</v>
      </c>
      <c r="B1734" s="10" t="str">
        <f>VLOOKUP(A1734,[3]Feuil1!$A$4:$B$2591,2,FALSE)</f>
        <v>Lithiases urinaires, niveau 1</v>
      </c>
      <c r="C1734" s="26">
        <v>12103</v>
      </c>
      <c r="D1734" s="27">
        <v>15014326.592</v>
      </c>
      <c r="E1734" s="26">
        <v>11214</v>
      </c>
      <c r="F1734" s="27">
        <v>13924644.017000001</v>
      </c>
      <c r="G1734" s="26">
        <v>10176</v>
      </c>
      <c r="H1734" s="27">
        <v>12611636.909</v>
      </c>
      <c r="I1734" s="28">
        <v>-7.2576187E-2</v>
      </c>
      <c r="J1734" s="28">
        <v>-7.3452862999999993E-2</v>
      </c>
      <c r="K1734" s="28">
        <v>9.4617520000000001E-4</v>
      </c>
      <c r="L1734" s="28">
        <v>-9.4293765000000002E-2</v>
      </c>
      <c r="M1734" s="28">
        <v>-9.2562868000000006E-2</v>
      </c>
      <c r="N1734" s="28">
        <v>-1.907457E-3</v>
      </c>
      <c r="O1734" s="28">
        <v>-1.4268433000000001E-2</v>
      </c>
      <c r="P1734" s="28">
        <v>-2.5225159999999998E-3</v>
      </c>
      <c r="Q1734" s="28">
        <v>9.2415110000000004E-4</v>
      </c>
      <c r="R1734" s="28">
        <v>4.65408E-4</v>
      </c>
    </row>
    <row r="1735" spans="1:18" x14ac:dyDescent="0.2">
      <c r="A1735" s="12" t="s">
        <v>1602</v>
      </c>
      <c r="B1735" s="10" t="str">
        <f>VLOOKUP(A1735,[3]Feuil1!$A$4:$B$2591,2,FALSE)</f>
        <v>Lithiases urinaires, niveau 2</v>
      </c>
      <c r="C1735" s="26">
        <v>1700</v>
      </c>
      <c r="D1735" s="27">
        <v>3540040.6586000002</v>
      </c>
      <c r="E1735" s="26">
        <v>1655</v>
      </c>
      <c r="F1735" s="27">
        <v>3445710.0939000002</v>
      </c>
      <c r="G1735" s="26">
        <v>1622</v>
      </c>
      <c r="H1735" s="27">
        <v>3377168.6737000002</v>
      </c>
      <c r="I1735" s="28">
        <v>-2.6646745999999999E-2</v>
      </c>
      <c r="J1735" s="28">
        <v>-2.6470588E-2</v>
      </c>
      <c r="K1735" s="28">
        <v>-1.80948E-4</v>
      </c>
      <c r="L1735" s="28">
        <v>-1.9891813000000001E-2</v>
      </c>
      <c r="M1735" s="28">
        <v>-1.9939577E-2</v>
      </c>
      <c r="N1735" s="28">
        <v>4.8736000000000002E-5</v>
      </c>
      <c r="O1735" s="28">
        <v>-4.5362100000000003E-4</v>
      </c>
      <c r="P1735" s="28">
        <v>-1.3168000000000001E-4</v>
      </c>
      <c r="Q1735" s="28">
        <v>1.4730470000000001E-4</v>
      </c>
      <c r="R1735" s="28">
        <v>1.2462789999999999E-4</v>
      </c>
    </row>
    <row r="1736" spans="1:18" x14ac:dyDescent="0.2">
      <c r="A1736" s="12" t="s">
        <v>1603</v>
      </c>
      <c r="B1736" s="10" t="str">
        <f>VLOOKUP(A1736,[3]Feuil1!$A$4:$B$2591,2,FALSE)</f>
        <v>Lithiases urinaires, niveau 3</v>
      </c>
      <c r="C1736" s="26">
        <v>632</v>
      </c>
      <c r="D1736" s="27">
        <v>2184145.2088000001</v>
      </c>
      <c r="E1736" s="26">
        <v>640</v>
      </c>
      <c r="F1736" s="27">
        <v>2215721.3166</v>
      </c>
      <c r="G1736" s="26">
        <v>634</v>
      </c>
      <c r="H1736" s="27">
        <v>2194590.4388000001</v>
      </c>
      <c r="I1736" s="28">
        <v>1.4456963600000001E-2</v>
      </c>
      <c r="J1736" s="28">
        <v>1.26582278E-2</v>
      </c>
      <c r="K1736" s="28">
        <v>1.7762515999999999E-3</v>
      </c>
      <c r="L1736" s="28">
        <v>-9.5367939999999995E-3</v>
      </c>
      <c r="M1736" s="28">
        <v>-9.3749999999999997E-3</v>
      </c>
      <c r="N1736" s="28">
        <v>-1.63325E-4</v>
      </c>
      <c r="O1736" s="28">
        <v>-8.2476000000000001E-5</v>
      </c>
      <c r="P1736" s="28">
        <v>-4.0596000000000002E-5</v>
      </c>
      <c r="Q1736" s="28">
        <v>5.7577800000000003E-5</v>
      </c>
      <c r="R1736" s="28">
        <v>8.0987099999999996E-5</v>
      </c>
    </row>
    <row r="1737" spans="1:18" x14ac:dyDescent="0.2">
      <c r="A1737" s="12" t="s">
        <v>1604</v>
      </c>
      <c r="B1737" s="10" t="str">
        <f>VLOOKUP(A1737,[3]Feuil1!$A$4:$B$2591,2,FALSE)</f>
        <v>Lithiases urinaires, niveau 4</v>
      </c>
      <c r="C1737" s="26">
        <v>74</v>
      </c>
      <c r="D1737" s="27">
        <v>302900.1654</v>
      </c>
      <c r="E1737" s="26">
        <v>72</v>
      </c>
      <c r="F1737" s="27">
        <v>298136.27429999999</v>
      </c>
      <c r="G1737" s="26">
        <v>72</v>
      </c>
      <c r="H1737" s="27">
        <v>302491.55910000001</v>
      </c>
      <c r="I1737" s="28">
        <v>-1.5727595E-2</v>
      </c>
      <c r="J1737" s="28">
        <v>-2.7027026999999999E-2</v>
      </c>
      <c r="K1737" s="28">
        <v>1.16133052E-2</v>
      </c>
      <c r="L1737" s="28">
        <v>1.46083693E-2</v>
      </c>
      <c r="M1737" s="28">
        <v>0</v>
      </c>
      <c r="N1737" s="28">
        <v>1.46083693E-2</v>
      </c>
      <c r="O1737" s="28">
        <v>0</v>
      </c>
      <c r="P1737" s="28">
        <v>8.3672637000000004E-6</v>
      </c>
      <c r="Q1737" s="28">
        <v>6.5388052000000002E-6</v>
      </c>
      <c r="R1737" s="28">
        <v>1.1162899999999999E-5</v>
      </c>
    </row>
    <row r="1738" spans="1:18" x14ac:dyDescent="0.2">
      <c r="A1738" s="12" t="s">
        <v>1605</v>
      </c>
      <c r="B1738" s="10" t="str">
        <f>VLOOKUP(A1738,[3]Feuil1!$A$4:$B$2591,2,FALSE)</f>
        <v>Lithiases urinaires, très courte durée</v>
      </c>
      <c r="C1738" s="26">
        <v>27354</v>
      </c>
      <c r="D1738" s="27">
        <v>17125990.175000001</v>
      </c>
      <c r="E1738" s="26">
        <v>27780</v>
      </c>
      <c r="F1738" s="27">
        <v>17379154.131000001</v>
      </c>
      <c r="G1738" s="26">
        <v>28242</v>
      </c>
      <c r="H1738" s="27">
        <v>17650175.555</v>
      </c>
      <c r="I1738" s="28">
        <v>1.4782442E-2</v>
      </c>
      <c r="J1738" s="28">
        <v>1.5573590700000001E-2</v>
      </c>
      <c r="K1738" s="28">
        <v>-7.7901700000000001E-4</v>
      </c>
      <c r="L1738" s="28">
        <v>1.55946269E-2</v>
      </c>
      <c r="M1738" s="28">
        <v>1.66306695E-2</v>
      </c>
      <c r="N1738" s="28">
        <v>-1.0190939999999999E-3</v>
      </c>
      <c r="O1738" s="28">
        <v>6.3506900999999996E-3</v>
      </c>
      <c r="P1738" s="28">
        <v>5.2067949999999997E-4</v>
      </c>
      <c r="Q1738" s="28">
        <v>2.5648463000000001E-3</v>
      </c>
      <c r="R1738" s="28">
        <v>6.5134549999999996E-4</v>
      </c>
    </row>
    <row r="1739" spans="1:18" ht="22.5" x14ac:dyDescent="0.2">
      <c r="A1739" s="12" t="s">
        <v>1606</v>
      </c>
      <c r="B1739" s="10" t="str">
        <f>VLOOKUP(A1739,[3]Feuil1!$A$4:$B$2591,2,FALSE)</f>
        <v>Infections des reins et des voies urinaires, âge inférieur à 18 ans, niveau 1</v>
      </c>
      <c r="C1739" s="26">
        <v>20288</v>
      </c>
      <c r="D1739" s="27">
        <v>32252964.703000002</v>
      </c>
      <c r="E1739" s="26">
        <v>19461</v>
      </c>
      <c r="F1739" s="27">
        <v>30799120.305</v>
      </c>
      <c r="G1739" s="26">
        <v>19117</v>
      </c>
      <c r="H1739" s="27">
        <v>30275516.502999999</v>
      </c>
      <c r="I1739" s="28">
        <v>-4.5076302999999998E-2</v>
      </c>
      <c r="J1739" s="28">
        <v>-4.0763013000000001E-2</v>
      </c>
      <c r="K1739" s="28">
        <v>-4.4965839999999997E-3</v>
      </c>
      <c r="L1739" s="28">
        <v>-1.7000609E-2</v>
      </c>
      <c r="M1739" s="28">
        <v>-1.7676378E-2</v>
      </c>
      <c r="N1739" s="28">
        <v>6.8792949999999995E-4</v>
      </c>
      <c r="O1739" s="28">
        <v>-4.7286519999999999E-3</v>
      </c>
      <c r="P1739" s="28">
        <v>-1.005934E-3</v>
      </c>
      <c r="Q1739" s="28">
        <v>1.7361436000000001E-3</v>
      </c>
      <c r="R1739" s="28">
        <v>1.1172592000000001E-3</v>
      </c>
    </row>
    <row r="1740" spans="1:18" ht="22.5" x14ac:dyDescent="0.2">
      <c r="A1740" s="12" t="s">
        <v>1607</v>
      </c>
      <c r="B1740" s="10" t="str">
        <f>VLOOKUP(A1740,[3]Feuil1!$A$4:$B$2591,2,FALSE)</f>
        <v>Infections des reins et des voies urinaires, âge inférieur à 18 ans, niveau 2</v>
      </c>
      <c r="C1740" s="26">
        <v>2548</v>
      </c>
      <c r="D1740" s="27">
        <v>7030858.4539999999</v>
      </c>
      <c r="E1740" s="26">
        <v>2856</v>
      </c>
      <c r="F1740" s="27">
        <v>7894155.0004000003</v>
      </c>
      <c r="G1740" s="26">
        <v>3223</v>
      </c>
      <c r="H1740" s="27">
        <v>8874837.3287000004</v>
      </c>
      <c r="I1740" s="28">
        <v>0.1227867908</v>
      </c>
      <c r="J1740" s="28">
        <v>0.1208791209</v>
      </c>
      <c r="K1740" s="28">
        <v>1.7019407999999999E-3</v>
      </c>
      <c r="L1740" s="28">
        <v>0.1242289172</v>
      </c>
      <c r="M1740" s="28">
        <v>0.12850140060000001</v>
      </c>
      <c r="N1740" s="28">
        <v>-3.78598E-3</v>
      </c>
      <c r="O1740" s="28">
        <v>5.0448122000000001E-3</v>
      </c>
      <c r="P1740" s="28">
        <v>1.8840622E-3</v>
      </c>
      <c r="Q1740" s="28">
        <v>2.9270229999999998E-4</v>
      </c>
      <c r="R1740" s="28">
        <v>3.2750869999999998E-4</v>
      </c>
    </row>
    <row r="1741" spans="1:18" ht="22.5" x14ac:dyDescent="0.2">
      <c r="A1741" s="12" t="s">
        <v>1608</v>
      </c>
      <c r="B1741" s="10" t="str">
        <f>VLOOKUP(A1741,[3]Feuil1!$A$4:$B$2591,2,FALSE)</f>
        <v>Infections des reins et des voies urinaires, âge inférieur à 18 ans, niveau 3</v>
      </c>
      <c r="C1741" s="26">
        <v>560</v>
      </c>
      <c r="D1741" s="27">
        <v>2104989.81</v>
      </c>
      <c r="E1741" s="26">
        <v>573</v>
      </c>
      <c r="F1741" s="27">
        <v>2154530.9411999998</v>
      </c>
      <c r="G1741" s="26">
        <v>598</v>
      </c>
      <c r="H1741" s="27">
        <v>2250057.3960000002</v>
      </c>
      <c r="I1741" s="28">
        <v>2.3535093100000001E-2</v>
      </c>
      <c r="J1741" s="28">
        <v>2.32142857E-2</v>
      </c>
      <c r="K1741" s="28">
        <v>3.1352909999999998E-4</v>
      </c>
      <c r="L1741" s="28">
        <v>4.43374718E-2</v>
      </c>
      <c r="M1741" s="28">
        <v>4.36300175E-2</v>
      </c>
      <c r="N1741" s="28">
        <v>6.7787849999999998E-4</v>
      </c>
      <c r="O1741" s="28">
        <v>3.4365209999999999E-4</v>
      </c>
      <c r="P1741" s="28">
        <v>1.83523E-4</v>
      </c>
      <c r="Q1741" s="28">
        <v>5.4308400000000003E-5</v>
      </c>
      <c r="R1741" s="28">
        <v>8.3034000000000005E-5</v>
      </c>
    </row>
    <row r="1742" spans="1:18" ht="22.5" x14ac:dyDescent="0.2">
      <c r="A1742" s="12" t="s">
        <v>1609</v>
      </c>
      <c r="B1742" s="10" t="str">
        <f>VLOOKUP(A1742,[3]Feuil1!$A$4:$B$2591,2,FALSE)</f>
        <v>Infections des reins et des voies urinaires, âge inférieur à 18 ans, niveau 4</v>
      </c>
      <c r="C1742" s="26">
        <v>251</v>
      </c>
      <c r="D1742" s="27">
        <v>1086027.4582</v>
      </c>
      <c r="E1742" s="26">
        <v>248</v>
      </c>
      <c r="F1742" s="27">
        <v>1175178.0098000001</v>
      </c>
      <c r="G1742" s="26">
        <v>230</v>
      </c>
      <c r="H1742" s="27">
        <v>1024518.5923</v>
      </c>
      <c r="I1742" s="28">
        <v>8.2088671799999999E-2</v>
      </c>
      <c r="J1742" s="28">
        <v>-1.1952190999999999E-2</v>
      </c>
      <c r="K1742" s="28">
        <v>9.5178454100000004E-2</v>
      </c>
      <c r="L1742" s="28">
        <v>-0.12820135899999999</v>
      </c>
      <c r="M1742" s="28">
        <v>-7.2580644999999999E-2</v>
      </c>
      <c r="N1742" s="28">
        <v>-5.9973639000000002E-2</v>
      </c>
      <c r="O1742" s="28">
        <v>-2.4742900000000002E-4</v>
      </c>
      <c r="P1742" s="28">
        <v>-2.8944300000000001E-4</v>
      </c>
      <c r="Q1742" s="28">
        <v>2.08878E-5</v>
      </c>
      <c r="R1742" s="28">
        <v>3.7807900000000001E-5</v>
      </c>
    </row>
    <row r="1743" spans="1:18" ht="33.75" x14ac:dyDescent="0.2">
      <c r="A1743" s="12" t="s">
        <v>1610</v>
      </c>
      <c r="B1743" s="10" t="str">
        <f>VLOOKUP(A1743,[3]Feuil1!$A$4:$B$2591,2,FALSE)</f>
        <v>Infections des reins et des voies urinaires, âge inférieur à 18 ans, très courte durée</v>
      </c>
      <c r="C1743" s="26">
        <v>2073</v>
      </c>
      <c r="D1743" s="27">
        <v>1261170.5612999999</v>
      </c>
      <c r="E1743" s="26">
        <v>2125</v>
      </c>
      <c r="F1743" s="27">
        <v>1292051.0615999999</v>
      </c>
      <c r="G1743" s="26">
        <v>1823</v>
      </c>
      <c r="H1743" s="27">
        <v>1105211.8584</v>
      </c>
      <c r="I1743" s="28">
        <v>2.4485586E-2</v>
      </c>
      <c r="J1743" s="28">
        <v>2.50844187E-2</v>
      </c>
      <c r="K1743" s="28">
        <v>-5.8417899999999999E-4</v>
      </c>
      <c r="L1743" s="28">
        <v>-0.14460667099999999</v>
      </c>
      <c r="M1743" s="28">
        <v>-0.14211764700000001</v>
      </c>
      <c r="N1743" s="28">
        <v>-2.9013590000000001E-3</v>
      </c>
      <c r="O1743" s="28">
        <v>-4.1513169999999999E-3</v>
      </c>
      <c r="P1743" s="28">
        <v>-3.5895099999999999E-4</v>
      </c>
      <c r="Q1743" s="28">
        <v>1.6555890000000001E-4</v>
      </c>
      <c r="R1743" s="28">
        <v>4.0785699999999998E-5</v>
      </c>
    </row>
    <row r="1744" spans="1:18" ht="33.75" x14ac:dyDescent="0.2">
      <c r="A1744" s="12" t="s">
        <v>1611</v>
      </c>
      <c r="B1744" s="10" t="str">
        <f>VLOOKUP(A1744,[3]Feuil1!$A$4:$B$2591,2,FALSE)</f>
        <v>Infections des reins et des voies urinaires, âge supérieur à 17 ans, niveau 1</v>
      </c>
      <c r="C1744" s="26">
        <v>23772</v>
      </c>
      <c r="D1744" s="27">
        <v>27137136.302999999</v>
      </c>
      <c r="E1744" s="26">
        <v>23718</v>
      </c>
      <c r="F1744" s="27">
        <v>26725128.381999999</v>
      </c>
      <c r="G1744" s="26">
        <v>24278</v>
      </c>
      <c r="H1744" s="27">
        <v>26965707.353</v>
      </c>
      <c r="I1744" s="28">
        <v>-1.5182439000000001E-2</v>
      </c>
      <c r="J1744" s="28">
        <v>-2.27158E-3</v>
      </c>
      <c r="K1744" s="28">
        <v>-1.2940254E-2</v>
      </c>
      <c r="L1744" s="28">
        <v>9.0019763000000006E-3</v>
      </c>
      <c r="M1744" s="28">
        <v>2.3610759799999999E-2</v>
      </c>
      <c r="N1744" s="28">
        <v>-1.4271815E-2</v>
      </c>
      <c r="O1744" s="28">
        <v>7.6978061000000002E-3</v>
      </c>
      <c r="P1744" s="28">
        <v>4.6219430000000002E-4</v>
      </c>
      <c r="Q1744" s="28">
        <v>2.2048488E-3</v>
      </c>
      <c r="R1744" s="28">
        <v>9.9511710000000004E-4</v>
      </c>
    </row>
    <row r="1745" spans="1:18" ht="33.75" x14ac:dyDescent="0.2">
      <c r="A1745" s="12" t="s">
        <v>1612</v>
      </c>
      <c r="B1745" s="10" t="str">
        <f>VLOOKUP(A1745,[3]Feuil1!$A$4:$B$2591,2,FALSE)</f>
        <v>Infections des reins et des voies urinaires, âge supérieur à 17 ans, niveau 2</v>
      </c>
      <c r="C1745" s="26">
        <v>12430</v>
      </c>
      <c r="D1745" s="27">
        <v>35708228.166000001</v>
      </c>
      <c r="E1745" s="26">
        <v>12688</v>
      </c>
      <c r="F1745" s="27">
        <v>36451253.721000001</v>
      </c>
      <c r="G1745" s="26">
        <v>13750</v>
      </c>
      <c r="H1745" s="27">
        <v>39486129.550999999</v>
      </c>
      <c r="I1745" s="28">
        <v>2.0808244900000002E-2</v>
      </c>
      <c r="J1745" s="28">
        <v>2.07562349E-2</v>
      </c>
      <c r="K1745" s="28">
        <v>5.0952399999999997E-5</v>
      </c>
      <c r="L1745" s="28">
        <v>8.3258475900000004E-2</v>
      </c>
      <c r="M1745" s="28">
        <v>8.3701134900000002E-2</v>
      </c>
      <c r="N1745" s="28">
        <v>-4.0847000000000002E-4</v>
      </c>
      <c r="O1745" s="28">
        <v>1.45983395E-2</v>
      </c>
      <c r="P1745" s="28">
        <v>5.8305270999999999E-3</v>
      </c>
      <c r="Q1745" s="28">
        <v>1.2487302E-3</v>
      </c>
      <c r="R1745" s="28">
        <v>1.457159E-3</v>
      </c>
    </row>
    <row r="1746" spans="1:18" ht="33.75" x14ac:dyDescent="0.2">
      <c r="A1746" s="12" t="s">
        <v>1613</v>
      </c>
      <c r="B1746" s="10" t="str">
        <f>VLOOKUP(A1746,[3]Feuil1!$A$4:$B$2591,2,FALSE)</f>
        <v>Infections des reins et des voies urinaires, âge supérieur à 17 ans, niveau 3</v>
      </c>
      <c r="C1746" s="26">
        <v>12180</v>
      </c>
      <c r="D1746" s="27">
        <v>45522869.897</v>
      </c>
      <c r="E1746" s="26">
        <v>13413</v>
      </c>
      <c r="F1746" s="27">
        <v>50074004.615000002</v>
      </c>
      <c r="G1746" s="26">
        <v>14565</v>
      </c>
      <c r="H1746" s="27">
        <v>54319318.590000004</v>
      </c>
      <c r="I1746" s="28">
        <v>9.99746881E-2</v>
      </c>
      <c r="J1746" s="28">
        <v>0.1012315271</v>
      </c>
      <c r="K1746" s="28">
        <v>-1.141303E-3</v>
      </c>
      <c r="L1746" s="28">
        <v>8.47807961E-2</v>
      </c>
      <c r="M1746" s="28">
        <v>8.5886826200000002E-2</v>
      </c>
      <c r="N1746" s="28">
        <v>-1.01855E-3</v>
      </c>
      <c r="O1746" s="28">
        <v>1.5835486900000001E-2</v>
      </c>
      <c r="P1746" s="28">
        <v>8.1559904999999999E-3</v>
      </c>
      <c r="Q1746" s="28">
        <v>1.3227458E-3</v>
      </c>
      <c r="R1746" s="28">
        <v>2.0045491E-3</v>
      </c>
    </row>
    <row r="1747" spans="1:18" ht="33.75" x14ac:dyDescent="0.2">
      <c r="A1747" s="12" t="s">
        <v>1614</v>
      </c>
      <c r="B1747" s="10" t="str">
        <f>VLOOKUP(A1747,[3]Feuil1!$A$4:$B$2591,2,FALSE)</f>
        <v>Infections des reins et des voies urinaires, âge supérieur à 17 ans, niveau 4</v>
      </c>
      <c r="C1747" s="26">
        <v>12419</v>
      </c>
      <c r="D1747" s="27">
        <v>63142860.064999998</v>
      </c>
      <c r="E1747" s="26">
        <v>14704</v>
      </c>
      <c r="F1747" s="27">
        <v>75325579.338</v>
      </c>
      <c r="G1747" s="26">
        <v>16025</v>
      </c>
      <c r="H1747" s="27">
        <v>81491940.489999995</v>
      </c>
      <c r="I1747" s="28">
        <v>0.19293898409999999</v>
      </c>
      <c r="J1747" s="28">
        <v>0.18399226990000001</v>
      </c>
      <c r="K1747" s="28">
        <v>7.5563957999999999E-3</v>
      </c>
      <c r="L1747" s="28">
        <v>8.1862777600000006E-2</v>
      </c>
      <c r="M1747" s="28">
        <v>8.9839499500000003E-2</v>
      </c>
      <c r="N1747" s="28">
        <v>-7.3191710000000002E-3</v>
      </c>
      <c r="O1747" s="28">
        <v>1.8158574800000001E-2</v>
      </c>
      <c r="P1747" s="28">
        <v>1.1846657999999999E-2</v>
      </c>
      <c r="Q1747" s="28">
        <v>1.4553382000000001E-3</v>
      </c>
      <c r="R1747" s="28">
        <v>3.0073019999999999E-3</v>
      </c>
    </row>
    <row r="1748" spans="1:18" ht="33.75" x14ac:dyDescent="0.2">
      <c r="A1748" s="12" t="s">
        <v>1615</v>
      </c>
      <c r="B1748" s="10" t="str">
        <f>VLOOKUP(A1748,[3]Feuil1!$A$4:$B$2591,2,FALSE)</f>
        <v>Infections des reins et des voies urinaires, âge supérieur à 17 ans, très courte durée</v>
      </c>
      <c r="C1748" s="26">
        <v>4227</v>
      </c>
      <c r="D1748" s="27">
        <v>2135441.2839000002</v>
      </c>
      <c r="E1748" s="26">
        <v>4615</v>
      </c>
      <c r="F1748" s="27">
        <v>2326519.1841000002</v>
      </c>
      <c r="G1748" s="26">
        <v>5081</v>
      </c>
      <c r="H1748" s="27">
        <v>2561858.1510000001</v>
      </c>
      <c r="I1748" s="28">
        <v>8.9479350999999999E-2</v>
      </c>
      <c r="J1748" s="28">
        <v>9.17908682E-2</v>
      </c>
      <c r="K1748" s="28">
        <v>-2.1171789999999998E-3</v>
      </c>
      <c r="L1748" s="28">
        <v>0.10115496509999999</v>
      </c>
      <c r="M1748" s="28">
        <v>0.10097508130000001</v>
      </c>
      <c r="N1748" s="28">
        <v>1.633859E-4</v>
      </c>
      <c r="O1748" s="28">
        <v>6.4056744000000002E-3</v>
      </c>
      <c r="P1748" s="28">
        <v>4.5212730000000002E-4</v>
      </c>
      <c r="Q1748" s="28">
        <v>4.6143980000000001E-4</v>
      </c>
      <c r="R1748" s="28">
        <v>9.45404E-5</v>
      </c>
    </row>
    <row r="1749" spans="1:18" ht="22.5" x14ac:dyDescent="0.2">
      <c r="A1749" s="12" t="s">
        <v>1616</v>
      </c>
      <c r="B1749" s="10" t="str">
        <f>VLOOKUP(A1749,[3]Feuil1!$A$4:$B$2591,2,FALSE)</f>
        <v>Insuffisance rénale, sans dialyse, niveau 1</v>
      </c>
      <c r="C1749" s="26">
        <v>5109</v>
      </c>
      <c r="D1749" s="27">
        <v>9094581.5140000004</v>
      </c>
      <c r="E1749" s="26">
        <v>4835</v>
      </c>
      <c r="F1749" s="27">
        <v>8684326.4908000007</v>
      </c>
      <c r="G1749" s="26">
        <v>4804</v>
      </c>
      <c r="H1749" s="27">
        <v>8559860.5407999996</v>
      </c>
      <c r="I1749" s="28">
        <v>-4.5109829999999997E-2</v>
      </c>
      <c r="J1749" s="28">
        <v>-5.3630848000000002E-2</v>
      </c>
      <c r="K1749" s="28">
        <v>9.0039048999999999E-3</v>
      </c>
      <c r="L1749" s="28">
        <v>-1.4332251000000001E-2</v>
      </c>
      <c r="M1749" s="28">
        <v>-6.4115819999999999E-3</v>
      </c>
      <c r="N1749" s="28">
        <v>-7.9717810000000007E-3</v>
      </c>
      <c r="O1749" s="28">
        <v>-4.2612900000000003E-4</v>
      </c>
      <c r="P1749" s="28">
        <v>-2.3912099999999999E-4</v>
      </c>
      <c r="Q1749" s="28">
        <v>4.3628360000000003E-4</v>
      </c>
      <c r="R1749" s="28">
        <v>3.158851E-4</v>
      </c>
    </row>
    <row r="1750" spans="1:18" ht="22.5" x14ac:dyDescent="0.2">
      <c r="A1750" s="12" t="s">
        <v>1617</v>
      </c>
      <c r="B1750" s="10" t="str">
        <f>VLOOKUP(A1750,[3]Feuil1!$A$4:$B$2591,2,FALSE)</f>
        <v>Insuffisance rénale, sans dialyse, niveau 2</v>
      </c>
      <c r="C1750" s="26">
        <v>11256</v>
      </c>
      <c r="D1750" s="27">
        <v>43520813.544</v>
      </c>
      <c r="E1750" s="26">
        <v>11203</v>
      </c>
      <c r="F1750" s="27">
        <v>43381899.265000001</v>
      </c>
      <c r="G1750" s="26">
        <v>10840</v>
      </c>
      <c r="H1750" s="27">
        <v>41941334.976999998</v>
      </c>
      <c r="I1750" s="28">
        <v>-3.1919040000000002E-3</v>
      </c>
      <c r="J1750" s="28">
        <v>-4.7086000000000003E-3</v>
      </c>
      <c r="K1750" s="28">
        <v>1.5238707000000001E-3</v>
      </c>
      <c r="L1750" s="28">
        <v>-3.3206575000000002E-2</v>
      </c>
      <c r="M1750" s="28">
        <v>-3.2402035000000003E-2</v>
      </c>
      <c r="N1750" s="28">
        <v>-8.3148100000000002E-4</v>
      </c>
      <c r="O1750" s="28">
        <v>-4.989828E-3</v>
      </c>
      <c r="P1750" s="28">
        <v>-2.7675759999999999E-3</v>
      </c>
      <c r="Q1750" s="28">
        <v>9.8445340000000007E-4</v>
      </c>
      <c r="R1750" s="28">
        <v>1.5477635999999999E-3</v>
      </c>
    </row>
    <row r="1751" spans="1:18" ht="22.5" x14ac:dyDescent="0.2">
      <c r="A1751" s="12" t="s">
        <v>1618</v>
      </c>
      <c r="B1751" s="10" t="str">
        <f>VLOOKUP(A1751,[3]Feuil1!$A$4:$B$2591,2,FALSE)</f>
        <v>Insuffisance rénale, sans dialyse, niveau 3</v>
      </c>
      <c r="C1751" s="26">
        <v>6583</v>
      </c>
      <c r="D1751" s="27">
        <v>36870094.353</v>
      </c>
      <c r="E1751" s="26">
        <v>7156</v>
      </c>
      <c r="F1751" s="27">
        <v>40332136.152999997</v>
      </c>
      <c r="G1751" s="26">
        <v>7330</v>
      </c>
      <c r="H1751" s="27">
        <v>41100405.464000002</v>
      </c>
      <c r="I1751" s="28">
        <v>9.3898370999999994E-2</v>
      </c>
      <c r="J1751" s="28">
        <v>8.7042381899999993E-2</v>
      </c>
      <c r="K1751" s="28">
        <v>6.3070117999999998E-3</v>
      </c>
      <c r="L1751" s="28">
        <v>1.9048564800000001E-2</v>
      </c>
      <c r="M1751" s="28">
        <v>2.43152599E-2</v>
      </c>
      <c r="N1751" s="28">
        <v>-5.1416739999999997E-3</v>
      </c>
      <c r="O1751" s="28">
        <v>2.3918183000000001E-3</v>
      </c>
      <c r="P1751" s="28">
        <v>1.4759796999999999E-3</v>
      </c>
      <c r="Q1751" s="28">
        <v>6.6568669999999999E-4</v>
      </c>
      <c r="R1751" s="28">
        <v>1.5167307E-3</v>
      </c>
    </row>
    <row r="1752" spans="1:18" ht="22.5" x14ac:dyDescent="0.2">
      <c r="A1752" s="12" t="s">
        <v>1619</v>
      </c>
      <c r="B1752" s="10" t="str">
        <f>VLOOKUP(A1752,[3]Feuil1!$A$4:$B$2591,2,FALSE)</f>
        <v>Insuffisance rénale, sans dialyse, niveau 4</v>
      </c>
      <c r="C1752" s="26">
        <v>1845</v>
      </c>
      <c r="D1752" s="27">
        <v>13585022.765000001</v>
      </c>
      <c r="E1752" s="26">
        <v>1947</v>
      </c>
      <c r="F1752" s="27">
        <v>14220398.344000001</v>
      </c>
      <c r="G1752" s="26">
        <v>1962</v>
      </c>
      <c r="H1752" s="27">
        <v>14635950.397</v>
      </c>
      <c r="I1752" s="28">
        <v>4.6770299199999997E-2</v>
      </c>
      <c r="J1752" s="28">
        <v>5.5284552799999997E-2</v>
      </c>
      <c r="K1752" s="28">
        <v>-8.0682059999999996E-3</v>
      </c>
      <c r="L1752" s="28">
        <v>2.92222512E-2</v>
      </c>
      <c r="M1752" s="28">
        <v>7.7041601999999999E-3</v>
      </c>
      <c r="N1752" s="28">
        <v>2.1353579599999999E-2</v>
      </c>
      <c r="O1752" s="28">
        <v>2.0619120000000001E-4</v>
      </c>
      <c r="P1752" s="28">
        <v>7.9834820000000001E-4</v>
      </c>
      <c r="Q1752" s="28">
        <v>1.7818240000000001E-4</v>
      </c>
      <c r="R1752" s="28">
        <v>5.4011140000000005E-4</v>
      </c>
    </row>
    <row r="1753" spans="1:18" ht="22.5" x14ac:dyDescent="0.2">
      <c r="A1753" s="12" t="s">
        <v>1620</v>
      </c>
      <c r="B1753" s="10" t="str">
        <f>VLOOKUP(A1753,[3]Feuil1!$A$4:$B$2591,2,FALSE)</f>
        <v>Insuffisance rénale, sans dialyse, très courte durée</v>
      </c>
      <c r="C1753" s="26">
        <v>9003</v>
      </c>
      <c r="D1753" s="27">
        <v>5102007.3</v>
      </c>
      <c r="E1753" s="26">
        <v>9150</v>
      </c>
      <c r="F1753" s="27">
        <v>5204353.9391999999</v>
      </c>
      <c r="G1753" s="26">
        <v>8806</v>
      </c>
      <c r="H1753" s="27">
        <v>4990117.9535999997</v>
      </c>
      <c r="I1753" s="28">
        <v>2.0060073099999999E-2</v>
      </c>
      <c r="J1753" s="28">
        <v>1.63278907E-2</v>
      </c>
      <c r="K1753" s="28">
        <v>3.6722227E-3</v>
      </c>
      <c r="L1753" s="28">
        <v>-4.1164761000000001E-2</v>
      </c>
      <c r="M1753" s="28">
        <v>-3.7595627999999999E-2</v>
      </c>
      <c r="N1753" s="28">
        <v>-3.7085579999999998E-3</v>
      </c>
      <c r="O1753" s="28">
        <v>-4.7286519999999999E-3</v>
      </c>
      <c r="P1753" s="28">
        <v>-4.1158500000000001E-4</v>
      </c>
      <c r="Q1753" s="28">
        <v>7.9973220000000001E-4</v>
      </c>
      <c r="R1753" s="28">
        <v>1.8415059999999999E-4</v>
      </c>
    </row>
    <row r="1754" spans="1:18" ht="22.5" x14ac:dyDescent="0.2">
      <c r="A1754" s="12" t="s">
        <v>1621</v>
      </c>
      <c r="B1754" s="10" t="str">
        <f>VLOOKUP(A1754,[3]Feuil1!$A$4:$B$2591,2,FALSE)</f>
        <v>Tumeurs des reins et des voies urinaires, niveau 1</v>
      </c>
      <c r="C1754" s="26">
        <v>2739</v>
      </c>
      <c r="D1754" s="27">
        <v>5186579.5625999998</v>
      </c>
      <c r="E1754" s="26">
        <v>2504</v>
      </c>
      <c r="F1754" s="27">
        <v>4697702.4709999999</v>
      </c>
      <c r="G1754" s="26">
        <v>2451</v>
      </c>
      <c r="H1754" s="27">
        <v>4588144.1413000003</v>
      </c>
      <c r="I1754" s="28">
        <v>-9.4258092000000002E-2</v>
      </c>
      <c r="J1754" s="28">
        <v>-8.5797735999999999E-2</v>
      </c>
      <c r="K1754" s="28">
        <v>-9.2543580000000007E-3</v>
      </c>
      <c r="L1754" s="28">
        <v>-2.3321682999999999E-2</v>
      </c>
      <c r="M1754" s="28">
        <v>-2.1166134E-2</v>
      </c>
      <c r="N1754" s="28">
        <v>-2.2021599999999999E-3</v>
      </c>
      <c r="O1754" s="28">
        <v>-7.2854199999999999E-4</v>
      </c>
      <c r="P1754" s="28">
        <v>-2.1048099999999999E-4</v>
      </c>
      <c r="Q1754" s="28">
        <v>2.2259180000000001E-4</v>
      </c>
      <c r="R1754" s="28">
        <v>1.6931659999999999E-4</v>
      </c>
    </row>
    <row r="1755" spans="1:18" ht="22.5" x14ac:dyDescent="0.2">
      <c r="A1755" s="12" t="s">
        <v>1622</v>
      </c>
      <c r="B1755" s="10" t="str">
        <f>VLOOKUP(A1755,[3]Feuil1!$A$4:$B$2591,2,FALSE)</f>
        <v>Tumeurs des reins et des voies urinaires, niveau 2</v>
      </c>
      <c r="C1755" s="26">
        <v>1633</v>
      </c>
      <c r="D1755" s="27">
        <v>7228492.5166999996</v>
      </c>
      <c r="E1755" s="26">
        <v>1493</v>
      </c>
      <c r="F1755" s="27">
        <v>6576394.2862999998</v>
      </c>
      <c r="G1755" s="26">
        <v>1522</v>
      </c>
      <c r="H1755" s="27">
        <v>6701147.9985999996</v>
      </c>
      <c r="I1755" s="28">
        <v>-9.0212202000000005E-2</v>
      </c>
      <c r="J1755" s="28">
        <v>-8.5731782000000006E-2</v>
      </c>
      <c r="K1755" s="28">
        <v>-4.9005539999999997E-3</v>
      </c>
      <c r="L1755" s="28">
        <v>1.89699259E-2</v>
      </c>
      <c r="M1755" s="28">
        <v>1.9423978599999999E-2</v>
      </c>
      <c r="N1755" s="28">
        <v>-4.45401E-4</v>
      </c>
      <c r="O1755" s="28">
        <v>3.9863639999999998E-4</v>
      </c>
      <c r="P1755" s="28">
        <v>2.396737E-4</v>
      </c>
      <c r="Q1755" s="28">
        <v>1.3822309999999999E-4</v>
      </c>
      <c r="R1755" s="28">
        <v>2.4729290000000001E-4</v>
      </c>
    </row>
    <row r="1756" spans="1:18" ht="22.5" x14ac:dyDescent="0.2">
      <c r="A1756" s="12" t="s">
        <v>1623</v>
      </c>
      <c r="B1756" s="10" t="str">
        <f>VLOOKUP(A1756,[3]Feuil1!$A$4:$B$2591,2,FALSE)</f>
        <v>Tumeurs des reins et des voies urinaires, niveau 3</v>
      </c>
      <c r="C1756" s="26">
        <v>1545</v>
      </c>
      <c r="D1756" s="27">
        <v>10378476.153999999</v>
      </c>
      <c r="E1756" s="26">
        <v>1701</v>
      </c>
      <c r="F1756" s="27">
        <v>11445757.309</v>
      </c>
      <c r="G1756" s="26">
        <v>1798</v>
      </c>
      <c r="H1756" s="27">
        <v>12115950.466</v>
      </c>
      <c r="I1756" s="28">
        <v>0.10283601739999999</v>
      </c>
      <c r="J1756" s="28">
        <v>0.1009708738</v>
      </c>
      <c r="K1756" s="28">
        <v>1.6940899000000001E-3</v>
      </c>
      <c r="L1756" s="28">
        <v>5.8553849999999998E-2</v>
      </c>
      <c r="M1756" s="28">
        <v>5.7025279200000001E-2</v>
      </c>
      <c r="N1756" s="28">
        <v>1.4461062E-3</v>
      </c>
      <c r="O1756" s="28">
        <v>1.33337E-3</v>
      </c>
      <c r="P1756" s="28">
        <v>1.2875581999999999E-3</v>
      </c>
      <c r="Q1756" s="28">
        <v>1.6328849999999999E-4</v>
      </c>
      <c r="R1756" s="28">
        <v>4.4711570000000001E-4</v>
      </c>
    </row>
    <row r="1757" spans="1:18" ht="22.5" x14ac:dyDescent="0.2">
      <c r="A1757" s="12" t="s">
        <v>1624</v>
      </c>
      <c r="B1757" s="10" t="str">
        <f>VLOOKUP(A1757,[3]Feuil1!$A$4:$B$2591,2,FALSE)</f>
        <v>Tumeurs des reins et des voies urinaires, niveau 4</v>
      </c>
      <c r="C1757" s="26">
        <v>378</v>
      </c>
      <c r="D1757" s="27">
        <v>3072510.0825999998</v>
      </c>
      <c r="E1757" s="26">
        <v>348</v>
      </c>
      <c r="F1757" s="27">
        <v>2817368.6395</v>
      </c>
      <c r="G1757" s="26">
        <v>400</v>
      </c>
      <c r="H1757" s="27">
        <v>3266899.3492999999</v>
      </c>
      <c r="I1757" s="28">
        <v>-8.3040066999999995E-2</v>
      </c>
      <c r="J1757" s="28">
        <v>-7.9365079000000005E-2</v>
      </c>
      <c r="K1757" s="28">
        <v>-3.9917970000000001E-3</v>
      </c>
      <c r="L1757" s="28">
        <v>0.15955693670000001</v>
      </c>
      <c r="M1757" s="28">
        <v>0.1494252874</v>
      </c>
      <c r="N1757" s="28">
        <v>8.8145350000000001E-3</v>
      </c>
      <c r="O1757" s="28">
        <v>7.1479629999999996E-4</v>
      </c>
      <c r="P1757" s="28">
        <v>8.6362709999999998E-4</v>
      </c>
      <c r="Q1757" s="28">
        <v>3.6326699999999999E-5</v>
      </c>
      <c r="R1757" s="28">
        <v>1.2055859999999999E-4</v>
      </c>
    </row>
    <row r="1758" spans="1:18" ht="22.5" x14ac:dyDescent="0.2">
      <c r="A1758" s="12" t="s">
        <v>1625</v>
      </c>
      <c r="B1758" s="10" t="str">
        <f>VLOOKUP(A1758,[3]Feuil1!$A$4:$B$2591,2,FALSE)</f>
        <v>Tumeurs des reins et des voies urinaires, très courte durée</v>
      </c>
      <c r="C1758" s="26">
        <v>3240</v>
      </c>
      <c r="D1758" s="27">
        <v>1683237.2589</v>
      </c>
      <c r="E1758" s="26">
        <v>2728</v>
      </c>
      <c r="F1758" s="27">
        <v>1426382.8428</v>
      </c>
      <c r="G1758" s="26">
        <v>2696</v>
      </c>
      <c r="H1758" s="27">
        <v>1405795.2557000001</v>
      </c>
      <c r="I1758" s="28">
        <v>-0.152595491</v>
      </c>
      <c r="J1758" s="28">
        <v>-0.15802469099999999</v>
      </c>
      <c r="K1758" s="28">
        <v>6.4481703999999997E-3</v>
      </c>
      <c r="L1758" s="28">
        <v>-1.4433423000000001E-2</v>
      </c>
      <c r="M1758" s="28">
        <v>-1.1730205E-2</v>
      </c>
      <c r="N1758" s="28">
        <v>-2.735304E-3</v>
      </c>
      <c r="O1758" s="28">
        <v>-4.39875E-4</v>
      </c>
      <c r="P1758" s="28">
        <v>-3.9551999999999997E-5</v>
      </c>
      <c r="Q1758" s="28">
        <v>2.4484190000000002E-4</v>
      </c>
      <c r="R1758" s="28">
        <v>5.1878100000000001E-5</v>
      </c>
    </row>
    <row r="1759" spans="1:18" ht="22.5" x14ac:dyDescent="0.2">
      <c r="A1759" s="12" t="s">
        <v>1626</v>
      </c>
      <c r="B1759" s="10" t="str">
        <f>VLOOKUP(A1759,[3]Feuil1!$A$4:$B$2591,2,FALSE)</f>
        <v>Autres affections des reins et des voies urinaires, âge inférieur à 18 ans, niveau 1</v>
      </c>
      <c r="C1759" s="26">
        <v>2191</v>
      </c>
      <c r="D1759" s="27">
        <v>4068872.8264000001</v>
      </c>
      <c r="E1759" s="26">
        <v>2039</v>
      </c>
      <c r="F1759" s="27">
        <v>3794724.9007999999</v>
      </c>
      <c r="G1759" s="26">
        <v>1907</v>
      </c>
      <c r="H1759" s="27">
        <v>3512091.3420000002</v>
      </c>
      <c r="I1759" s="28">
        <v>-6.7376872000000004E-2</v>
      </c>
      <c r="J1759" s="28">
        <v>-6.9374715000000003E-2</v>
      </c>
      <c r="K1759" s="28">
        <v>2.1467741000000002E-3</v>
      </c>
      <c r="L1759" s="28">
        <v>-7.4480644999999998E-2</v>
      </c>
      <c r="M1759" s="28">
        <v>-6.4737615999999998E-2</v>
      </c>
      <c r="N1759" s="28">
        <v>-1.0417427999999999E-2</v>
      </c>
      <c r="O1759" s="28">
        <v>-1.814483E-3</v>
      </c>
      <c r="P1759" s="28">
        <v>-5.42988E-4</v>
      </c>
      <c r="Q1759" s="28">
        <v>1.731875E-4</v>
      </c>
      <c r="R1759" s="28">
        <v>1.296069E-4</v>
      </c>
    </row>
    <row r="1760" spans="1:18" ht="22.5" x14ac:dyDescent="0.2">
      <c r="A1760" s="12" t="s">
        <v>1627</v>
      </c>
      <c r="B1760" s="10" t="str">
        <f>VLOOKUP(A1760,[3]Feuil1!$A$4:$B$2591,2,FALSE)</f>
        <v>Autres affections des reins et des voies urinaires, âge inférieur à 18 ans, niveau 2</v>
      </c>
      <c r="C1760" s="26">
        <v>442</v>
      </c>
      <c r="D1760" s="27">
        <v>2041104.7555</v>
      </c>
      <c r="E1760" s="26">
        <v>401</v>
      </c>
      <c r="F1760" s="27">
        <v>1846212.4750000001</v>
      </c>
      <c r="G1760" s="26">
        <v>438</v>
      </c>
      <c r="H1760" s="27">
        <v>2032804.0569</v>
      </c>
      <c r="I1760" s="28">
        <v>-9.5483723000000006E-2</v>
      </c>
      <c r="J1760" s="28">
        <v>-9.2760180999999997E-2</v>
      </c>
      <c r="K1760" s="28">
        <v>-3.0020089999999999E-3</v>
      </c>
      <c r="L1760" s="28">
        <v>0.1010672306</v>
      </c>
      <c r="M1760" s="28">
        <v>9.2269326700000001E-2</v>
      </c>
      <c r="N1760" s="28">
        <v>8.0547020000000004E-3</v>
      </c>
      <c r="O1760" s="28">
        <v>5.0860499999999997E-4</v>
      </c>
      <c r="P1760" s="28">
        <v>3.5847510000000001E-4</v>
      </c>
      <c r="Q1760" s="28">
        <v>3.9777699999999997E-5</v>
      </c>
      <c r="R1760" s="28">
        <v>7.5016699999999996E-5</v>
      </c>
    </row>
    <row r="1761" spans="1:18" ht="22.5" x14ac:dyDescent="0.2">
      <c r="A1761" s="12" t="s">
        <v>1628</v>
      </c>
      <c r="B1761" s="10" t="str">
        <f>VLOOKUP(A1761,[3]Feuil1!$A$4:$B$2591,2,FALSE)</f>
        <v>Autres affections des reins et des voies urinaires, âge inférieur à 18 ans, niveau 3</v>
      </c>
      <c r="C1761" s="26">
        <v>178</v>
      </c>
      <c r="D1761" s="27">
        <v>1239862.3075999999</v>
      </c>
      <c r="E1761" s="26">
        <v>204</v>
      </c>
      <c r="F1761" s="27">
        <v>1355797.8071999999</v>
      </c>
      <c r="G1761" s="26">
        <v>191</v>
      </c>
      <c r="H1761" s="27">
        <v>1392056.4313999999</v>
      </c>
      <c r="I1761" s="28">
        <v>9.3506753799999995E-2</v>
      </c>
      <c r="J1761" s="28">
        <v>0.14606741570000001</v>
      </c>
      <c r="K1761" s="28">
        <v>-4.5861753999999998E-2</v>
      </c>
      <c r="L1761" s="28">
        <v>2.6743386099999999E-2</v>
      </c>
      <c r="M1761" s="28">
        <v>-6.3725489999999996E-2</v>
      </c>
      <c r="N1761" s="28">
        <v>9.6626443800000003E-2</v>
      </c>
      <c r="O1761" s="28">
        <v>-1.7869899999999999E-4</v>
      </c>
      <c r="P1761" s="28">
        <v>6.9659200000000006E-5</v>
      </c>
      <c r="Q1761" s="28">
        <v>1.7346E-5</v>
      </c>
      <c r="R1761" s="28">
        <v>5.13711E-5</v>
      </c>
    </row>
    <row r="1762" spans="1:18" ht="22.5" x14ac:dyDescent="0.2">
      <c r="A1762" s="12" t="s">
        <v>1629</v>
      </c>
      <c r="B1762" s="10" t="str">
        <f>VLOOKUP(A1762,[3]Feuil1!$A$4:$B$2591,2,FALSE)</f>
        <v>Autres affections des reins et des voies urinaires, âge inférieur à 18 ans, niveau 4</v>
      </c>
      <c r="C1762" s="26">
        <v>38</v>
      </c>
      <c r="D1762" s="27">
        <v>644675.00230000005</v>
      </c>
      <c r="E1762" s="26">
        <v>31</v>
      </c>
      <c r="F1762" s="27">
        <v>425946.28860000003</v>
      </c>
      <c r="G1762" s="26">
        <v>28</v>
      </c>
      <c r="H1762" s="27">
        <v>368491.41</v>
      </c>
      <c r="I1762" s="28">
        <v>-0.33928524100000002</v>
      </c>
      <c r="J1762" s="28">
        <v>-0.18421052600000001</v>
      </c>
      <c r="K1762" s="28">
        <v>-0.19009158600000001</v>
      </c>
      <c r="L1762" s="28">
        <v>-0.13488761399999999</v>
      </c>
      <c r="M1762" s="28">
        <v>-9.6774193999999994E-2</v>
      </c>
      <c r="N1762" s="28">
        <v>-4.2197000999999998E-2</v>
      </c>
      <c r="O1762" s="28">
        <v>-4.1238000000000001E-5</v>
      </c>
      <c r="P1762" s="28">
        <v>-1.10381E-4</v>
      </c>
      <c r="Q1762" s="28">
        <v>2.5428686999999998E-6</v>
      </c>
      <c r="R1762" s="28">
        <v>1.35985E-5</v>
      </c>
    </row>
    <row r="1763" spans="1:18" ht="33.75" x14ac:dyDescent="0.2">
      <c r="A1763" s="12" t="s">
        <v>1630</v>
      </c>
      <c r="B1763" s="10" t="str">
        <f>VLOOKUP(A1763,[3]Feuil1!$A$4:$B$2591,2,FALSE)</f>
        <v>Autres affections des reins et des voies urinaires, âge inférieur à 18 ans, très courte durée</v>
      </c>
      <c r="C1763" s="26">
        <v>2031</v>
      </c>
      <c r="D1763" s="27">
        <v>1479255.6102</v>
      </c>
      <c r="E1763" s="26">
        <v>1918</v>
      </c>
      <c r="F1763" s="27">
        <v>1397516.2914</v>
      </c>
      <c r="G1763" s="26">
        <v>1495</v>
      </c>
      <c r="H1763" s="27">
        <v>1092378.1062</v>
      </c>
      <c r="I1763" s="28">
        <v>-5.5257062000000003E-2</v>
      </c>
      <c r="J1763" s="28">
        <v>-5.5637617E-2</v>
      </c>
      <c r="K1763" s="28">
        <v>4.0297569999999999E-4</v>
      </c>
      <c r="L1763" s="28">
        <v>-0.21834320400000001</v>
      </c>
      <c r="M1763" s="28">
        <v>-0.22054223100000001</v>
      </c>
      <c r="N1763" s="28">
        <v>2.8212267999999999E-3</v>
      </c>
      <c r="O1763" s="28">
        <v>-5.8145929999999998E-3</v>
      </c>
      <c r="P1763" s="28">
        <v>-5.8622399999999999E-4</v>
      </c>
      <c r="Q1763" s="28">
        <v>1.35771E-4</v>
      </c>
      <c r="R1763" s="28">
        <v>4.0312100000000003E-5</v>
      </c>
    </row>
    <row r="1764" spans="1:18" x14ac:dyDescent="0.2">
      <c r="A1764" s="12" t="s">
        <v>1631</v>
      </c>
      <c r="B1764" s="10" t="str">
        <f>VLOOKUP(A1764,[3]Feuil1!$A$4:$B$2591,2,FALSE)</f>
        <v>Rétrécissement urétral, niveau 1</v>
      </c>
      <c r="C1764" s="26">
        <v>1653</v>
      </c>
      <c r="D1764" s="27">
        <v>2332454.6548000001</v>
      </c>
      <c r="E1764" s="26">
        <v>1643</v>
      </c>
      <c r="F1764" s="27">
        <v>2310838.0162</v>
      </c>
      <c r="G1764" s="26">
        <v>1565</v>
      </c>
      <c r="H1764" s="27">
        <v>2212520.6379</v>
      </c>
      <c r="I1764" s="28">
        <v>-9.2677639999999995E-3</v>
      </c>
      <c r="J1764" s="28">
        <v>-6.0496070000000002E-3</v>
      </c>
      <c r="K1764" s="28">
        <v>-3.2377439999999999E-3</v>
      </c>
      <c r="L1764" s="28">
        <v>-4.2546200999999999E-2</v>
      </c>
      <c r="M1764" s="28">
        <v>-4.7474133000000002E-2</v>
      </c>
      <c r="N1764" s="28">
        <v>5.1735412000000003E-3</v>
      </c>
      <c r="O1764" s="28">
        <v>-1.0721940000000001E-3</v>
      </c>
      <c r="P1764" s="28">
        <v>-1.8888499999999999E-4</v>
      </c>
      <c r="Q1764" s="28">
        <v>1.4212820000000001E-4</v>
      </c>
      <c r="R1764" s="28">
        <v>8.1648800000000003E-5</v>
      </c>
    </row>
    <row r="1765" spans="1:18" x14ac:dyDescent="0.2">
      <c r="A1765" s="12" t="s">
        <v>1632</v>
      </c>
      <c r="B1765" s="10" t="str">
        <f>VLOOKUP(A1765,[3]Feuil1!$A$4:$B$2591,2,FALSE)</f>
        <v>Rétrécissement urétral, niveau 2</v>
      </c>
      <c r="C1765" s="26">
        <v>425</v>
      </c>
      <c r="D1765" s="27">
        <v>1087869.8262</v>
      </c>
      <c r="E1765" s="26">
        <v>448</v>
      </c>
      <c r="F1765" s="27">
        <v>1170942.3840999999</v>
      </c>
      <c r="G1765" s="26">
        <v>452</v>
      </c>
      <c r="H1765" s="27">
        <v>1157247.6854000001</v>
      </c>
      <c r="I1765" s="28">
        <v>7.6362590399999999E-2</v>
      </c>
      <c r="J1765" s="28">
        <v>5.4117647099999999E-2</v>
      </c>
      <c r="K1765" s="28">
        <v>2.11029038E-2</v>
      </c>
      <c r="L1765" s="28">
        <v>-1.1695451000000001E-2</v>
      </c>
      <c r="M1765" s="28">
        <v>8.9285713999999999E-3</v>
      </c>
      <c r="N1765" s="28">
        <v>-2.0441508000000001E-2</v>
      </c>
      <c r="O1765" s="28">
        <v>5.4984300000000001E-5</v>
      </c>
      <c r="P1765" s="28">
        <v>-2.6310000000000001E-5</v>
      </c>
      <c r="Q1765" s="28">
        <v>4.10492E-5</v>
      </c>
      <c r="R1765" s="28">
        <v>4.2706000000000001E-5</v>
      </c>
    </row>
    <row r="1766" spans="1:18" x14ac:dyDescent="0.2">
      <c r="A1766" s="12" t="s">
        <v>1633</v>
      </c>
      <c r="B1766" s="10" t="str">
        <f>VLOOKUP(A1766,[3]Feuil1!$A$4:$B$2591,2,FALSE)</f>
        <v>Rétrécissement urétral, niveau 3</v>
      </c>
      <c r="C1766" s="26">
        <v>89</v>
      </c>
      <c r="D1766" s="27">
        <v>356900.4424</v>
      </c>
      <c r="E1766" s="26">
        <v>89</v>
      </c>
      <c r="F1766" s="27">
        <v>341751.55599999998</v>
      </c>
      <c r="G1766" s="26">
        <v>109</v>
      </c>
      <c r="H1766" s="27">
        <v>440224.60639999999</v>
      </c>
      <c r="I1766" s="28">
        <v>-4.2445692E-2</v>
      </c>
      <c r="J1766" s="28">
        <v>0</v>
      </c>
      <c r="K1766" s="28">
        <v>-4.2445692E-2</v>
      </c>
      <c r="L1766" s="28">
        <v>0.2881422152</v>
      </c>
      <c r="M1766" s="28">
        <v>0.22471910110000001</v>
      </c>
      <c r="N1766" s="28">
        <v>5.1785845499999997E-2</v>
      </c>
      <c r="O1766" s="28">
        <v>2.7492160000000001E-4</v>
      </c>
      <c r="P1766" s="28">
        <v>1.891839E-4</v>
      </c>
      <c r="Q1766" s="28">
        <v>9.8990244999999999E-6</v>
      </c>
      <c r="R1766" s="28">
        <v>1.6245599999999999E-5</v>
      </c>
    </row>
    <row r="1767" spans="1:18" x14ac:dyDescent="0.2">
      <c r="A1767" s="12" t="s">
        <v>1634</v>
      </c>
      <c r="B1767" s="10" t="str">
        <f>VLOOKUP(A1767,[3]Feuil1!$A$4:$B$2591,2,FALSE)</f>
        <v>Rétrécissement urétral, niveau 4</v>
      </c>
      <c r="C1767" s="26">
        <v>25</v>
      </c>
      <c r="D1767" s="27">
        <v>110077.1446</v>
      </c>
      <c r="E1767" s="26">
        <v>21</v>
      </c>
      <c r="F1767" s="27">
        <v>92837.184599999993</v>
      </c>
      <c r="G1767" s="26">
        <v>14</v>
      </c>
      <c r="H1767" s="27">
        <v>60641.559300000001</v>
      </c>
      <c r="I1767" s="28">
        <v>-0.156617071</v>
      </c>
      <c r="J1767" s="28">
        <v>-0.16</v>
      </c>
      <c r="K1767" s="28">
        <v>4.0272961000000001E-3</v>
      </c>
      <c r="L1767" s="28">
        <v>-0.34679665700000001</v>
      </c>
      <c r="M1767" s="28">
        <v>-0.33333333300000001</v>
      </c>
      <c r="N1767" s="28">
        <v>-2.0194986000000002E-2</v>
      </c>
      <c r="O1767" s="28">
        <v>-9.6223000000000004E-5</v>
      </c>
      <c r="P1767" s="28">
        <v>-6.1853000000000006E-5</v>
      </c>
      <c r="Q1767" s="28">
        <v>1.2714342999999999E-6</v>
      </c>
      <c r="R1767" s="28">
        <v>2.2378591000000001E-6</v>
      </c>
    </row>
    <row r="1768" spans="1:18" x14ac:dyDescent="0.2">
      <c r="A1768" s="12" t="s">
        <v>1635</v>
      </c>
      <c r="B1768" s="10" t="str">
        <f>VLOOKUP(A1768,[3]Feuil1!$A$4:$B$2591,2,FALSE)</f>
        <v>Rétrécissement urétral, très courte durée</v>
      </c>
      <c r="C1768" s="26">
        <v>398</v>
      </c>
      <c r="D1768" s="27">
        <v>198771.44649999999</v>
      </c>
      <c r="E1768" s="26">
        <v>346</v>
      </c>
      <c r="F1768" s="27">
        <v>171255.2328</v>
      </c>
      <c r="G1768" s="26">
        <v>274</v>
      </c>
      <c r="H1768" s="27">
        <v>135251.16459999999</v>
      </c>
      <c r="I1768" s="28">
        <v>-0.138431421</v>
      </c>
      <c r="J1768" s="28">
        <v>-0.13065326599999999</v>
      </c>
      <c r="K1768" s="28">
        <v>-8.9471250000000002E-3</v>
      </c>
      <c r="L1768" s="28">
        <v>-0.21023631000000001</v>
      </c>
      <c r="M1768" s="28">
        <v>-0.20809248599999999</v>
      </c>
      <c r="N1768" s="28">
        <v>-2.7071650000000001E-3</v>
      </c>
      <c r="O1768" s="28">
        <v>-9.8971800000000011E-4</v>
      </c>
      <c r="P1768" s="28">
        <v>-6.9170000000000004E-5</v>
      </c>
      <c r="Q1768" s="28">
        <v>2.4883800000000001E-5</v>
      </c>
      <c r="R1768" s="28">
        <v>4.9911818999999997E-6</v>
      </c>
    </row>
    <row r="1769" spans="1:18" ht="33.75" x14ac:dyDescent="0.2">
      <c r="A1769" s="12" t="s">
        <v>1636</v>
      </c>
      <c r="B1769" s="10" t="str">
        <f>VLOOKUP(A1769,[3]Feuil1!$A$4:$B$2591,2,FALSE)</f>
        <v>Signes et symptômes concernant les reins et les voies urinaires, âge inférieur à 18 ans, niveau 1</v>
      </c>
      <c r="C1769" s="26">
        <v>813</v>
      </c>
      <c r="D1769" s="27">
        <v>963494.70700000005</v>
      </c>
      <c r="E1769" s="26">
        <v>771</v>
      </c>
      <c r="F1769" s="27">
        <v>911366.08200000005</v>
      </c>
      <c r="G1769" s="26">
        <v>778</v>
      </c>
      <c r="H1769" s="27">
        <v>942030.58459999994</v>
      </c>
      <c r="I1769" s="28">
        <v>-5.4103696E-2</v>
      </c>
      <c r="J1769" s="28">
        <v>-5.1660517000000003E-2</v>
      </c>
      <c r="K1769" s="28">
        <v>-2.5762710000000002E-3</v>
      </c>
      <c r="L1769" s="28">
        <v>3.3646745499999998E-2</v>
      </c>
      <c r="M1769" s="28">
        <v>9.0791180000000006E-3</v>
      </c>
      <c r="N1769" s="28">
        <v>2.4346581999999999E-2</v>
      </c>
      <c r="O1769" s="28">
        <v>9.6222600000000003E-5</v>
      </c>
      <c r="P1769" s="28">
        <v>5.8911900000000001E-5</v>
      </c>
      <c r="Q1769" s="28">
        <v>7.0655399999999994E-5</v>
      </c>
      <c r="R1769" s="28">
        <v>3.4763800000000001E-5</v>
      </c>
    </row>
    <row r="1770" spans="1:18" ht="33.75" x14ac:dyDescent="0.2">
      <c r="A1770" s="12" t="s">
        <v>1637</v>
      </c>
      <c r="B1770" s="10" t="str">
        <f>VLOOKUP(A1770,[3]Feuil1!$A$4:$B$2591,2,FALSE)</f>
        <v>Signes et symptômes concernant les reins et les voies urinaires, âge inférieur à 18 ans, niveau 2</v>
      </c>
      <c r="C1770" s="26">
        <v>37</v>
      </c>
      <c r="D1770" s="27">
        <v>102875.34600000001</v>
      </c>
      <c r="E1770" s="26">
        <v>43</v>
      </c>
      <c r="F1770" s="27">
        <v>119966.80560000001</v>
      </c>
      <c r="G1770" s="26">
        <v>45</v>
      </c>
      <c r="H1770" s="27">
        <v>125546.0241</v>
      </c>
      <c r="I1770" s="28">
        <v>0.16613756609999999</v>
      </c>
      <c r="J1770" s="28">
        <v>0.16216216219999999</v>
      </c>
      <c r="K1770" s="28">
        <v>3.4206964000000001E-3</v>
      </c>
      <c r="L1770" s="28">
        <v>4.6506352100000002E-2</v>
      </c>
      <c r="M1770" s="28">
        <v>4.6511627899999998E-2</v>
      </c>
      <c r="N1770" s="28">
        <v>-5.0413390000000004E-6</v>
      </c>
      <c r="O1770" s="28">
        <v>2.7492200000000001E-5</v>
      </c>
      <c r="P1770" s="28">
        <v>1.07187E-5</v>
      </c>
      <c r="Q1770" s="28">
        <v>4.0867532000000001E-6</v>
      </c>
      <c r="R1770" s="28">
        <v>4.6330325000000001E-6</v>
      </c>
    </row>
    <row r="1771" spans="1:18" ht="33.75" x14ac:dyDescent="0.2">
      <c r="A1771" s="12" t="s">
        <v>1638</v>
      </c>
      <c r="B1771" s="10" t="str">
        <f>VLOOKUP(A1771,[3]Feuil1!$A$4:$B$2591,2,FALSE)</f>
        <v>Signes et symptômes concernant les reins et les voies urinaires, âge inférieur à 18 ans, niveau 3</v>
      </c>
      <c r="C1771" s="26">
        <v>4</v>
      </c>
      <c r="D1771" s="27">
        <v>16031.8521</v>
      </c>
      <c r="E1771" s="26">
        <v>9</v>
      </c>
      <c r="F1771" s="27">
        <v>36751.149899999997</v>
      </c>
      <c r="G1771" s="26">
        <v>6</v>
      </c>
      <c r="H1771" s="27">
        <v>23909.912100000001</v>
      </c>
      <c r="I1771" s="28">
        <v>1.2923832924</v>
      </c>
      <c r="J1771" s="28">
        <v>1.25</v>
      </c>
      <c r="K1771" s="28">
        <v>1.8837018800000001E-2</v>
      </c>
      <c r="L1771" s="28">
        <v>-0.34941050400000001</v>
      </c>
      <c r="M1771" s="28">
        <v>-0.33333333300000001</v>
      </c>
      <c r="N1771" s="28">
        <v>-2.4115755999999999E-2</v>
      </c>
      <c r="O1771" s="28">
        <v>-4.1238000000000001E-5</v>
      </c>
      <c r="P1771" s="28">
        <v>-2.4669999999999999E-5</v>
      </c>
      <c r="Q1771" s="28">
        <v>5.4490043000000004E-7</v>
      </c>
      <c r="R1771" s="28">
        <v>8.8234893000000005E-7</v>
      </c>
    </row>
    <row r="1772" spans="1:18" ht="33.75" x14ac:dyDescent="0.2">
      <c r="A1772" s="12" t="s">
        <v>1639</v>
      </c>
      <c r="B1772" s="10" t="str">
        <f>VLOOKUP(A1772,[3]Feuil1!$A$4:$B$2591,2,FALSE)</f>
        <v>Signes et symptômes concernant les reins et les voies urinaires, âge inférieur à 18 ans, niveau 4</v>
      </c>
      <c r="C1772" s="26">
        <v>1</v>
      </c>
      <c r="D1772" s="27">
        <v>4586.7299999999996</v>
      </c>
      <c r="E1772" s="26">
        <v>3</v>
      </c>
      <c r="F1772" s="27">
        <v>13760.19</v>
      </c>
      <c r="G1772" s="26">
        <v>1</v>
      </c>
      <c r="H1772" s="27">
        <v>4586.7299999999996</v>
      </c>
      <c r="I1772" s="28">
        <v>2</v>
      </c>
      <c r="J1772" s="28">
        <v>2</v>
      </c>
      <c r="K1772" s="28">
        <v>0</v>
      </c>
      <c r="L1772" s="28">
        <v>-0.66666666699999999</v>
      </c>
      <c r="M1772" s="28">
        <v>-0.66666666699999999</v>
      </c>
      <c r="N1772" s="28">
        <v>0</v>
      </c>
      <c r="O1772" s="28">
        <v>-2.7492E-5</v>
      </c>
      <c r="P1772" s="28">
        <v>-1.7623999999999999E-5</v>
      </c>
      <c r="Q1772" s="28">
        <v>9.0816739000000005E-8</v>
      </c>
      <c r="R1772" s="28">
        <v>1.6926436999999999E-7</v>
      </c>
    </row>
    <row r="1773" spans="1:18" ht="33.75" x14ac:dyDescent="0.2">
      <c r="A1773" s="12" t="s">
        <v>1640</v>
      </c>
      <c r="B1773" s="10" t="str">
        <f>VLOOKUP(A1773,[3]Feuil1!$A$4:$B$2591,2,FALSE)</f>
        <v>Signes et symptômes concernant les reins et les voies urinaires, âge supérieur à 17 ans, niveau 1</v>
      </c>
      <c r="C1773" s="26">
        <v>6398</v>
      </c>
      <c r="D1773" s="27">
        <v>7920720.5982999997</v>
      </c>
      <c r="E1773" s="26">
        <v>6155</v>
      </c>
      <c r="F1773" s="27">
        <v>7636845.1014999999</v>
      </c>
      <c r="G1773" s="26">
        <v>5990</v>
      </c>
      <c r="H1773" s="27">
        <v>7376339.8454999998</v>
      </c>
      <c r="I1773" s="28">
        <v>-3.5839604999999997E-2</v>
      </c>
      <c r="J1773" s="28">
        <v>-3.7980619E-2</v>
      </c>
      <c r="K1773" s="28">
        <v>2.2255414999999999E-3</v>
      </c>
      <c r="L1773" s="28">
        <v>-3.4111633000000002E-2</v>
      </c>
      <c r="M1773" s="28">
        <v>-2.6807474000000001E-2</v>
      </c>
      <c r="N1773" s="28">
        <v>-7.5053589999999996E-3</v>
      </c>
      <c r="O1773" s="28">
        <v>-2.268104E-3</v>
      </c>
      <c r="P1773" s="28">
        <v>-5.0047600000000002E-4</v>
      </c>
      <c r="Q1773" s="28">
        <v>5.4399229999999997E-4</v>
      </c>
      <c r="R1773" s="28">
        <v>2.7220949999999999E-4</v>
      </c>
    </row>
    <row r="1774" spans="1:18" ht="33.75" x14ac:dyDescent="0.2">
      <c r="A1774" s="12" t="s">
        <v>1641</v>
      </c>
      <c r="B1774" s="10" t="str">
        <f>VLOOKUP(A1774,[3]Feuil1!$A$4:$B$2591,2,FALSE)</f>
        <v>Signes et symptômes concernant les reins et les voies urinaires, âge supérieur à 17 ans, niveau 2</v>
      </c>
      <c r="C1774" s="26">
        <v>4953</v>
      </c>
      <c r="D1774" s="27">
        <v>11288034.706</v>
      </c>
      <c r="E1774" s="26">
        <v>5110</v>
      </c>
      <c r="F1774" s="27">
        <v>11599670.081</v>
      </c>
      <c r="G1774" s="26">
        <v>5017</v>
      </c>
      <c r="H1774" s="27">
        <v>11387473.797</v>
      </c>
      <c r="I1774" s="28">
        <v>2.7607584800000001E-2</v>
      </c>
      <c r="J1774" s="28">
        <v>3.1697960800000001E-2</v>
      </c>
      <c r="K1774" s="28">
        <v>-3.964703E-3</v>
      </c>
      <c r="L1774" s="28">
        <v>-1.8293303E-2</v>
      </c>
      <c r="M1774" s="28">
        <v>-1.8199608999999999E-2</v>
      </c>
      <c r="N1774" s="28">
        <v>-9.5432000000000004E-5</v>
      </c>
      <c r="O1774" s="28">
        <v>-1.2783860000000001E-3</v>
      </c>
      <c r="P1774" s="28">
        <v>-4.07666E-4</v>
      </c>
      <c r="Q1774" s="28">
        <v>4.5562759999999999E-4</v>
      </c>
      <c r="R1774" s="28">
        <v>4.2023260000000003E-4</v>
      </c>
    </row>
    <row r="1775" spans="1:18" ht="33.75" x14ac:dyDescent="0.2">
      <c r="A1775" s="12" t="s">
        <v>1642</v>
      </c>
      <c r="B1775" s="10" t="str">
        <f>VLOOKUP(A1775,[3]Feuil1!$A$4:$B$2591,2,FALSE)</f>
        <v>Signes et symptômes concernant les reins et les voies urinaires, âge supérieur à 17 ans, niveau 3</v>
      </c>
      <c r="C1775" s="26">
        <v>3045</v>
      </c>
      <c r="D1775" s="27">
        <v>10340994.034</v>
      </c>
      <c r="E1775" s="26">
        <v>3093</v>
      </c>
      <c r="F1775" s="27">
        <v>10489534.069</v>
      </c>
      <c r="G1775" s="26">
        <v>3398</v>
      </c>
      <c r="H1775" s="27">
        <v>11522635.426000001</v>
      </c>
      <c r="I1775" s="28">
        <v>1.4364193000000001E-2</v>
      </c>
      <c r="J1775" s="28">
        <v>1.57635468E-2</v>
      </c>
      <c r="K1775" s="28">
        <v>-1.3776369999999999E-3</v>
      </c>
      <c r="L1775" s="28">
        <v>9.8488774599999995E-2</v>
      </c>
      <c r="M1775" s="28">
        <v>9.8609764000000003E-2</v>
      </c>
      <c r="N1775" s="28">
        <v>-1.1013E-4</v>
      </c>
      <c r="O1775" s="28">
        <v>4.1925551000000002E-3</v>
      </c>
      <c r="P1775" s="28">
        <v>1.9847684000000002E-3</v>
      </c>
      <c r="Q1775" s="28">
        <v>3.0859529999999999E-4</v>
      </c>
      <c r="R1775" s="28">
        <v>4.2522049999999998E-4</v>
      </c>
    </row>
    <row r="1776" spans="1:18" ht="33.75" x14ac:dyDescent="0.2">
      <c r="A1776" s="12" t="s">
        <v>1643</v>
      </c>
      <c r="B1776" s="10" t="str">
        <f>VLOOKUP(A1776,[3]Feuil1!$A$4:$B$2591,2,FALSE)</f>
        <v>Signes et symptômes concernant les reins et les voies urinaires, âge supérieur à 17 ans, niveau 4</v>
      </c>
      <c r="C1776" s="26">
        <v>1363</v>
      </c>
      <c r="D1776" s="27">
        <v>6811515.4815999996</v>
      </c>
      <c r="E1776" s="26">
        <v>1518</v>
      </c>
      <c r="F1776" s="27">
        <v>7549369.5954</v>
      </c>
      <c r="G1776" s="26">
        <v>1713</v>
      </c>
      <c r="H1776" s="27">
        <v>8502999.3875999991</v>
      </c>
      <c r="I1776" s="28">
        <v>0.1083245154</v>
      </c>
      <c r="J1776" s="28">
        <v>0.11371973589999999</v>
      </c>
      <c r="K1776" s="28">
        <v>-4.844325E-3</v>
      </c>
      <c r="L1776" s="28">
        <v>0.12631912910000001</v>
      </c>
      <c r="M1776" s="28">
        <v>0.128458498</v>
      </c>
      <c r="N1776" s="28">
        <v>-1.895833E-3</v>
      </c>
      <c r="O1776" s="28">
        <v>2.6804861000000002E-3</v>
      </c>
      <c r="P1776" s="28">
        <v>1.8320896000000001E-3</v>
      </c>
      <c r="Q1776" s="28">
        <v>1.5556909999999999E-4</v>
      </c>
      <c r="R1776" s="28">
        <v>3.137867E-4</v>
      </c>
    </row>
    <row r="1777" spans="1:18" ht="33.75" x14ac:dyDescent="0.2">
      <c r="A1777" s="12" t="s">
        <v>1644</v>
      </c>
      <c r="B1777" s="10" t="str">
        <f>VLOOKUP(A1777,[3]Feuil1!$A$4:$B$2591,2,FALSE)</f>
        <v>Signes et symptômes concernant les reins et les voies urinaires, âge supérieur à 17 ans, très courte durée</v>
      </c>
      <c r="C1777" s="26">
        <v>10550</v>
      </c>
      <c r="D1777" s="27">
        <v>5192883.7182</v>
      </c>
      <c r="E1777" s="26">
        <v>10442</v>
      </c>
      <c r="F1777" s="27">
        <v>5142447.4050000003</v>
      </c>
      <c r="G1777" s="26">
        <v>10975</v>
      </c>
      <c r="H1777" s="27">
        <v>5405383.2725999998</v>
      </c>
      <c r="I1777" s="28">
        <v>-9.7125830000000003E-3</v>
      </c>
      <c r="J1777" s="28">
        <v>-1.0236967E-2</v>
      </c>
      <c r="K1777" s="28">
        <v>5.2980759999999997E-4</v>
      </c>
      <c r="L1777" s="28">
        <v>5.1130492299999997E-2</v>
      </c>
      <c r="M1777" s="28">
        <v>5.10438613E-2</v>
      </c>
      <c r="N1777" s="28">
        <v>8.2423799999999995E-5</v>
      </c>
      <c r="O1777" s="28">
        <v>7.3266618999999998E-3</v>
      </c>
      <c r="P1777" s="28">
        <v>5.0514579999999998E-4</v>
      </c>
      <c r="Q1777" s="28">
        <v>9.967137E-4</v>
      </c>
      <c r="R1777" s="28">
        <v>1.994752E-4</v>
      </c>
    </row>
    <row r="1778" spans="1:18" ht="33.75" x14ac:dyDescent="0.2">
      <c r="A1778" s="12" t="s">
        <v>1645</v>
      </c>
      <c r="B1778" s="10" t="str">
        <f>VLOOKUP(A1778,[3]Feuil1!$A$4:$B$2591,2,FALSE)</f>
        <v>Autres affections des reins et des voies urinaires d'origine diabétique, âge supérieur à 17 ans, niveau 1</v>
      </c>
      <c r="C1778" s="26">
        <v>3851</v>
      </c>
      <c r="D1778" s="27">
        <v>7397529.0552000003</v>
      </c>
      <c r="E1778" s="26">
        <v>3584</v>
      </c>
      <c r="F1778" s="27">
        <v>6828542.5179000003</v>
      </c>
      <c r="G1778" s="26">
        <v>3130</v>
      </c>
      <c r="H1778" s="27">
        <v>5891530.0537999999</v>
      </c>
      <c r="I1778" s="28">
        <v>-7.6915756000000002E-2</v>
      </c>
      <c r="J1778" s="28">
        <v>-6.9332641E-2</v>
      </c>
      <c r="K1778" s="28">
        <v>-8.1480400000000005E-3</v>
      </c>
      <c r="L1778" s="28">
        <v>-0.13721997899999999</v>
      </c>
      <c r="M1778" s="28">
        <v>-0.12667410700000001</v>
      </c>
      <c r="N1778" s="28">
        <v>-1.2075529E-2</v>
      </c>
      <c r="O1778" s="28">
        <v>-6.2407210000000003E-3</v>
      </c>
      <c r="P1778" s="28">
        <v>-1.8001650000000001E-3</v>
      </c>
      <c r="Q1778" s="28">
        <v>2.8425640000000001E-4</v>
      </c>
      <c r="R1778" s="28">
        <v>2.174155E-4</v>
      </c>
    </row>
    <row r="1779" spans="1:18" ht="33.75" x14ac:dyDescent="0.2">
      <c r="A1779" s="12" t="s">
        <v>1646</v>
      </c>
      <c r="B1779" s="10" t="str">
        <f>VLOOKUP(A1779,[3]Feuil1!$A$4:$B$2591,2,FALSE)</f>
        <v>Autres affections des reins et des voies urinaires d'origine diabétique, âge supérieur à 17 ans, niveau 2</v>
      </c>
      <c r="C1779" s="26">
        <v>2389</v>
      </c>
      <c r="D1779" s="27">
        <v>7347580.7242999999</v>
      </c>
      <c r="E1779" s="26">
        <v>2540</v>
      </c>
      <c r="F1779" s="27">
        <v>7826460.4791000001</v>
      </c>
      <c r="G1779" s="26">
        <v>2691</v>
      </c>
      <c r="H1779" s="27">
        <v>8294240.4024</v>
      </c>
      <c r="I1779" s="28">
        <v>6.5175160699999998E-2</v>
      </c>
      <c r="J1779" s="28">
        <v>6.3206362500000002E-2</v>
      </c>
      <c r="K1779" s="28">
        <v>1.8517555E-3</v>
      </c>
      <c r="L1779" s="28">
        <v>5.9769026400000001E-2</v>
      </c>
      <c r="M1779" s="28">
        <v>5.9448818899999999E-2</v>
      </c>
      <c r="N1779" s="28">
        <v>3.0223970000000001E-4</v>
      </c>
      <c r="O1779" s="28">
        <v>2.0756583999999999E-3</v>
      </c>
      <c r="P1779" s="28">
        <v>8.9868700000000001E-4</v>
      </c>
      <c r="Q1779" s="28">
        <v>2.4438779999999999E-4</v>
      </c>
      <c r="R1779" s="28">
        <v>3.0608289999999998E-4</v>
      </c>
    </row>
    <row r="1780" spans="1:18" ht="33.75" x14ac:dyDescent="0.2">
      <c r="A1780" s="12" t="s">
        <v>1647</v>
      </c>
      <c r="B1780" s="10" t="str">
        <f>VLOOKUP(A1780,[3]Feuil1!$A$4:$B$2591,2,FALSE)</f>
        <v>Autres affections des reins et des voies urinaires d'origine diabétique, âge supérieur à 17 ans, niveau 3</v>
      </c>
      <c r="C1780" s="26">
        <v>976</v>
      </c>
      <c r="D1780" s="27">
        <v>5024143.1769000003</v>
      </c>
      <c r="E1780" s="26">
        <v>1118</v>
      </c>
      <c r="F1780" s="27">
        <v>5737686.0904000001</v>
      </c>
      <c r="G1780" s="26">
        <v>1093</v>
      </c>
      <c r="H1780" s="27">
        <v>5621502.5690000001</v>
      </c>
      <c r="I1780" s="28">
        <v>0.14202280640000001</v>
      </c>
      <c r="J1780" s="28">
        <v>0.1454918033</v>
      </c>
      <c r="K1780" s="28">
        <v>-3.0283910000000001E-3</v>
      </c>
      <c r="L1780" s="28">
        <v>-2.0249194000000002E-2</v>
      </c>
      <c r="M1780" s="28">
        <v>-2.236136E-2</v>
      </c>
      <c r="N1780" s="28">
        <v>2.1604762999999998E-3</v>
      </c>
      <c r="O1780" s="28">
        <v>-3.4365200000000001E-4</v>
      </c>
      <c r="P1780" s="28">
        <v>-2.2320900000000001E-4</v>
      </c>
      <c r="Q1780" s="28">
        <v>9.9262699999999994E-5</v>
      </c>
      <c r="R1780" s="28">
        <v>2.0745059999999999E-4</v>
      </c>
    </row>
    <row r="1781" spans="1:18" ht="33.75" x14ac:dyDescent="0.2">
      <c r="A1781" s="12" t="s">
        <v>1648</v>
      </c>
      <c r="B1781" s="10" t="str">
        <f>VLOOKUP(A1781,[3]Feuil1!$A$4:$B$2591,2,FALSE)</f>
        <v>Autres affections des reins et des voies urinaires d'origine diabétique, âge supérieur à 17 ans, niveau 4</v>
      </c>
      <c r="C1781" s="26">
        <v>306</v>
      </c>
      <c r="D1781" s="27">
        <v>1752148.9783999999</v>
      </c>
      <c r="E1781" s="26">
        <v>334</v>
      </c>
      <c r="F1781" s="27">
        <v>1966485.5367000001</v>
      </c>
      <c r="G1781" s="26">
        <v>377</v>
      </c>
      <c r="H1781" s="27">
        <v>2229436.3758999999</v>
      </c>
      <c r="I1781" s="28">
        <v>0.1223278163</v>
      </c>
      <c r="J1781" s="28">
        <v>9.1503267999999999E-2</v>
      </c>
      <c r="K1781" s="28">
        <v>2.82404544E-2</v>
      </c>
      <c r="L1781" s="28">
        <v>0.1337161318</v>
      </c>
      <c r="M1781" s="28">
        <v>0.128742515</v>
      </c>
      <c r="N1781" s="28">
        <v>4.4063343000000001E-3</v>
      </c>
      <c r="O1781" s="28">
        <v>5.9108149999999998E-4</v>
      </c>
      <c r="P1781" s="28">
        <v>5.0517450000000001E-4</v>
      </c>
      <c r="Q1781" s="28">
        <v>3.42379E-5</v>
      </c>
      <c r="R1781" s="28">
        <v>8.2273000000000003E-5</v>
      </c>
    </row>
    <row r="1782" spans="1:18" ht="33.75" x14ac:dyDescent="0.2">
      <c r="A1782" s="12" t="s">
        <v>1649</v>
      </c>
      <c r="B1782" s="10" t="str">
        <f>VLOOKUP(A1782,[3]Feuil1!$A$4:$B$2591,2,FALSE)</f>
        <v>Autres affections des reins et des voies urinaires d'origine diabétique, âge supérieur à 17 ans, très courte durée</v>
      </c>
      <c r="C1782" s="26">
        <v>1513</v>
      </c>
      <c r="D1782" s="27">
        <v>1024266.558</v>
      </c>
      <c r="E1782" s="26">
        <v>1207</v>
      </c>
      <c r="F1782" s="27">
        <v>818628.79</v>
      </c>
      <c r="G1782" s="26">
        <v>1141</v>
      </c>
      <c r="H1782" s="27">
        <v>785335.30599999998</v>
      </c>
      <c r="I1782" s="28">
        <v>-0.20076587100000001</v>
      </c>
      <c r="J1782" s="28">
        <v>-0.20224719099999999</v>
      </c>
      <c r="K1782" s="28">
        <v>1.8568655E-3</v>
      </c>
      <c r="L1782" s="28">
        <v>-4.0669818000000003E-2</v>
      </c>
      <c r="M1782" s="28">
        <v>-5.4681027E-2</v>
      </c>
      <c r="N1782" s="28">
        <v>1.48216736E-2</v>
      </c>
      <c r="O1782" s="28">
        <v>-9.0724100000000004E-4</v>
      </c>
      <c r="P1782" s="28">
        <v>-6.3962999999999997E-5</v>
      </c>
      <c r="Q1782" s="28">
        <v>1.036219E-4</v>
      </c>
      <c r="R1782" s="28">
        <v>2.89813E-5</v>
      </c>
    </row>
    <row r="1783" spans="1:18" ht="45" x14ac:dyDescent="0.2">
      <c r="A1783" s="12" t="s">
        <v>1650</v>
      </c>
      <c r="B1783" s="10" t="str">
        <f>VLOOKUP(A1783,[3]Feuil1!$A$4:$B$2591,2,FALSE)</f>
        <v>Autres affections des reins et des voies urinaires, à l'exception de celles d'origine diabétique, âge supérieur à 17 ans, niveau 1</v>
      </c>
      <c r="C1783" s="26">
        <v>7277</v>
      </c>
      <c r="D1783" s="27">
        <v>9323483.7992000002</v>
      </c>
      <c r="E1783" s="26">
        <v>7192</v>
      </c>
      <c r="F1783" s="27">
        <v>9079754.8423999995</v>
      </c>
      <c r="G1783" s="26">
        <v>7631</v>
      </c>
      <c r="H1783" s="27">
        <v>9559516.5166999996</v>
      </c>
      <c r="I1783" s="28">
        <v>-2.6141404E-2</v>
      </c>
      <c r="J1783" s="28">
        <v>-1.1680638E-2</v>
      </c>
      <c r="K1783" s="28">
        <v>-1.4631674000000001E-2</v>
      </c>
      <c r="L1783" s="28">
        <v>5.2838615399999997E-2</v>
      </c>
      <c r="M1783" s="28">
        <v>6.1040044500000001E-2</v>
      </c>
      <c r="N1783" s="28">
        <v>-7.7296129999999998E-3</v>
      </c>
      <c r="O1783" s="28">
        <v>6.0345301999999998E-3</v>
      </c>
      <c r="P1783" s="28">
        <v>9.2170610000000004E-4</v>
      </c>
      <c r="Q1783" s="28">
        <v>6.9302250000000001E-4</v>
      </c>
      <c r="R1783" s="28">
        <v>3.5277540000000002E-4</v>
      </c>
    </row>
    <row r="1784" spans="1:18" ht="45" x14ac:dyDescent="0.2">
      <c r="A1784" s="12" t="s">
        <v>1651</v>
      </c>
      <c r="B1784" s="10" t="str">
        <f>VLOOKUP(A1784,[3]Feuil1!$A$4:$B$2591,2,FALSE)</f>
        <v>Autres affections des reins et des voies urinaires, à l'exception de celles d'origine diabétique, âge supérieur à 17 ans, niveau 2</v>
      </c>
      <c r="C1784" s="26">
        <v>3087</v>
      </c>
      <c r="D1784" s="27">
        <v>12425408.146</v>
      </c>
      <c r="E1784" s="26">
        <v>3494</v>
      </c>
      <c r="F1784" s="27">
        <v>13946307.687999999</v>
      </c>
      <c r="G1784" s="26">
        <v>3789</v>
      </c>
      <c r="H1784" s="27">
        <v>15126965.17</v>
      </c>
      <c r="I1784" s="28">
        <v>0.122402381</v>
      </c>
      <c r="J1784" s="28">
        <v>0.1318432135</v>
      </c>
      <c r="K1784" s="28">
        <v>-8.3411130000000007E-3</v>
      </c>
      <c r="L1784" s="28">
        <v>8.4657352199999994E-2</v>
      </c>
      <c r="M1784" s="28">
        <v>8.4430452200000006E-2</v>
      </c>
      <c r="N1784" s="28">
        <v>2.092343E-4</v>
      </c>
      <c r="O1784" s="28">
        <v>4.0550943000000001E-3</v>
      </c>
      <c r="P1784" s="28">
        <v>2.2682495000000001E-3</v>
      </c>
      <c r="Q1784" s="28">
        <v>3.4410460000000001E-4</v>
      </c>
      <c r="R1784" s="28">
        <v>5.5823129999999996E-4</v>
      </c>
    </row>
    <row r="1785" spans="1:18" ht="45" x14ac:dyDescent="0.2">
      <c r="A1785" s="12" t="s">
        <v>1652</v>
      </c>
      <c r="B1785" s="10" t="str">
        <f>VLOOKUP(A1785,[3]Feuil1!$A$4:$B$2591,2,FALSE)</f>
        <v>Autres affections des reins et des voies urinaires, à l'exception de celles d'origine diabétique, âge supérieur à 17 ans, niveau 3</v>
      </c>
      <c r="C1785" s="26">
        <v>1537</v>
      </c>
      <c r="D1785" s="27">
        <v>10721975.530999999</v>
      </c>
      <c r="E1785" s="26">
        <v>1783</v>
      </c>
      <c r="F1785" s="27">
        <v>12382082.546</v>
      </c>
      <c r="G1785" s="26">
        <v>1986</v>
      </c>
      <c r="H1785" s="27">
        <v>13839900.558</v>
      </c>
      <c r="I1785" s="28">
        <v>0.15483219579999999</v>
      </c>
      <c r="J1785" s="28">
        <v>0.16005204940000001</v>
      </c>
      <c r="K1785" s="28">
        <v>-4.4996719999999997E-3</v>
      </c>
      <c r="L1785" s="28">
        <v>0.1177360922</v>
      </c>
      <c r="M1785" s="28">
        <v>0.1138530566</v>
      </c>
      <c r="N1785" s="28">
        <v>3.4861291000000002E-3</v>
      </c>
      <c r="O1785" s="28">
        <v>2.7904547000000002E-3</v>
      </c>
      <c r="P1785" s="28">
        <v>2.8007232999999999E-3</v>
      </c>
      <c r="Q1785" s="28">
        <v>1.8036199999999999E-4</v>
      </c>
      <c r="R1785" s="28">
        <v>5.1073470000000001E-4</v>
      </c>
    </row>
    <row r="1786" spans="1:18" ht="45" x14ac:dyDescent="0.2">
      <c r="A1786" s="12" t="s">
        <v>1653</v>
      </c>
      <c r="B1786" s="10" t="str">
        <f>VLOOKUP(A1786,[3]Feuil1!$A$4:$B$2591,2,FALSE)</f>
        <v>Autres affections des reins et des voies urinaires, à l'exception de celles d'origine diabétique, âge supérieur à 17 ans, niveau 4</v>
      </c>
      <c r="C1786" s="26">
        <v>399</v>
      </c>
      <c r="D1786" s="27">
        <v>3707727.6261</v>
      </c>
      <c r="E1786" s="26">
        <v>485</v>
      </c>
      <c r="F1786" s="27">
        <v>4498093.9874</v>
      </c>
      <c r="G1786" s="26">
        <v>539</v>
      </c>
      <c r="H1786" s="27">
        <v>5140619.4413000001</v>
      </c>
      <c r="I1786" s="28">
        <v>0.21316731999999999</v>
      </c>
      <c r="J1786" s="28">
        <v>0.21553884709999999</v>
      </c>
      <c r="K1786" s="28">
        <v>-1.9510090000000001E-3</v>
      </c>
      <c r="L1786" s="28">
        <v>0.1428439369</v>
      </c>
      <c r="M1786" s="28">
        <v>0.1113402062</v>
      </c>
      <c r="N1786" s="28">
        <v>2.8347512799999999E-2</v>
      </c>
      <c r="O1786" s="28">
        <v>7.4228840000000005E-4</v>
      </c>
      <c r="P1786" s="28">
        <v>1.2344037E-3</v>
      </c>
      <c r="Q1786" s="28">
        <v>4.8950199999999998E-5</v>
      </c>
      <c r="R1786" s="28">
        <v>1.897046E-4</v>
      </c>
    </row>
    <row r="1787" spans="1:18" ht="45" x14ac:dyDescent="0.2">
      <c r="A1787" s="12" t="s">
        <v>1654</v>
      </c>
      <c r="B1787" s="10" t="str">
        <f>VLOOKUP(A1787,[3]Feuil1!$A$4:$B$2591,2,FALSE)</f>
        <v>Autres affections des reins et des voies urinaires, à l'exception de celles d'origine diabétique, âge supérieur à 17 ans, très courte durée</v>
      </c>
      <c r="C1787" s="26">
        <v>2634</v>
      </c>
      <c r="D1787" s="27">
        <v>1622124.561</v>
      </c>
      <c r="E1787" s="26">
        <v>2558</v>
      </c>
      <c r="F1787" s="27">
        <v>1575475.4626</v>
      </c>
      <c r="G1787" s="26">
        <v>2574</v>
      </c>
      <c r="H1787" s="27">
        <v>1584256.6812</v>
      </c>
      <c r="I1787" s="28">
        <v>-2.8758025E-2</v>
      </c>
      <c r="J1787" s="28">
        <v>-2.8853455E-2</v>
      </c>
      <c r="K1787" s="28">
        <v>9.8265300000000003E-5</v>
      </c>
      <c r="L1787" s="28">
        <v>5.5736943000000002E-3</v>
      </c>
      <c r="M1787" s="28">
        <v>6.2548865999999996E-3</v>
      </c>
      <c r="N1787" s="28">
        <v>-6.7695799999999997E-4</v>
      </c>
      <c r="O1787" s="28">
        <v>2.1993730000000001E-4</v>
      </c>
      <c r="P1787" s="28">
        <v>1.68703E-5</v>
      </c>
      <c r="Q1787" s="28">
        <v>2.3376230000000001E-4</v>
      </c>
      <c r="R1787" s="28">
        <v>5.8463900000000001E-5</v>
      </c>
    </row>
    <row r="1788" spans="1:18" x14ac:dyDescent="0.2">
      <c r="A1788" s="12" t="s">
        <v>1655</v>
      </c>
      <c r="B1788" s="10" t="str">
        <f>VLOOKUP(A1788,[3]Feuil1!$A$4:$B$2591,2,FALSE)</f>
        <v>Surveillances de greffes de rein, niveau 1</v>
      </c>
      <c r="C1788" s="26">
        <v>23008</v>
      </c>
      <c r="D1788" s="27">
        <v>19567451.644000001</v>
      </c>
      <c r="E1788" s="26">
        <v>24177</v>
      </c>
      <c r="F1788" s="27">
        <v>20646975.745000001</v>
      </c>
      <c r="G1788" s="26">
        <v>23327</v>
      </c>
      <c r="H1788" s="27">
        <v>19856724.309999999</v>
      </c>
      <c r="I1788" s="28">
        <v>5.5169376200000002E-2</v>
      </c>
      <c r="J1788" s="28">
        <v>5.0808414500000003E-2</v>
      </c>
      <c r="K1788" s="28">
        <v>4.1501016E-3</v>
      </c>
      <c r="L1788" s="28">
        <v>-3.827444E-2</v>
      </c>
      <c r="M1788" s="28">
        <v>-3.5157381000000001E-2</v>
      </c>
      <c r="N1788" s="28">
        <v>-3.2306399999999999E-3</v>
      </c>
      <c r="O1788" s="28">
        <v>-1.1684170000000001E-2</v>
      </c>
      <c r="P1788" s="28">
        <v>-1.518211E-3</v>
      </c>
      <c r="Q1788" s="28">
        <v>2.1184821000000001E-3</v>
      </c>
      <c r="R1788" s="28">
        <v>7.3277390000000002E-4</v>
      </c>
    </row>
    <row r="1789" spans="1:18" x14ac:dyDescent="0.2">
      <c r="A1789" s="12" t="s">
        <v>1656</v>
      </c>
      <c r="B1789" s="10" t="str">
        <f>VLOOKUP(A1789,[3]Feuil1!$A$4:$B$2591,2,FALSE)</f>
        <v>Surveillances de greffes de rein, niveau 2</v>
      </c>
      <c r="C1789" s="26">
        <v>283</v>
      </c>
      <c r="D1789" s="27">
        <v>888978.67020000005</v>
      </c>
      <c r="E1789" s="26">
        <v>352</v>
      </c>
      <c r="F1789" s="27">
        <v>1107730.9687000001</v>
      </c>
      <c r="G1789" s="26">
        <v>258</v>
      </c>
      <c r="H1789" s="27">
        <v>818438.53839999996</v>
      </c>
      <c r="I1789" s="28">
        <v>0.2460714816</v>
      </c>
      <c r="J1789" s="28">
        <v>0.24381625439999999</v>
      </c>
      <c r="K1789" s="28">
        <v>1.8131514E-3</v>
      </c>
      <c r="L1789" s="28">
        <v>-0.26115766200000001</v>
      </c>
      <c r="M1789" s="28">
        <v>-0.26704545499999999</v>
      </c>
      <c r="N1789" s="28">
        <v>8.0329567999999994E-3</v>
      </c>
      <c r="O1789" s="28">
        <v>-1.2921320000000001E-3</v>
      </c>
      <c r="P1789" s="28">
        <v>-5.5578099999999998E-4</v>
      </c>
      <c r="Q1789" s="28">
        <v>2.3430699999999999E-5</v>
      </c>
      <c r="R1789" s="28">
        <v>3.0202899999999998E-5</v>
      </c>
    </row>
    <row r="1790" spans="1:18" x14ac:dyDescent="0.2">
      <c r="A1790" s="12" t="s">
        <v>1657</v>
      </c>
      <c r="B1790" s="10" t="str">
        <f>VLOOKUP(A1790,[3]Feuil1!$A$4:$B$2591,2,FALSE)</f>
        <v>Surveillances de greffes de rein, niveau 3</v>
      </c>
      <c r="C1790" s="26">
        <v>103</v>
      </c>
      <c r="D1790" s="27">
        <v>483651.32260000001</v>
      </c>
      <c r="E1790" s="26">
        <v>147</v>
      </c>
      <c r="F1790" s="27">
        <v>673983.24210000003</v>
      </c>
      <c r="G1790" s="26">
        <v>90</v>
      </c>
      <c r="H1790" s="27">
        <v>423139.72480000003</v>
      </c>
      <c r="I1790" s="28">
        <v>0.39353127059999998</v>
      </c>
      <c r="J1790" s="28">
        <v>0.42718446599999998</v>
      </c>
      <c r="K1790" s="28">
        <v>-2.3580130000000001E-2</v>
      </c>
      <c r="L1790" s="28">
        <v>-0.372180644</v>
      </c>
      <c r="M1790" s="28">
        <v>-0.38775510200000002</v>
      </c>
      <c r="N1790" s="28">
        <v>2.5438281E-2</v>
      </c>
      <c r="O1790" s="28">
        <v>-7.8352700000000001E-4</v>
      </c>
      <c r="P1790" s="28">
        <v>-4.8191400000000001E-4</v>
      </c>
      <c r="Q1790" s="28">
        <v>8.1735065E-6</v>
      </c>
      <c r="R1790" s="28">
        <v>1.5615199999999999E-5</v>
      </c>
    </row>
    <row r="1791" spans="1:18" x14ac:dyDescent="0.2">
      <c r="A1791" s="12" t="s">
        <v>1658</v>
      </c>
      <c r="B1791" s="10" t="str">
        <f>VLOOKUP(A1791,[3]Feuil1!$A$4:$B$2591,2,FALSE)</f>
        <v>Surveillances de greffes de rein, niveau 4</v>
      </c>
      <c r="C1791" s="26">
        <v>26</v>
      </c>
      <c r="D1791" s="27">
        <v>135022.27050000001</v>
      </c>
      <c r="E1791" s="26">
        <v>39</v>
      </c>
      <c r="F1791" s="27">
        <v>204013.58300000001</v>
      </c>
      <c r="G1791" s="26">
        <v>18</v>
      </c>
      <c r="H1791" s="27">
        <v>93125.728000000003</v>
      </c>
      <c r="I1791" s="28">
        <v>0.51096246749999996</v>
      </c>
      <c r="J1791" s="28">
        <v>0.5</v>
      </c>
      <c r="K1791" s="28">
        <v>7.3083117000000003E-3</v>
      </c>
      <c r="L1791" s="28">
        <v>-0.54353172699999996</v>
      </c>
      <c r="M1791" s="28">
        <v>-0.53846153799999996</v>
      </c>
      <c r="N1791" s="28">
        <v>-1.0985407000000001E-2</v>
      </c>
      <c r="O1791" s="28">
        <v>-2.8866800000000001E-4</v>
      </c>
      <c r="P1791" s="28">
        <v>-2.1303500000000001E-4</v>
      </c>
      <c r="Q1791" s="28">
        <v>1.6347013000000001E-6</v>
      </c>
      <c r="R1791" s="28">
        <v>3.4366243999999998E-6</v>
      </c>
    </row>
    <row r="1792" spans="1:18" ht="22.5" x14ac:dyDescent="0.2">
      <c r="A1792" s="12" t="s">
        <v>1659</v>
      </c>
      <c r="B1792" s="10" t="str">
        <f>VLOOKUP(A1792,[3]Feuil1!$A$4:$B$2591,2,FALSE)</f>
        <v>Explorations et surveillance pour affections du rein et des voies urinaires</v>
      </c>
      <c r="C1792" s="26">
        <v>17353</v>
      </c>
      <c r="D1792" s="27">
        <v>11300917.038000001</v>
      </c>
      <c r="E1792" s="26">
        <v>17277</v>
      </c>
      <c r="F1792" s="27">
        <v>11180886.880999999</v>
      </c>
      <c r="G1792" s="26">
        <v>18960</v>
      </c>
      <c r="H1792" s="27">
        <v>12297974.369000001</v>
      </c>
      <c r="I1792" s="28">
        <v>-1.0621276000000001E-2</v>
      </c>
      <c r="J1792" s="28">
        <v>-4.3796460000000001E-3</v>
      </c>
      <c r="K1792" s="28">
        <v>-6.2690860000000001E-3</v>
      </c>
      <c r="L1792" s="28">
        <v>9.9910454300000007E-2</v>
      </c>
      <c r="M1792" s="28">
        <v>9.7412745300000006E-2</v>
      </c>
      <c r="N1792" s="28">
        <v>2.2759979E-3</v>
      </c>
      <c r="O1792" s="28">
        <v>2.3134656600000001E-2</v>
      </c>
      <c r="P1792" s="28">
        <v>2.1461204000000002E-3</v>
      </c>
      <c r="Q1792" s="28">
        <v>1.7218854E-3</v>
      </c>
      <c r="R1792" s="28">
        <v>4.5383290000000002E-4</v>
      </c>
    </row>
    <row r="1793" spans="1:18" ht="22.5" x14ac:dyDescent="0.2">
      <c r="A1793" s="12" t="s">
        <v>1660</v>
      </c>
      <c r="B1793" s="10" t="str">
        <f>VLOOKUP(A1793,[3]Feuil1!$A$4:$B$2591,2,FALSE)</f>
        <v>Autres symptômes et recours aux soins de la CMD 11, très courte durée</v>
      </c>
      <c r="C1793" s="26">
        <v>10809</v>
      </c>
      <c r="D1793" s="27">
        <v>4931019.5691</v>
      </c>
      <c r="E1793" s="26">
        <v>11282</v>
      </c>
      <c r="F1793" s="27">
        <v>5128436.6540999999</v>
      </c>
      <c r="G1793" s="26">
        <v>11466</v>
      </c>
      <c r="H1793" s="27">
        <v>5218235.5406999998</v>
      </c>
      <c r="I1793" s="28">
        <v>4.0035753700000003E-2</v>
      </c>
      <c r="J1793" s="28">
        <v>4.3759829799999997E-2</v>
      </c>
      <c r="K1793" s="28">
        <v>-3.5679430000000001E-3</v>
      </c>
      <c r="L1793" s="28">
        <v>1.75099924E-2</v>
      </c>
      <c r="M1793" s="28">
        <v>1.6309165E-2</v>
      </c>
      <c r="N1793" s="28">
        <v>1.1815571E-3</v>
      </c>
      <c r="O1793" s="28">
        <v>2.5292791999999998E-3</v>
      </c>
      <c r="P1793" s="28">
        <v>1.7251939999999999E-4</v>
      </c>
      <c r="Q1793" s="28">
        <v>1.0413047000000001E-3</v>
      </c>
      <c r="R1793" s="28">
        <v>1.9256890000000001E-4</v>
      </c>
    </row>
    <row r="1794" spans="1:18" ht="22.5" x14ac:dyDescent="0.2">
      <c r="A1794" s="12" t="s">
        <v>1661</v>
      </c>
      <c r="B1794" s="10" t="str">
        <f>VLOOKUP(A1794,[3]Feuil1!$A$4:$B$2591,2,FALSE)</f>
        <v>Autres symptômes et recours aux soins de la CMD 11</v>
      </c>
      <c r="C1794" s="26">
        <v>10713</v>
      </c>
      <c r="D1794" s="27">
        <v>17423211.98</v>
      </c>
      <c r="E1794" s="26">
        <v>11424</v>
      </c>
      <c r="F1794" s="27">
        <v>18662544.116</v>
      </c>
      <c r="G1794" s="26">
        <v>11331</v>
      </c>
      <c r="H1794" s="27">
        <v>18115707.226</v>
      </c>
      <c r="I1794" s="28">
        <v>7.1131094399999997E-2</v>
      </c>
      <c r="J1794" s="28">
        <v>6.6367964200000004E-2</v>
      </c>
      <c r="K1794" s="28">
        <v>4.4666853999999999E-3</v>
      </c>
      <c r="L1794" s="28">
        <v>-2.9301305E-2</v>
      </c>
      <c r="M1794" s="28">
        <v>-8.1407560000000007E-3</v>
      </c>
      <c r="N1794" s="28">
        <v>-2.1334224999999998E-2</v>
      </c>
      <c r="O1794" s="28">
        <v>-1.2783860000000001E-3</v>
      </c>
      <c r="P1794" s="28">
        <v>-1.0505689999999999E-3</v>
      </c>
      <c r="Q1794" s="28">
        <v>1.0290445E-3</v>
      </c>
      <c r="R1794" s="28">
        <v>6.68525E-4</v>
      </c>
    </row>
    <row r="1795" spans="1:18" ht="33.75" x14ac:dyDescent="0.2">
      <c r="A1795" s="12" t="s">
        <v>2353</v>
      </c>
      <c r="B1795" s="10" t="str">
        <f>VLOOKUP(A1795,[3]Feuil1!$A$4:$B$2591,2,FALSE)</f>
        <v>Autres affections uronéphrologiques concernant majoritairement la petite enfance, niveau 1</v>
      </c>
      <c r="C1795" s="26">
        <v>487</v>
      </c>
      <c r="D1795" s="27">
        <v>1056234.4395999999</v>
      </c>
      <c r="E1795" s="26">
        <v>475</v>
      </c>
      <c r="F1795" s="27">
        <v>1021615.6588</v>
      </c>
      <c r="G1795" s="26">
        <v>411</v>
      </c>
      <c r="H1795" s="27">
        <v>877405.93169999996</v>
      </c>
      <c r="I1795" s="28">
        <v>-3.2775659999999998E-2</v>
      </c>
      <c r="J1795" s="28">
        <v>-2.4640657E-2</v>
      </c>
      <c r="K1795" s="28">
        <v>-8.3405189999999994E-3</v>
      </c>
      <c r="L1795" s="28">
        <v>-0.141158493</v>
      </c>
      <c r="M1795" s="28">
        <v>-0.134736842</v>
      </c>
      <c r="N1795" s="28">
        <v>-7.4216159999999998E-3</v>
      </c>
      <c r="O1795" s="28">
        <v>-8.7974899999999998E-4</v>
      </c>
      <c r="P1795" s="28">
        <v>-2.7705200000000002E-4</v>
      </c>
      <c r="Q1795" s="28">
        <v>3.7325700000000001E-5</v>
      </c>
      <c r="R1795" s="28">
        <v>3.2379000000000003E-5</v>
      </c>
    </row>
    <row r="1796" spans="1:18" ht="33.75" x14ac:dyDescent="0.2">
      <c r="A1796" s="12" t="s">
        <v>2354</v>
      </c>
      <c r="B1796" s="10" t="str">
        <f>VLOOKUP(A1796,[3]Feuil1!$A$4:$B$2591,2,FALSE)</f>
        <v>Autres affections uronéphrologiques concernant majoritairement la petite enfance, niveau 2</v>
      </c>
      <c r="C1796" s="26">
        <v>28</v>
      </c>
      <c r="D1796" s="27">
        <v>70739.963699999993</v>
      </c>
      <c r="E1796" s="26">
        <v>41</v>
      </c>
      <c r="F1796" s="27">
        <v>106189.18949999999</v>
      </c>
      <c r="G1796" s="26">
        <v>67</v>
      </c>
      <c r="H1796" s="27">
        <v>172067.5238</v>
      </c>
      <c r="I1796" s="28">
        <v>0.50112021470000001</v>
      </c>
      <c r="J1796" s="28">
        <v>0.46428571429999999</v>
      </c>
      <c r="K1796" s="28">
        <v>2.5155268599999999E-2</v>
      </c>
      <c r="L1796" s="28">
        <v>0.62038645000000003</v>
      </c>
      <c r="M1796" s="28">
        <v>0.63414634150000004</v>
      </c>
      <c r="N1796" s="28">
        <v>-8.4202319999999997E-3</v>
      </c>
      <c r="O1796" s="28">
        <v>3.5739810000000002E-4</v>
      </c>
      <c r="P1796" s="28">
        <v>1.265638E-4</v>
      </c>
      <c r="Q1796" s="28">
        <v>6.0847215E-6</v>
      </c>
      <c r="R1796" s="28">
        <v>6.3498181999999997E-6</v>
      </c>
    </row>
    <row r="1797" spans="1:18" ht="33.75" x14ac:dyDescent="0.2">
      <c r="A1797" s="12" t="s">
        <v>2355</v>
      </c>
      <c r="B1797" s="10" t="str">
        <f>VLOOKUP(A1797,[3]Feuil1!$A$4:$B$2591,2,FALSE)</f>
        <v>Autres affections uronéphrologiques concernant majoritairement la petite enfance, niveau 3</v>
      </c>
      <c r="C1797" s="26">
        <v>8</v>
      </c>
      <c r="D1797" s="27">
        <v>20877.026399999999</v>
      </c>
      <c r="E1797" s="26">
        <v>9</v>
      </c>
      <c r="F1797" s="27">
        <v>23045.413199999999</v>
      </c>
      <c r="G1797" s="26">
        <v>11</v>
      </c>
      <c r="H1797" s="27">
        <v>28441.166399999998</v>
      </c>
      <c r="I1797" s="28">
        <v>0.1038647343</v>
      </c>
      <c r="J1797" s="28">
        <v>0.125</v>
      </c>
      <c r="K1797" s="28">
        <v>-1.8786903000000001E-2</v>
      </c>
      <c r="L1797" s="28">
        <v>0.2341356674</v>
      </c>
      <c r="M1797" s="28">
        <v>0.22222222220000001</v>
      </c>
      <c r="N1797" s="28">
        <v>9.7473642000000006E-3</v>
      </c>
      <c r="O1797" s="28">
        <v>2.7492200000000001E-5</v>
      </c>
      <c r="P1797" s="28">
        <v>1.0366200000000001E-5</v>
      </c>
      <c r="Q1797" s="28">
        <v>9.9898412000000009E-7</v>
      </c>
      <c r="R1797" s="28">
        <v>1.0495660999999999E-6</v>
      </c>
    </row>
    <row r="1798" spans="1:18" ht="33.75" x14ac:dyDescent="0.2">
      <c r="A1798" s="12" t="s">
        <v>2356</v>
      </c>
      <c r="B1798" s="10" t="str">
        <f>VLOOKUP(A1798,[3]Feuil1!$A$4:$B$2591,2,FALSE)</f>
        <v>Autres affections uronéphrologiques concernant majoritairement la petite enfance, niveau 4</v>
      </c>
      <c r="C1798" s="26" t="s">
        <v>3391</v>
      </c>
      <c r="D1798" s="27" t="s">
        <v>3391</v>
      </c>
      <c r="E1798" s="26">
        <v>1</v>
      </c>
      <c r="F1798" s="27">
        <v>3965.6484</v>
      </c>
      <c r="G1798" s="26">
        <v>2</v>
      </c>
      <c r="H1798" s="27">
        <v>6294.68</v>
      </c>
      <c r="I1798" s="28" t="s">
        <v>3391</v>
      </c>
      <c r="J1798" s="28" t="s">
        <v>3391</v>
      </c>
      <c r="K1798" s="28" t="s">
        <v>3391</v>
      </c>
      <c r="L1798" s="28">
        <v>0.58730158730000004</v>
      </c>
      <c r="M1798" s="28">
        <v>1</v>
      </c>
      <c r="N1798" s="28">
        <v>-0.20634920600000001</v>
      </c>
      <c r="O1798" s="28">
        <v>1.37461E-5</v>
      </c>
      <c r="P1798" s="28">
        <v>4.4744769999999997E-6</v>
      </c>
      <c r="Q1798" s="28">
        <v>1.8163347999999999E-7</v>
      </c>
      <c r="R1798" s="28">
        <v>2.3229295999999999E-7</v>
      </c>
    </row>
    <row r="1799" spans="1:18" x14ac:dyDescent="0.2">
      <c r="A1799" s="12" t="s">
        <v>1662</v>
      </c>
      <c r="B1799" s="10" t="str">
        <f>VLOOKUP(A1799,[3]Feuil1!$A$4:$B$2591,2,FALSE)</f>
        <v>Interventions sur le pénis, niveau 1</v>
      </c>
      <c r="C1799" s="26">
        <v>3365</v>
      </c>
      <c r="D1799" s="27">
        <v>9057105.9461000003</v>
      </c>
      <c r="E1799" s="26">
        <v>3383</v>
      </c>
      <c r="F1799" s="27">
        <v>9099253.0648999996</v>
      </c>
      <c r="G1799" s="26">
        <v>3367</v>
      </c>
      <c r="H1799" s="27">
        <v>9027047.0368000008</v>
      </c>
      <c r="I1799" s="28">
        <v>4.6534862999999997E-3</v>
      </c>
      <c r="J1799" s="28">
        <v>5.3491828000000003E-3</v>
      </c>
      <c r="K1799" s="28">
        <v>-6.9199500000000004E-4</v>
      </c>
      <c r="L1799" s="28">
        <v>-7.9353800000000006E-3</v>
      </c>
      <c r="M1799" s="28">
        <v>-4.72953E-3</v>
      </c>
      <c r="N1799" s="28">
        <v>-3.2210839999999999E-3</v>
      </c>
      <c r="O1799" s="28">
        <v>-2.1993699999999999E-4</v>
      </c>
      <c r="P1799" s="28">
        <v>-1.3872E-4</v>
      </c>
      <c r="Q1799" s="28">
        <v>3.0578000000000002E-4</v>
      </c>
      <c r="R1799" s="28">
        <v>3.331257E-4</v>
      </c>
    </row>
    <row r="1800" spans="1:18" x14ac:dyDescent="0.2">
      <c r="A1800" s="12" t="s">
        <v>1663</v>
      </c>
      <c r="B1800" s="10" t="str">
        <f>VLOOKUP(A1800,[3]Feuil1!$A$4:$B$2591,2,FALSE)</f>
        <v>Interventions sur le pénis, niveau 2</v>
      </c>
      <c r="C1800" s="26">
        <v>270</v>
      </c>
      <c r="D1800" s="27">
        <v>1282074.6070000001</v>
      </c>
      <c r="E1800" s="26">
        <v>286</v>
      </c>
      <c r="F1800" s="27">
        <v>1367556.1052000001</v>
      </c>
      <c r="G1800" s="26">
        <v>296</v>
      </c>
      <c r="H1800" s="27">
        <v>1401085.5848999999</v>
      </c>
      <c r="I1800" s="28">
        <v>6.6674355599999999E-2</v>
      </c>
      <c r="J1800" s="28">
        <v>5.9259259299999999E-2</v>
      </c>
      <c r="K1800" s="28">
        <v>7.0002657000000001E-3</v>
      </c>
      <c r="L1800" s="28">
        <v>2.4517809200000001E-2</v>
      </c>
      <c r="M1800" s="28">
        <v>3.4965034999999998E-2</v>
      </c>
      <c r="N1800" s="28">
        <v>-1.0094278999999999E-2</v>
      </c>
      <c r="O1800" s="28">
        <v>1.374608E-4</v>
      </c>
      <c r="P1800" s="28">
        <v>6.4416000000000001E-5</v>
      </c>
      <c r="Q1800" s="28">
        <v>2.6881800000000001E-5</v>
      </c>
      <c r="R1800" s="28">
        <v>5.1704299999999999E-5</v>
      </c>
    </row>
    <row r="1801" spans="1:18" x14ac:dyDescent="0.2">
      <c r="A1801" s="12" t="s">
        <v>1664</v>
      </c>
      <c r="B1801" s="10" t="str">
        <f>VLOOKUP(A1801,[3]Feuil1!$A$4:$B$2591,2,FALSE)</f>
        <v>Interventions sur le pénis, niveau 3</v>
      </c>
      <c r="C1801" s="26">
        <v>102</v>
      </c>
      <c r="D1801" s="27">
        <v>692216.22340000002</v>
      </c>
      <c r="E1801" s="26">
        <v>109</v>
      </c>
      <c r="F1801" s="27">
        <v>759064.74569999997</v>
      </c>
      <c r="G1801" s="26">
        <v>109</v>
      </c>
      <c r="H1801" s="27">
        <v>760331.28850000002</v>
      </c>
      <c r="I1801" s="28">
        <v>9.6571735899999997E-2</v>
      </c>
      <c r="J1801" s="28">
        <v>6.8627451000000006E-2</v>
      </c>
      <c r="K1801" s="28">
        <v>2.61496978E-2</v>
      </c>
      <c r="L1801" s="28">
        <v>1.668557E-3</v>
      </c>
      <c r="M1801" s="28">
        <v>0</v>
      </c>
      <c r="N1801" s="28">
        <v>1.668557E-3</v>
      </c>
      <c r="O1801" s="28">
        <v>0</v>
      </c>
      <c r="P1801" s="28">
        <v>2.4332501999999998E-6</v>
      </c>
      <c r="Q1801" s="28">
        <v>9.8990244999999999E-6</v>
      </c>
      <c r="R1801" s="28">
        <v>2.8058599999999999E-5</v>
      </c>
    </row>
    <row r="1802" spans="1:18" x14ac:dyDescent="0.2">
      <c r="A1802" s="12" t="s">
        <v>1665</v>
      </c>
      <c r="B1802" s="10" t="str">
        <f>VLOOKUP(A1802,[3]Feuil1!$A$4:$B$2591,2,FALSE)</f>
        <v>Interventions sur le pénis, niveau 4</v>
      </c>
      <c r="C1802" s="26">
        <v>24</v>
      </c>
      <c r="D1802" s="27">
        <v>269382.22379999998</v>
      </c>
      <c r="E1802" s="26">
        <v>30</v>
      </c>
      <c r="F1802" s="27">
        <v>325543.55940000003</v>
      </c>
      <c r="G1802" s="26">
        <v>40</v>
      </c>
      <c r="H1802" s="27">
        <v>435410.50679999997</v>
      </c>
      <c r="I1802" s="28">
        <v>0.20848196590000001</v>
      </c>
      <c r="J1802" s="28">
        <v>0.25</v>
      </c>
      <c r="K1802" s="28">
        <v>-3.3214426999999998E-2</v>
      </c>
      <c r="L1802" s="28">
        <v>0.33748770090000002</v>
      </c>
      <c r="M1802" s="28">
        <v>0.33333333329999998</v>
      </c>
      <c r="N1802" s="28">
        <v>3.1157757000000001E-3</v>
      </c>
      <c r="O1802" s="28">
        <v>1.374608E-4</v>
      </c>
      <c r="P1802" s="28">
        <v>2.110736E-4</v>
      </c>
      <c r="Q1802" s="28">
        <v>3.6326694999999999E-6</v>
      </c>
      <c r="R1802" s="28">
        <v>1.6067999999999999E-5</v>
      </c>
    </row>
    <row r="1803" spans="1:18" x14ac:dyDescent="0.2">
      <c r="A1803" s="12" t="s">
        <v>1666</v>
      </c>
      <c r="B1803" s="10" t="str">
        <f>VLOOKUP(A1803,[3]Feuil1!$A$4:$B$2591,2,FALSE)</f>
        <v>Interventions sur le pénis, en ambulatoire</v>
      </c>
      <c r="C1803" s="26">
        <v>1062</v>
      </c>
      <c r="D1803" s="27">
        <v>1688040.139</v>
      </c>
      <c r="E1803" s="26">
        <v>1097</v>
      </c>
      <c r="F1803" s="27">
        <v>1739947.3928</v>
      </c>
      <c r="G1803" s="26">
        <v>1166</v>
      </c>
      <c r="H1803" s="27">
        <v>1846964.1233999999</v>
      </c>
      <c r="I1803" s="28">
        <v>3.0750011599999998E-2</v>
      </c>
      <c r="J1803" s="28">
        <v>3.2956685499999999E-2</v>
      </c>
      <c r="K1803" s="28">
        <v>-2.13627E-3</v>
      </c>
      <c r="L1803" s="28">
        <v>6.1505727699999999E-2</v>
      </c>
      <c r="M1803" s="28">
        <v>6.2898814900000002E-2</v>
      </c>
      <c r="N1803" s="28">
        <v>-1.3106490000000001E-3</v>
      </c>
      <c r="O1803" s="28">
        <v>9.4847970000000003E-4</v>
      </c>
      <c r="P1803" s="28">
        <v>2.055979E-4</v>
      </c>
      <c r="Q1803" s="28">
        <v>1.058923E-4</v>
      </c>
      <c r="R1803" s="28">
        <v>6.8158599999999995E-5</v>
      </c>
    </row>
    <row r="1804" spans="1:18" x14ac:dyDescent="0.2">
      <c r="A1804" s="12" t="s">
        <v>1667</v>
      </c>
      <c r="B1804" s="10" t="str">
        <f>VLOOKUP(A1804,[3]Feuil1!$A$4:$B$2591,2,FALSE)</f>
        <v>Prostatectomies transurétrales, niveau 1</v>
      </c>
      <c r="C1804" s="26">
        <v>10144</v>
      </c>
      <c r="D1804" s="27">
        <v>26134505.999000002</v>
      </c>
      <c r="E1804" s="26">
        <v>10240</v>
      </c>
      <c r="F1804" s="27">
        <v>26365572.988000002</v>
      </c>
      <c r="G1804" s="26">
        <v>11028</v>
      </c>
      <c r="H1804" s="27">
        <v>28361244.59</v>
      </c>
      <c r="I1804" s="28">
        <v>8.8414523000000002E-3</v>
      </c>
      <c r="J1804" s="28">
        <v>9.4637223999999992E-3</v>
      </c>
      <c r="K1804" s="28">
        <v>-6.1643600000000005E-4</v>
      </c>
      <c r="L1804" s="28">
        <v>7.5692328099999998E-2</v>
      </c>
      <c r="M1804" s="28">
        <v>7.6953124999999997E-2</v>
      </c>
      <c r="N1804" s="28">
        <v>-1.170707E-3</v>
      </c>
      <c r="O1804" s="28">
        <v>1.0831912900000001E-2</v>
      </c>
      <c r="P1804" s="28">
        <v>3.8340341000000001E-3</v>
      </c>
      <c r="Q1804" s="28">
        <v>1.0015270000000001E-3</v>
      </c>
      <c r="R1804" s="28">
        <v>1.0466167E-3</v>
      </c>
    </row>
    <row r="1805" spans="1:18" x14ac:dyDescent="0.2">
      <c r="A1805" s="12" t="s">
        <v>1668</v>
      </c>
      <c r="B1805" s="10" t="str">
        <f>VLOOKUP(A1805,[3]Feuil1!$A$4:$B$2591,2,FALSE)</f>
        <v>Prostatectomies transurétrales, niveau 2</v>
      </c>
      <c r="C1805" s="26">
        <v>5942</v>
      </c>
      <c r="D1805" s="27">
        <v>20267687.798</v>
      </c>
      <c r="E1805" s="26">
        <v>6361</v>
      </c>
      <c r="F1805" s="27">
        <v>21687709.088</v>
      </c>
      <c r="G1805" s="26">
        <v>6520</v>
      </c>
      <c r="H1805" s="27">
        <v>22211458.114999998</v>
      </c>
      <c r="I1805" s="28">
        <v>7.0063309800000001E-2</v>
      </c>
      <c r="J1805" s="28">
        <v>7.05149781E-2</v>
      </c>
      <c r="K1805" s="28">
        <v>-4.2191700000000001E-4</v>
      </c>
      <c r="L1805" s="28">
        <v>2.4149578200000001E-2</v>
      </c>
      <c r="M1805" s="28">
        <v>2.49960698E-2</v>
      </c>
      <c r="N1805" s="28">
        <v>-8.2584900000000003E-4</v>
      </c>
      <c r="O1805" s="28">
        <v>2.1856270999999999E-3</v>
      </c>
      <c r="P1805" s="28">
        <v>1.0062134999999999E-3</v>
      </c>
      <c r="Q1805" s="28">
        <v>5.9212510000000002E-4</v>
      </c>
      <c r="R1805" s="28">
        <v>8.1967080000000005E-4</v>
      </c>
    </row>
    <row r="1806" spans="1:18" x14ac:dyDescent="0.2">
      <c r="A1806" s="12" t="s">
        <v>1669</v>
      </c>
      <c r="B1806" s="10" t="str">
        <f>VLOOKUP(A1806,[3]Feuil1!$A$4:$B$2591,2,FALSE)</f>
        <v>Prostatectomies transurétrales, niveau 3</v>
      </c>
      <c r="C1806" s="26">
        <v>2334</v>
      </c>
      <c r="D1806" s="27">
        <v>11434313.317</v>
      </c>
      <c r="E1806" s="26">
        <v>2552</v>
      </c>
      <c r="F1806" s="27">
        <v>12533048.335999999</v>
      </c>
      <c r="G1806" s="26">
        <v>2669</v>
      </c>
      <c r="H1806" s="27">
        <v>13092780.016000001</v>
      </c>
      <c r="I1806" s="28">
        <v>9.6091036599999999E-2</v>
      </c>
      <c r="J1806" s="28">
        <v>9.3401885200000007E-2</v>
      </c>
      <c r="K1806" s="28">
        <v>2.4594355E-3</v>
      </c>
      <c r="L1806" s="28">
        <v>4.4660458100000001E-2</v>
      </c>
      <c r="M1806" s="28">
        <v>4.5846394999999998E-2</v>
      </c>
      <c r="N1806" s="28">
        <v>-1.133949E-3</v>
      </c>
      <c r="O1806" s="28">
        <v>1.6082916E-3</v>
      </c>
      <c r="P1806" s="28">
        <v>1.0753424000000001E-3</v>
      </c>
      <c r="Q1806" s="28">
        <v>2.4238990000000001E-4</v>
      </c>
      <c r="R1806" s="28">
        <v>4.8316370000000002E-4</v>
      </c>
    </row>
    <row r="1807" spans="1:18" x14ac:dyDescent="0.2">
      <c r="A1807" s="12" t="s">
        <v>1670</v>
      </c>
      <c r="B1807" s="10" t="str">
        <f>VLOOKUP(A1807,[3]Feuil1!$A$4:$B$2591,2,FALSE)</f>
        <v>Prostatectomies transurétrales, niveau 4</v>
      </c>
      <c r="C1807" s="26">
        <v>643</v>
      </c>
      <c r="D1807" s="27">
        <v>5025821.7762000002</v>
      </c>
      <c r="E1807" s="26">
        <v>724</v>
      </c>
      <c r="F1807" s="27">
        <v>5842679.5535000004</v>
      </c>
      <c r="G1807" s="26">
        <v>687</v>
      </c>
      <c r="H1807" s="27">
        <v>5224830.3271000003</v>
      </c>
      <c r="I1807" s="28">
        <v>0.16253218150000001</v>
      </c>
      <c r="J1807" s="28">
        <v>0.12597200619999999</v>
      </c>
      <c r="K1807" s="28">
        <v>3.24698795E-2</v>
      </c>
      <c r="L1807" s="28">
        <v>-0.10574757999999999</v>
      </c>
      <c r="M1807" s="28">
        <v>-5.1104971999999999E-2</v>
      </c>
      <c r="N1807" s="28">
        <v>-5.7585513999999997E-2</v>
      </c>
      <c r="O1807" s="28">
        <v>-5.0860499999999997E-4</v>
      </c>
      <c r="P1807" s="28">
        <v>-1.1869960000000001E-3</v>
      </c>
      <c r="Q1807" s="28">
        <v>6.23911E-5</v>
      </c>
      <c r="R1807" s="28">
        <v>1.9281220000000001E-4</v>
      </c>
    </row>
    <row r="1808" spans="1:18" ht="22.5" x14ac:dyDescent="0.2">
      <c r="A1808" s="12" t="s">
        <v>2357</v>
      </c>
      <c r="B1808" s="10" t="str">
        <f>VLOOKUP(A1808,[3]Feuil1!$A$4:$B$2591,2,FALSE)</f>
        <v>Prostatectomies transurétrales, en ambulatoire</v>
      </c>
      <c r="C1808" s="26">
        <v>112</v>
      </c>
      <c r="D1808" s="27">
        <v>318648.17320000002</v>
      </c>
      <c r="E1808" s="26">
        <v>134</v>
      </c>
      <c r="F1808" s="27">
        <v>385414.44079999998</v>
      </c>
      <c r="G1808" s="26">
        <v>487</v>
      </c>
      <c r="H1808" s="27">
        <v>1395321.5144</v>
      </c>
      <c r="I1808" s="28">
        <v>0.20952973599999999</v>
      </c>
      <c r="J1808" s="28">
        <v>0.1964285714</v>
      </c>
      <c r="K1808" s="28">
        <v>1.0950227099999999E-2</v>
      </c>
      <c r="L1808" s="28">
        <v>2.6203145670999999</v>
      </c>
      <c r="M1808" s="28">
        <v>2.6343283581999999</v>
      </c>
      <c r="N1808" s="28">
        <v>-3.8559509999999998E-3</v>
      </c>
      <c r="O1808" s="28">
        <v>4.8523671000000003E-3</v>
      </c>
      <c r="P1808" s="28">
        <v>1.9402080999999999E-3</v>
      </c>
      <c r="Q1808" s="28">
        <v>4.4227799999999997E-5</v>
      </c>
      <c r="R1808" s="28">
        <v>5.14916E-5</v>
      </c>
    </row>
    <row r="1809" spans="1:18" ht="22.5" x14ac:dyDescent="0.2">
      <c r="A1809" s="12" t="s">
        <v>1671</v>
      </c>
      <c r="B1809" s="10" t="str">
        <f>VLOOKUP(A1809,[3]Feuil1!$A$4:$B$2591,2,FALSE)</f>
        <v>Interventions sur les testicules pour tumeurs malignes, niveau 1</v>
      </c>
      <c r="C1809" s="26">
        <v>1108</v>
      </c>
      <c r="D1809" s="27">
        <v>2060001.5688</v>
      </c>
      <c r="E1809" s="26">
        <v>1118</v>
      </c>
      <c r="F1809" s="27">
        <v>2068125.8864</v>
      </c>
      <c r="G1809" s="26">
        <v>1161</v>
      </c>
      <c r="H1809" s="27">
        <v>2146987.6312000002</v>
      </c>
      <c r="I1809" s="28">
        <v>3.9438405000000003E-3</v>
      </c>
      <c r="J1809" s="28">
        <v>9.0252708000000004E-3</v>
      </c>
      <c r="K1809" s="28">
        <v>-5.0359790000000003E-3</v>
      </c>
      <c r="L1809" s="28">
        <v>3.8131984799999998E-2</v>
      </c>
      <c r="M1809" s="28">
        <v>3.8461538500000003E-2</v>
      </c>
      <c r="N1809" s="28">
        <v>-3.1734800000000001E-4</v>
      </c>
      <c r="O1809" s="28">
        <v>5.9108149999999998E-4</v>
      </c>
      <c r="P1809" s="28">
        <v>1.5150720000000001E-4</v>
      </c>
      <c r="Q1809" s="28">
        <v>1.054382E-4</v>
      </c>
      <c r="R1809" s="28">
        <v>7.92304E-5</v>
      </c>
    </row>
    <row r="1810" spans="1:18" ht="22.5" x14ac:dyDescent="0.2">
      <c r="A1810" s="12" t="s">
        <v>1672</v>
      </c>
      <c r="B1810" s="10" t="str">
        <f>VLOOKUP(A1810,[3]Feuil1!$A$4:$B$2591,2,FALSE)</f>
        <v>Interventions sur les testicules pour tumeurs malignes, niveau 2</v>
      </c>
      <c r="C1810" s="26">
        <v>105</v>
      </c>
      <c r="D1810" s="27">
        <v>311172.1275</v>
      </c>
      <c r="E1810" s="26">
        <v>74</v>
      </c>
      <c r="F1810" s="27">
        <v>212049.58499999999</v>
      </c>
      <c r="G1810" s="26">
        <v>86</v>
      </c>
      <c r="H1810" s="27">
        <v>247561.7775</v>
      </c>
      <c r="I1810" s="28">
        <v>-0.31854569799999999</v>
      </c>
      <c r="J1810" s="28">
        <v>-0.29523809499999998</v>
      </c>
      <c r="K1810" s="28">
        <v>-3.3071598000000001E-2</v>
      </c>
      <c r="L1810" s="28">
        <v>0.16747117189999999</v>
      </c>
      <c r="M1810" s="28">
        <v>0.16216216219999999</v>
      </c>
      <c r="N1810" s="28">
        <v>4.5682177000000001E-3</v>
      </c>
      <c r="O1810" s="28">
        <v>1.6495299999999999E-4</v>
      </c>
      <c r="P1810" s="28">
        <v>6.8225099999999998E-5</v>
      </c>
      <c r="Q1810" s="28">
        <v>7.8102394999999999E-6</v>
      </c>
      <c r="R1810" s="28">
        <v>9.1357873000000008E-6</v>
      </c>
    </row>
    <row r="1811" spans="1:18" ht="22.5" x14ac:dyDescent="0.2">
      <c r="A1811" s="12" t="s">
        <v>1673</v>
      </c>
      <c r="B1811" s="10" t="str">
        <f>VLOOKUP(A1811,[3]Feuil1!$A$4:$B$2591,2,FALSE)</f>
        <v>Interventions sur les testicules pour tumeurs malignes, niveau 3</v>
      </c>
      <c r="C1811" s="26">
        <v>51</v>
      </c>
      <c r="D1811" s="27">
        <v>210548.90900000001</v>
      </c>
      <c r="E1811" s="26">
        <v>43</v>
      </c>
      <c r="F1811" s="27">
        <v>177179.04550000001</v>
      </c>
      <c r="G1811" s="26">
        <v>42</v>
      </c>
      <c r="H1811" s="27">
        <v>174959.76800000001</v>
      </c>
      <c r="I1811" s="28">
        <v>-0.15848984299999999</v>
      </c>
      <c r="J1811" s="28">
        <v>-0.156862745</v>
      </c>
      <c r="K1811" s="28">
        <v>-1.929814E-3</v>
      </c>
      <c r="L1811" s="28">
        <v>-1.2525621000000001E-2</v>
      </c>
      <c r="M1811" s="28">
        <v>-2.3255814E-2</v>
      </c>
      <c r="N1811" s="28">
        <v>1.09856742E-2</v>
      </c>
      <c r="O1811" s="28">
        <v>-1.3746E-5</v>
      </c>
      <c r="P1811" s="28">
        <v>-4.2636199999999998E-6</v>
      </c>
      <c r="Q1811" s="28">
        <v>3.8143029999999999E-6</v>
      </c>
      <c r="R1811" s="28">
        <v>6.4565509000000003E-6</v>
      </c>
    </row>
    <row r="1812" spans="1:18" ht="22.5" x14ac:dyDescent="0.2">
      <c r="A1812" s="12" t="s">
        <v>1674</v>
      </c>
      <c r="B1812" s="10" t="str">
        <f>VLOOKUP(A1812,[3]Feuil1!$A$4:$B$2591,2,FALSE)</f>
        <v>Interventions sur les testicules pour tumeurs malignes, niveau 4</v>
      </c>
      <c r="C1812" s="26">
        <v>8</v>
      </c>
      <c r="D1812" s="27">
        <v>53075.582999999999</v>
      </c>
      <c r="E1812" s="26">
        <v>6</v>
      </c>
      <c r="F1812" s="27">
        <v>39921.783000000003</v>
      </c>
      <c r="G1812" s="26">
        <v>19</v>
      </c>
      <c r="H1812" s="27">
        <v>127263.015</v>
      </c>
      <c r="I1812" s="28">
        <v>-0.247831475</v>
      </c>
      <c r="J1812" s="28">
        <v>-0.25</v>
      </c>
      <c r="K1812" s="28">
        <v>2.8913671999999998E-3</v>
      </c>
      <c r="L1812" s="28">
        <v>2.1878088962</v>
      </c>
      <c r="M1812" s="28">
        <v>2.1666666666999999</v>
      </c>
      <c r="N1812" s="28">
        <v>6.6764935000000001E-3</v>
      </c>
      <c r="O1812" s="28">
        <v>1.786991E-4</v>
      </c>
      <c r="P1812" s="28">
        <v>1.6779779999999999E-4</v>
      </c>
      <c r="Q1812" s="28">
        <v>1.7255179999999999E-6</v>
      </c>
      <c r="R1812" s="28">
        <v>4.6963947000000003E-6</v>
      </c>
    </row>
    <row r="1813" spans="1:18" ht="33.75" x14ac:dyDescent="0.2">
      <c r="A1813" s="12" t="s">
        <v>1675</v>
      </c>
      <c r="B1813" s="10" t="str">
        <f>VLOOKUP(A1813,[3]Feuil1!$A$4:$B$2591,2,FALSE)</f>
        <v>Interventions sur les testicules pour affections non malignes, âge inférieur à 18 ans, niveau 1</v>
      </c>
      <c r="C1813" s="26">
        <v>5137</v>
      </c>
      <c r="D1813" s="27">
        <v>7987928.3617000002</v>
      </c>
      <c r="E1813" s="26">
        <v>5214</v>
      </c>
      <c r="F1813" s="27">
        <v>8104763.9866000004</v>
      </c>
      <c r="G1813" s="26">
        <v>5093</v>
      </c>
      <c r="H1813" s="27">
        <v>7933158.9298</v>
      </c>
      <c r="I1813" s="28">
        <v>1.4626523900000001E-2</v>
      </c>
      <c r="J1813" s="28">
        <v>1.4989293399999999E-2</v>
      </c>
      <c r="K1813" s="28">
        <v>-3.5741199999999999E-4</v>
      </c>
      <c r="L1813" s="28">
        <v>-2.1173356000000001E-2</v>
      </c>
      <c r="M1813" s="28">
        <v>-2.3206751000000001E-2</v>
      </c>
      <c r="N1813" s="28">
        <v>2.0817041999999998E-3</v>
      </c>
      <c r="O1813" s="28">
        <v>-1.663276E-3</v>
      </c>
      <c r="P1813" s="28">
        <v>-3.2968299999999999E-4</v>
      </c>
      <c r="Q1813" s="28">
        <v>4.6252959999999998E-4</v>
      </c>
      <c r="R1813" s="28">
        <v>2.9275779999999999E-4</v>
      </c>
    </row>
    <row r="1814" spans="1:18" ht="33.75" x14ac:dyDescent="0.2">
      <c r="A1814" s="12" t="s">
        <v>1676</v>
      </c>
      <c r="B1814" s="10" t="str">
        <f>VLOOKUP(A1814,[3]Feuil1!$A$4:$B$2591,2,FALSE)</f>
        <v>Interventions sur les testicules pour affections non malignes, âge inférieur à 18 ans, niveau 2</v>
      </c>
      <c r="C1814" s="26">
        <v>40</v>
      </c>
      <c r="D1814" s="27">
        <v>99214.8171</v>
      </c>
      <c r="E1814" s="26">
        <v>60</v>
      </c>
      <c r="F1814" s="27">
        <v>142111.13140000001</v>
      </c>
      <c r="G1814" s="26">
        <v>57</v>
      </c>
      <c r="H1814" s="27">
        <v>137986.2414</v>
      </c>
      <c r="I1814" s="28">
        <v>0.43235794360000002</v>
      </c>
      <c r="J1814" s="28">
        <v>0.5</v>
      </c>
      <c r="K1814" s="28">
        <v>-4.5094703999999999E-2</v>
      </c>
      <c r="L1814" s="28">
        <v>-2.9025804999999998E-2</v>
      </c>
      <c r="M1814" s="28">
        <v>-0.05</v>
      </c>
      <c r="N1814" s="28">
        <v>2.2078099899999998E-2</v>
      </c>
      <c r="O1814" s="28">
        <v>-4.1238000000000001E-5</v>
      </c>
      <c r="P1814" s="28">
        <v>-7.9246349999999994E-6</v>
      </c>
      <c r="Q1814" s="28">
        <v>5.1765540999999996E-6</v>
      </c>
      <c r="R1814" s="28">
        <v>5.0921146000000004E-6</v>
      </c>
    </row>
    <row r="1815" spans="1:18" ht="33.75" x14ac:dyDescent="0.2">
      <c r="A1815" s="12" t="s">
        <v>1677</v>
      </c>
      <c r="B1815" s="10" t="str">
        <f>VLOOKUP(A1815,[3]Feuil1!$A$4:$B$2591,2,FALSE)</f>
        <v>Interventions sur les testicules pour affections non malignes, âge inférieur à 18 ans, niveau 3</v>
      </c>
      <c r="C1815" s="26">
        <v>9</v>
      </c>
      <c r="D1815" s="27">
        <v>30652.117200000001</v>
      </c>
      <c r="E1815" s="26">
        <v>7</v>
      </c>
      <c r="F1815" s="27">
        <v>23887.288799999998</v>
      </c>
      <c r="G1815" s="26">
        <v>23</v>
      </c>
      <c r="H1815" s="27">
        <v>75675.448799999998</v>
      </c>
      <c r="I1815" s="28">
        <v>-0.22069693800000001</v>
      </c>
      <c r="J1815" s="28">
        <v>-0.222222222</v>
      </c>
      <c r="K1815" s="28">
        <v>1.9610801000000001E-3</v>
      </c>
      <c r="L1815" s="28">
        <v>2.1680216801999999</v>
      </c>
      <c r="M1815" s="28">
        <v>2.2857142857000001</v>
      </c>
      <c r="N1815" s="28">
        <v>-3.5819489000000003E-2</v>
      </c>
      <c r="O1815" s="28">
        <v>2.1993730000000001E-4</v>
      </c>
      <c r="P1815" s="28">
        <v>9.94941E-5</v>
      </c>
      <c r="Q1815" s="28">
        <v>2.088785E-6</v>
      </c>
      <c r="R1815" s="28">
        <v>2.7926557000000002E-6</v>
      </c>
    </row>
    <row r="1816" spans="1:18" ht="33.75" x14ac:dyDescent="0.2">
      <c r="A1816" s="12" t="s">
        <v>1678</v>
      </c>
      <c r="B1816" s="10" t="str">
        <f>VLOOKUP(A1816,[3]Feuil1!$A$4:$B$2591,2,FALSE)</f>
        <v>Interventions sur les testicules pour affections non malignes, âge inférieur à 18 ans, niveau 4</v>
      </c>
      <c r="C1816" s="26">
        <v>3</v>
      </c>
      <c r="D1816" s="27">
        <v>16196.491099999999</v>
      </c>
      <c r="E1816" s="26">
        <v>5</v>
      </c>
      <c r="F1816" s="27">
        <v>26747.951099999998</v>
      </c>
      <c r="G1816" s="26">
        <v>1</v>
      </c>
      <c r="H1816" s="27">
        <v>5275.73</v>
      </c>
      <c r="I1816" s="28">
        <v>0.65146579800000004</v>
      </c>
      <c r="J1816" s="28">
        <v>0.66666666669999997</v>
      </c>
      <c r="K1816" s="28">
        <v>-9.1205209999999995E-3</v>
      </c>
      <c r="L1816" s="28">
        <v>-0.80276134099999996</v>
      </c>
      <c r="M1816" s="28">
        <v>-0.8</v>
      </c>
      <c r="N1816" s="28">
        <v>-1.3806706E-2</v>
      </c>
      <c r="O1816" s="28">
        <v>-5.4984000000000001E-5</v>
      </c>
      <c r="P1816" s="28">
        <v>-4.1251999999999997E-5</v>
      </c>
      <c r="Q1816" s="28">
        <v>9.0816739000000005E-8</v>
      </c>
      <c r="R1816" s="28">
        <v>1.9469057999999999E-7</v>
      </c>
    </row>
    <row r="1817" spans="1:18" ht="33.75" x14ac:dyDescent="0.2">
      <c r="A1817" s="12" t="s">
        <v>1679</v>
      </c>
      <c r="B1817" s="10" t="str">
        <f>VLOOKUP(A1817,[3]Feuil1!$A$4:$B$2591,2,FALSE)</f>
        <v>Interventions sur les testicules pour affections non malignes, âge inférieur à 18 ans, en ambulatoire</v>
      </c>
      <c r="C1817" s="26">
        <v>8586</v>
      </c>
      <c r="D1817" s="27">
        <v>11289450.135</v>
      </c>
      <c r="E1817" s="26">
        <v>9127</v>
      </c>
      <c r="F1817" s="27">
        <v>12011244.412</v>
      </c>
      <c r="G1817" s="26">
        <v>9575</v>
      </c>
      <c r="H1817" s="27">
        <v>12597209.601</v>
      </c>
      <c r="I1817" s="28">
        <v>6.3935290800000003E-2</v>
      </c>
      <c r="J1817" s="28">
        <v>6.3009550400000003E-2</v>
      </c>
      <c r="K1817" s="28">
        <v>8.7086740000000002E-4</v>
      </c>
      <c r="L1817" s="28">
        <v>4.8784719400000003E-2</v>
      </c>
      <c r="M1817" s="28">
        <v>4.9085131999999997E-2</v>
      </c>
      <c r="N1817" s="28">
        <v>-2.86357E-4</v>
      </c>
      <c r="O1817" s="28">
        <v>6.1582449000000001E-3</v>
      </c>
      <c r="P1817" s="28">
        <v>1.1257416E-3</v>
      </c>
      <c r="Q1817" s="28">
        <v>8.6957029999999995E-4</v>
      </c>
      <c r="R1817" s="28">
        <v>4.648756E-4</v>
      </c>
    </row>
    <row r="1818" spans="1:18" ht="33.75" x14ac:dyDescent="0.2">
      <c r="A1818" s="12" t="s">
        <v>1680</v>
      </c>
      <c r="B1818" s="10" t="str">
        <f>VLOOKUP(A1818,[3]Feuil1!$A$4:$B$2591,2,FALSE)</f>
        <v>Interventions sur les testicules pour affections non malignes, âge supérieur à 17 ans, niveau 1</v>
      </c>
      <c r="C1818" s="26">
        <v>5228</v>
      </c>
      <c r="D1818" s="27">
        <v>7106789.9579999996</v>
      </c>
      <c r="E1818" s="26">
        <v>4939</v>
      </c>
      <c r="F1818" s="27">
        <v>6687127.6449999996</v>
      </c>
      <c r="G1818" s="26">
        <v>4865</v>
      </c>
      <c r="H1818" s="27">
        <v>6591620.6459999997</v>
      </c>
      <c r="I1818" s="28">
        <v>-5.9050895999999999E-2</v>
      </c>
      <c r="J1818" s="28">
        <v>-5.5279265000000001E-2</v>
      </c>
      <c r="K1818" s="28">
        <v>-3.9923229999999999E-3</v>
      </c>
      <c r="L1818" s="28">
        <v>-1.4282216E-2</v>
      </c>
      <c r="M1818" s="28">
        <v>-1.4982789999999999E-2</v>
      </c>
      <c r="N1818" s="28">
        <v>7.1123059999999997E-4</v>
      </c>
      <c r="O1818" s="28">
        <v>-1.0172099999999999E-3</v>
      </c>
      <c r="P1818" s="28">
        <v>-1.8348600000000001E-4</v>
      </c>
      <c r="Q1818" s="28">
        <v>4.4182340000000002E-4</v>
      </c>
      <c r="R1818" s="28">
        <v>2.4325099999999999E-4</v>
      </c>
    </row>
    <row r="1819" spans="1:18" ht="33.75" x14ac:dyDescent="0.2">
      <c r="A1819" s="12" t="s">
        <v>1681</v>
      </c>
      <c r="B1819" s="10" t="str">
        <f>VLOOKUP(A1819,[3]Feuil1!$A$4:$B$2591,2,FALSE)</f>
        <v>Interventions sur les testicules pour affections non malignes, âge supérieur à 17 ans, niveau 2</v>
      </c>
      <c r="C1819" s="26">
        <v>532</v>
      </c>
      <c r="D1819" s="27">
        <v>1814313.8112000001</v>
      </c>
      <c r="E1819" s="26">
        <v>569</v>
      </c>
      <c r="F1819" s="27">
        <v>1948270.4032999999</v>
      </c>
      <c r="G1819" s="26">
        <v>531</v>
      </c>
      <c r="H1819" s="27">
        <v>1820919.5519000001</v>
      </c>
      <c r="I1819" s="28">
        <v>7.3833198700000005E-2</v>
      </c>
      <c r="J1819" s="28">
        <v>6.95488722E-2</v>
      </c>
      <c r="K1819" s="28">
        <v>4.0057323000000002E-3</v>
      </c>
      <c r="L1819" s="28">
        <v>-6.5366107000000007E-2</v>
      </c>
      <c r="M1819" s="28">
        <v>-6.6783831000000002E-2</v>
      </c>
      <c r="N1819" s="28">
        <v>1.5191810999999999E-3</v>
      </c>
      <c r="O1819" s="28">
        <v>-5.22351E-4</v>
      </c>
      <c r="P1819" s="28">
        <v>-2.44663E-4</v>
      </c>
      <c r="Q1819" s="28">
        <v>4.8223699999999997E-5</v>
      </c>
      <c r="R1819" s="28">
        <v>6.7197499999999995E-5</v>
      </c>
    </row>
    <row r="1820" spans="1:18" ht="33.75" x14ac:dyDescent="0.2">
      <c r="A1820" s="12" t="s">
        <v>1682</v>
      </c>
      <c r="B1820" s="10" t="str">
        <f>VLOOKUP(A1820,[3]Feuil1!$A$4:$B$2591,2,FALSE)</f>
        <v>Interventions sur les testicules pour affections non malignes, âge supérieur à 17 ans, niveau 3</v>
      </c>
      <c r="C1820" s="26">
        <v>135</v>
      </c>
      <c r="D1820" s="27">
        <v>632961.53359999997</v>
      </c>
      <c r="E1820" s="26">
        <v>172</v>
      </c>
      <c r="F1820" s="27">
        <v>816991.72160000005</v>
      </c>
      <c r="G1820" s="26">
        <v>218</v>
      </c>
      <c r="H1820" s="27">
        <v>1062883.1961999999</v>
      </c>
      <c r="I1820" s="28">
        <v>0.29074466329999998</v>
      </c>
      <c r="J1820" s="28">
        <v>0.27407407410000001</v>
      </c>
      <c r="K1820" s="28">
        <v>1.30844741E-2</v>
      </c>
      <c r="L1820" s="28">
        <v>0.30097180680000002</v>
      </c>
      <c r="M1820" s="28">
        <v>0.26744186050000002</v>
      </c>
      <c r="N1820" s="28">
        <v>2.6454820099999998E-2</v>
      </c>
      <c r="O1820" s="28">
        <v>6.3231979999999995E-4</v>
      </c>
      <c r="P1820" s="28">
        <v>4.724005E-4</v>
      </c>
      <c r="Q1820" s="28">
        <v>1.9797999999999999E-5</v>
      </c>
      <c r="R1820" s="28">
        <v>3.9223600000000002E-5</v>
      </c>
    </row>
    <row r="1821" spans="1:18" ht="33.75" x14ac:dyDescent="0.2">
      <c r="A1821" s="12" t="s">
        <v>1683</v>
      </c>
      <c r="B1821" s="10" t="str">
        <f>VLOOKUP(A1821,[3]Feuil1!$A$4:$B$2591,2,FALSE)</f>
        <v>Interventions sur les testicules pour affections non malignes, âge supérieur à 17 ans, niveau 4</v>
      </c>
      <c r="C1821" s="26">
        <v>56</v>
      </c>
      <c r="D1821" s="27">
        <v>444982.47480000003</v>
      </c>
      <c r="E1821" s="26">
        <v>68</v>
      </c>
      <c r="F1821" s="27">
        <v>541700.97479999997</v>
      </c>
      <c r="G1821" s="26">
        <v>79</v>
      </c>
      <c r="H1821" s="27">
        <v>619849.52280000004</v>
      </c>
      <c r="I1821" s="28">
        <v>0.21735350370000001</v>
      </c>
      <c r="J1821" s="28">
        <v>0.21428571430000001</v>
      </c>
      <c r="K1821" s="28">
        <v>2.5264148000000001E-3</v>
      </c>
      <c r="L1821" s="28">
        <v>0.144265105</v>
      </c>
      <c r="M1821" s="28">
        <v>0.1617647059</v>
      </c>
      <c r="N1821" s="28">
        <v>-1.5062948E-2</v>
      </c>
      <c r="O1821" s="28">
        <v>1.5120690000000001E-4</v>
      </c>
      <c r="P1821" s="28">
        <v>1.50137E-4</v>
      </c>
      <c r="Q1821" s="28">
        <v>7.1745222999999997E-6</v>
      </c>
      <c r="R1821" s="28">
        <v>2.2874299999999999E-5</v>
      </c>
    </row>
    <row r="1822" spans="1:18" ht="33.75" x14ac:dyDescent="0.2">
      <c r="A1822" s="12" t="s">
        <v>1684</v>
      </c>
      <c r="B1822" s="10" t="str">
        <f>VLOOKUP(A1822,[3]Feuil1!$A$4:$B$2591,2,FALSE)</f>
        <v>Interventions sur les testicules pour affections non malignes, âge supérieur à 17 ans, en ambulatoire</v>
      </c>
      <c r="C1822" s="26">
        <v>2021</v>
      </c>
      <c r="D1822" s="27">
        <v>2719757.2740000002</v>
      </c>
      <c r="E1822" s="26">
        <v>2421</v>
      </c>
      <c r="F1822" s="27">
        <v>3253034.2110000001</v>
      </c>
      <c r="G1822" s="26">
        <v>2948</v>
      </c>
      <c r="H1822" s="27">
        <v>3966552.5729999999</v>
      </c>
      <c r="I1822" s="28">
        <v>0.19607519470000001</v>
      </c>
      <c r="J1822" s="28">
        <v>0.19792182089999999</v>
      </c>
      <c r="K1822" s="28">
        <v>-1.541525E-3</v>
      </c>
      <c r="L1822" s="28">
        <v>0.2193393354</v>
      </c>
      <c r="M1822" s="28">
        <v>0.21767864519999999</v>
      </c>
      <c r="N1822" s="28">
        <v>1.3638165000000001E-3</v>
      </c>
      <c r="O1822" s="28">
        <v>7.2441854000000003E-3</v>
      </c>
      <c r="P1822" s="28">
        <v>1.3707935000000001E-3</v>
      </c>
      <c r="Q1822" s="28">
        <v>2.6772770000000002E-4</v>
      </c>
      <c r="R1822" s="28">
        <v>1.4637790000000001E-4</v>
      </c>
    </row>
    <row r="1823" spans="1:18" x14ac:dyDescent="0.2">
      <c r="A1823" s="12" t="s">
        <v>1685</v>
      </c>
      <c r="B1823" s="10" t="str">
        <f>VLOOKUP(A1823,[3]Feuil1!$A$4:$B$2591,2,FALSE)</f>
        <v>Circoncision, niveau 1</v>
      </c>
      <c r="C1823" s="26">
        <v>2298</v>
      </c>
      <c r="D1823" s="27">
        <v>1498756.9669999999</v>
      </c>
      <c r="E1823" s="26">
        <v>2043</v>
      </c>
      <c r="F1823" s="27">
        <v>1332092.1777999999</v>
      </c>
      <c r="G1823" s="26">
        <v>1852</v>
      </c>
      <c r="H1823" s="27">
        <v>1213317.1887999999</v>
      </c>
      <c r="I1823" s="28">
        <v>-0.111202011</v>
      </c>
      <c r="J1823" s="28">
        <v>-0.11096605700000001</v>
      </c>
      <c r="K1823" s="28">
        <v>-2.6540500000000002E-4</v>
      </c>
      <c r="L1823" s="28">
        <v>-8.9164242000000005E-2</v>
      </c>
      <c r="M1823" s="28">
        <v>-9.3489965999999994E-2</v>
      </c>
      <c r="N1823" s="28">
        <v>4.7718433999999997E-3</v>
      </c>
      <c r="O1823" s="28">
        <v>-2.625502E-3</v>
      </c>
      <c r="P1823" s="28">
        <v>-2.2818799999999999E-4</v>
      </c>
      <c r="Q1823" s="28">
        <v>1.6819259999999999E-4</v>
      </c>
      <c r="R1823" s="28">
        <v>4.4775099999999998E-5</v>
      </c>
    </row>
    <row r="1824" spans="1:18" x14ac:dyDescent="0.2">
      <c r="A1824" s="12" t="s">
        <v>1686</v>
      </c>
      <c r="B1824" s="10" t="str">
        <f>VLOOKUP(A1824,[3]Feuil1!$A$4:$B$2591,2,FALSE)</f>
        <v>Circoncision, niveau 2</v>
      </c>
      <c r="C1824" s="26">
        <v>109</v>
      </c>
      <c r="D1824" s="27">
        <v>159301.1085</v>
      </c>
      <c r="E1824" s="26">
        <v>124</v>
      </c>
      <c r="F1824" s="27">
        <v>187731.54</v>
      </c>
      <c r="G1824" s="26">
        <v>102</v>
      </c>
      <c r="H1824" s="27">
        <v>148674.435</v>
      </c>
      <c r="I1824" s="28">
        <v>0.1784697656</v>
      </c>
      <c r="J1824" s="28">
        <v>0.13761467890000001</v>
      </c>
      <c r="K1824" s="28">
        <v>3.5912939200000001E-2</v>
      </c>
      <c r="L1824" s="28">
        <v>-0.208047646</v>
      </c>
      <c r="M1824" s="28">
        <v>-0.177419355</v>
      </c>
      <c r="N1824" s="28">
        <v>-3.7234392999999998E-2</v>
      </c>
      <c r="O1824" s="28">
        <v>-3.0241399999999998E-4</v>
      </c>
      <c r="P1824" s="28">
        <v>-7.5036000000000005E-5</v>
      </c>
      <c r="Q1824" s="28">
        <v>9.2633073000000005E-6</v>
      </c>
      <c r="R1824" s="28">
        <v>5.4865417E-6</v>
      </c>
    </row>
    <row r="1825" spans="1:18" x14ac:dyDescent="0.2">
      <c r="A1825" s="12" t="s">
        <v>1687</v>
      </c>
      <c r="B1825" s="10" t="str">
        <f>VLOOKUP(A1825,[3]Feuil1!$A$4:$B$2591,2,FALSE)</f>
        <v>Circoncision, niveau 3</v>
      </c>
      <c r="C1825" s="26">
        <v>49</v>
      </c>
      <c r="D1825" s="27">
        <v>87066.910399999993</v>
      </c>
      <c r="E1825" s="26">
        <v>45</v>
      </c>
      <c r="F1825" s="27">
        <v>98420.402499999997</v>
      </c>
      <c r="G1825" s="26">
        <v>50</v>
      </c>
      <c r="H1825" s="27">
        <v>86571.192200000005</v>
      </c>
      <c r="I1825" s="28">
        <v>0.1303996208</v>
      </c>
      <c r="J1825" s="28">
        <v>-8.1632652999999999E-2</v>
      </c>
      <c r="K1825" s="28">
        <v>0.23087958710000001</v>
      </c>
      <c r="L1825" s="28">
        <v>-0.120393841</v>
      </c>
      <c r="M1825" s="28">
        <v>0.11111111110000001</v>
      </c>
      <c r="N1825" s="28">
        <v>-0.20835445699999999</v>
      </c>
      <c r="O1825" s="28">
        <v>6.8730400000000002E-5</v>
      </c>
      <c r="P1825" s="28">
        <v>-2.2764000000000001E-5</v>
      </c>
      <c r="Q1825" s="28">
        <v>4.5408369000000002E-6</v>
      </c>
      <c r="R1825" s="28">
        <v>3.1947419E-6</v>
      </c>
    </row>
    <row r="1826" spans="1:18" x14ac:dyDescent="0.2">
      <c r="A1826" s="12" t="s">
        <v>1688</v>
      </c>
      <c r="B1826" s="10" t="str">
        <f>VLOOKUP(A1826,[3]Feuil1!$A$4:$B$2591,2,FALSE)</f>
        <v>Circoncision, niveau 4</v>
      </c>
      <c r="C1826" s="26">
        <v>22</v>
      </c>
      <c r="D1826" s="27">
        <v>73834.2166</v>
      </c>
      <c r="E1826" s="26">
        <v>22</v>
      </c>
      <c r="F1826" s="27">
        <v>74789.253299999997</v>
      </c>
      <c r="G1826" s="26">
        <v>14</v>
      </c>
      <c r="H1826" s="27">
        <v>46566.272199999999</v>
      </c>
      <c r="I1826" s="28">
        <v>1.2934879599999999E-2</v>
      </c>
      <c r="J1826" s="28">
        <v>0</v>
      </c>
      <c r="K1826" s="28">
        <v>1.2934879599999999E-2</v>
      </c>
      <c r="L1826" s="28">
        <v>-0.37736679899999998</v>
      </c>
      <c r="M1826" s="28">
        <v>-0.36363636399999999</v>
      </c>
      <c r="N1826" s="28">
        <v>-2.1576398E-2</v>
      </c>
      <c r="O1826" s="28">
        <v>-1.09969E-4</v>
      </c>
      <c r="P1826" s="28">
        <v>-5.4221000000000001E-5</v>
      </c>
      <c r="Q1826" s="28">
        <v>1.2714342999999999E-6</v>
      </c>
      <c r="R1826" s="28">
        <v>1.7184379999999999E-6</v>
      </c>
    </row>
    <row r="1827" spans="1:18" x14ac:dyDescent="0.2">
      <c r="A1827" s="12" t="s">
        <v>1689</v>
      </c>
      <c r="B1827" s="10" t="str">
        <f>VLOOKUP(A1827,[3]Feuil1!$A$4:$B$2591,2,FALSE)</f>
        <v>Circoncision, en ambulatoire</v>
      </c>
      <c r="C1827" s="26">
        <v>28350</v>
      </c>
      <c r="D1827" s="27">
        <v>18250972.386999998</v>
      </c>
      <c r="E1827" s="26">
        <v>28369</v>
      </c>
      <c r="F1827" s="27">
        <v>18245145.107000001</v>
      </c>
      <c r="G1827" s="26">
        <v>27581</v>
      </c>
      <c r="H1827" s="27">
        <v>17747985.410999998</v>
      </c>
      <c r="I1827" s="28">
        <v>-3.1928600000000001E-4</v>
      </c>
      <c r="J1827" s="28">
        <v>6.7019400000000004E-4</v>
      </c>
      <c r="K1827" s="28">
        <v>-9.8881699999999991E-4</v>
      </c>
      <c r="L1827" s="28">
        <v>-2.7248875999999998E-2</v>
      </c>
      <c r="M1827" s="28">
        <v>-2.7776799000000001E-2</v>
      </c>
      <c r="N1827" s="28">
        <v>5.4300560000000004E-4</v>
      </c>
      <c r="O1827" s="28">
        <v>-1.0831913E-2</v>
      </c>
      <c r="P1827" s="28">
        <v>-9.5513100000000001E-4</v>
      </c>
      <c r="Q1827" s="28">
        <v>2.5048165000000002E-3</v>
      </c>
      <c r="R1827" s="28">
        <v>6.5495500000000003E-4</v>
      </c>
    </row>
    <row r="1828" spans="1:18" ht="33.75" x14ac:dyDescent="0.2">
      <c r="A1828" s="12" t="s">
        <v>1690</v>
      </c>
      <c r="B1828" s="10" t="str">
        <f>VLOOKUP(A1828,[3]Feuil1!$A$4:$B$2591,2,FALSE)</f>
        <v>Autres interventions pour tumeurs malignes de l'appareil génital masculin, niveau 1</v>
      </c>
      <c r="C1828" s="26">
        <v>169</v>
      </c>
      <c r="D1828" s="27">
        <v>504388.73759999999</v>
      </c>
      <c r="E1828" s="26">
        <v>170</v>
      </c>
      <c r="F1828" s="27">
        <v>521717.34639999998</v>
      </c>
      <c r="G1828" s="26">
        <v>110</v>
      </c>
      <c r="H1828" s="27">
        <v>327862.31660000002</v>
      </c>
      <c r="I1828" s="28">
        <v>3.4355661599999997E-2</v>
      </c>
      <c r="J1828" s="28">
        <v>5.9171598000000002E-3</v>
      </c>
      <c r="K1828" s="28">
        <v>2.8271216599999999E-2</v>
      </c>
      <c r="L1828" s="28">
        <v>-0.37157098799999999</v>
      </c>
      <c r="M1828" s="28">
        <v>-0.35294117600000002</v>
      </c>
      <c r="N1828" s="28">
        <v>-2.8791527000000001E-2</v>
      </c>
      <c r="O1828" s="28">
        <v>-8.2476499999999998E-4</v>
      </c>
      <c r="P1828" s="28">
        <v>-3.7242900000000002E-4</v>
      </c>
      <c r="Q1828" s="28">
        <v>9.9898411999999992E-6</v>
      </c>
      <c r="R1828" s="28">
        <v>1.2099100000000001E-5</v>
      </c>
    </row>
    <row r="1829" spans="1:18" ht="33.75" x14ac:dyDescent="0.2">
      <c r="A1829" s="12" t="s">
        <v>1691</v>
      </c>
      <c r="B1829" s="10" t="str">
        <f>VLOOKUP(A1829,[3]Feuil1!$A$4:$B$2591,2,FALSE)</f>
        <v>Autres interventions pour tumeurs malignes de l'appareil génital masculin, niveau 2</v>
      </c>
      <c r="C1829" s="26">
        <v>58</v>
      </c>
      <c r="D1829" s="27">
        <v>278587.61599999998</v>
      </c>
      <c r="E1829" s="26">
        <v>56</v>
      </c>
      <c r="F1829" s="27">
        <v>269886.41259999998</v>
      </c>
      <c r="G1829" s="26">
        <v>45</v>
      </c>
      <c r="H1829" s="27">
        <v>208895.18859999999</v>
      </c>
      <c r="I1829" s="28">
        <v>-3.1233273999999998E-2</v>
      </c>
      <c r="J1829" s="28">
        <v>-3.4482759000000002E-2</v>
      </c>
      <c r="K1829" s="28">
        <v>3.3655374000000002E-3</v>
      </c>
      <c r="L1829" s="28">
        <v>-0.22598849400000001</v>
      </c>
      <c r="M1829" s="28">
        <v>-0.196428571</v>
      </c>
      <c r="N1829" s="28">
        <v>-3.6785682E-2</v>
      </c>
      <c r="O1829" s="28">
        <v>-1.5120699999999999E-4</v>
      </c>
      <c r="P1829" s="28">
        <v>-1.17175E-4</v>
      </c>
      <c r="Q1829" s="28">
        <v>4.0867532000000001E-6</v>
      </c>
      <c r="R1829" s="28">
        <v>7.7088718000000002E-6</v>
      </c>
    </row>
    <row r="1830" spans="1:18" ht="33.75" x14ac:dyDescent="0.2">
      <c r="A1830" s="12" t="s">
        <v>1692</v>
      </c>
      <c r="B1830" s="10" t="str">
        <f>VLOOKUP(A1830,[3]Feuil1!$A$4:$B$2591,2,FALSE)</f>
        <v>Autres interventions pour tumeurs malignes de l'appareil génital masculin, niveau 3</v>
      </c>
      <c r="C1830" s="26">
        <v>36</v>
      </c>
      <c r="D1830" s="27">
        <v>251462.31520000001</v>
      </c>
      <c r="E1830" s="26">
        <v>34</v>
      </c>
      <c r="F1830" s="27">
        <v>239184.40599999999</v>
      </c>
      <c r="G1830" s="26">
        <v>33</v>
      </c>
      <c r="H1830" s="27">
        <v>228181.2524</v>
      </c>
      <c r="I1830" s="28">
        <v>-4.8826041000000001E-2</v>
      </c>
      <c r="J1830" s="28">
        <v>-5.5555555999999999E-2</v>
      </c>
      <c r="K1830" s="28">
        <v>7.1253688000000003E-3</v>
      </c>
      <c r="L1830" s="28">
        <v>-4.6002805000000001E-2</v>
      </c>
      <c r="M1830" s="28">
        <v>-2.9411764999999999E-2</v>
      </c>
      <c r="N1830" s="28">
        <v>-1.7093799E-2</v>
      </c>
      <c r="O1830" s="28">
        <v>-1.3746E-5</v>
      </c>
      <c r="P1830" s="28">
        <v>-2.1138999999999999E-5</v>
      </c>
      <c r="Q1830" s="28">
        <v>2.9969524E-6</v>
      </c>
      <c r="R1830" s="28">
        <v>8.4205866E-6</v>
      </c>
    </row>
    <row r="1831" spans="1:18" ht="33.75" x14ac:dyDescent="0.2">
      <c r="A1831" s="12" t="s">
        <v>1693</v>
      </c>
      <c r="B1831" s="10" t="str">
        <f>VLOOKUP(A1831,[3]Feuil1!$A$4:$B$2591,2,FALSE)</f>
        <v>Autres interventions pour tumeurs malignes de l'appareil génital masculin, niveau 4</v>
      </c>
      <c r="C1831" s="26">
        <v>9</v>
      </c>
      <c r="D1831" s="27">
        <v>104044.08</v>
      </c>
      <c r="E1831" s="26">
        <v>6</v>
      </c>
      <c r="F1831" s="27">
        <v>67104.06</v>
      </c>
      <c r="G1831" s="26">
        <v>11</v>
      </c>
      <c r="H1831" s="27">
        <v>123388.41</v>
      </c>
      <c r="I1831" s="28">
        <v>-0.35504201699999999</v>
      </c>
      <c r="J1831" s="28">
        <v>-0.33333333300000001</v>
      </c>
      <c r="K1831" s="28">
        <v>-3.2563025000000002E-2</v>
      </c>
      <c r="L1831" s="28">
        <v>0.83876221500000003</v>
      </c>
      <c r="M1831" s="28">
        <v>0.83333333330000003</v>
      </c>
      <c r="N1831" s="28">
        <v>2.9612082E-3</v>
      </c>
      <c r="O1831" s="28">
        <v>6.8730400000000002E-5</v>
      </c>
      <c r="P1831" s="28">
        <v>1.0813209999999999E-4</v>
      </c>
      <c r="Q1831" s="28">
        <v>9.9898412000000009E-7</v>
      </c>
      <c r="R1831" s="28">
        <v>4.5534100000000002E-6</v>
      </c>
    </row>
    <row r="1832" spans="1:18" ht="33.75" x14ac:dyDescent="0.2">
      <c r="A1832" s="12" t="s">
        <v>1694</v>
      </c>
      <c r="B1832" s="10" t="str">
        <f>VLOOKUP(A1832,[3]Feuil1!$A$4:$B$2591,2,FALSE)</f>
        <v>Autres interventions pour affections non malignes de l'appareil génital masculin, niveau 1</v>
      </c>
      <c r="C1832" s="26">
        <v>497</v>
      </c>
      <c r="D1832" s="27">
        <v>865998.63529999997</v>
      </c>
      <c r="E1832" s="26">
        <v>523</v>
      </c>
      <c r="F1832" s="27">
        <v>894070.26489999995</v>
      </c>
      <c r="G1832" s="26">
        <v>447</v>
      </c>
      <c r="H1832" s="27">
        <v>770235.9693</v>
      </c>
      <c r="I1832" s="28">
        <v>3.2415327799999998E-2</v>
      </c>
      <c r="J1832" s="28">
        <v>5.2313883300000003E-2</v>
      </c>
      <c r="K1832" s="28">
        <v>-1.8909334999999999E-2</v>
      </c>
      <c r="L1832" s="28">
        <v>-0.13850622300000001</v>
      </c>
      <c r="M1832" s="28">
        <v>-0.14531548799999999</v>
      </c>
      <c r="N1832" s="28">
        <v>7.9669917000000003E-3</v>
      </c>
      <c r="O1832" s="28">
        <v>-1.044702E-3</v>
      </c>
      <c r="P1832" s="28">
        <v>-2.3790700000000001E-4</v>
      </c>
      <c r="Q1832" s="28">
        <v>4.05951E-5</v>
      </c>
      <c r="R1832" s="28">
        <v>2.8424100000000001E-5</v>
      </c>
    </row>
    <row r="1833" spans="1:18" ht="33.75" x14ac:dyDescent="0.2">
      <c r="A1833" s="12" t="s">
        <v>1695</v>
      </c>
      <c r="B1833" s="10" t="str">
        <f>VLOOKUP(A1833,[3]Feuil1!$A$4:$B$2591,2,FALSE)</f>
        <v>Autres interventions pour affections non malignes de l'appareil génital masculin, niveau 2</v>
      </c>
      <c r="C1833" s="26">
        <v>80</v>
      </c>
      <c r="D1833" s="27">
        <v>338178.0172</v>
      </c>
      <c r="E1833" s="26">
        <v>83</v>
      </c>
      <c r="F1833" s="27">
        <v>352065.44410000002</v>
      </c>
      <c r="G1833" s="26">
        <v>105</v>
      </c>
      <c r="H1833" s="27">
        <v>410562.64840000001</v>
      </c>
      <c r="I1833" s="28">
        <v>4.1065433599999999E-2</v>
      </c>
      <c r="J1833" s="28">
        <v>3.7499999999999999E-2</v>
      </c>
      <c r="K1833" s="28">
        <v>3.4365624999999999E-3</v>
      </c>
      <c r="L1833" s="28">
        <v>0.1661543479</v>
      </c>
      <c r="M1833" s="28">
        <v>0.26506024099999997</v>
      </c>
      <c r="N1833" s="28">
        <v>-7.8182753999999993E-2</v>
      </c>
      <c r="O1833" s="28">
        <v>3.0241380000000002E-4</v>
      </c>
      <c r="P1833" s="28">
        <v>1.123834E-4</v>
      </c>
      <c r="Q1833" s="28">
        <v>9.5357574999999998E-6</v>
      </c>
      <c r="R1833" s="28">
        <v>1.5150999999999999E-5</v>
      </c>
    </row>
    <row r="1834" spans="1:18" ht="33.75" x14ac:dyDescent="0.2">
      <c r="A1834" s="12" t="s">
        <v>1696</v>
      </c>
      <c r="B1834" s="10" t="str">
        <f>VLOOKUP(A1834,[3]Feuil1!$A$4:$B$2591,2,FALSE)</f>
        <v>Autres interventions pour affections non malignes de l'appareil génital masculin, niveau 3</v>
      </c>
      <c r="C1834" s="26">
        <v>31</v>
      </c>
      <c r="D1834" s="27">
        <v>243730.54</v>
      </c>
      <c r="E1834" s="26">
        <v>37</v>
      </c>
      <c r="F1834" s="27">
        <v>267116.2144</v>
      </c>
      <c r="G1834" s="26">
        <v>51</v>
      </c>
      <c r="H1834" s="27">
        <v>427651.5478</v>
      </c>
      <c r="I1834" s="28">
        <v>9.5948888499999996E-2</v>
      </c>
      <c r="J1834" s="28">
        <v>0.1935483871</v>
      </c>
      <c r="K1834" s="28">
        <v>-8.1772552999999998E-2</v>
      </c>
      <c r="L1834" s="28">
        <v>0.60099434159999998</v>
      </c>
      <c r="M1834" s="28">
        <v>0.37837837839999999</v>
      </c>
      <c r="N1834" s="28">
        <v>0.16150569880000001</v>
      </c>
      <c r="O1834" s="28">
        <v>1.9244520000000001E-4</v>
      </c>
      <c r="P1834" s="28">
        <v>3.0841640000000002E-4</v>
      </c>
      <c r="Q1834" s="28">
        <v>4.6316537000000002E-6</v>
      </c>
      <c r="R1834" s="28">
        <v>1.5781699999999998E-5</v>
      </c>
    </row>
    <row r="1835" spans="1:18" ht="33.75" x14ac:dyDescent="0.2">
      <c r="A1835" s="12" t="s">
        <v>1697</v>
      </c>
      <c r="B1835" s="10" t="str">
        <f>VLOOKUP(A1835,[3]Feuil1!$A$4:$B$2591,2,FALSE)</f>
        <v>Autres interventions pour affections non malignes de l'appareil génital masculin, niveau 4</v>
      </c>
      <c r="C1835" s="26">
        <v>39</v>
      </c>
      <c r="D1835" s="27">
        <v>489864.46039999998</v>
      </c>
      <c r="E1835" s="26">
        <v>34</v>
      </c>
      <c r="F1835" s="27">
        <v>418064.56920000003</v>
      </c>
      <c r="G1835" s="26">
        <v>70</v>
      </c>
      <c r="H1835" s="27">
        <v>867420.30720000004</v>
      </c>
      <c r="I1835" s="28">
        <v>-0.14657093299999999</v>
      </c>
      <c r="J1835" s="28">
        <v>-0.128205128</v>
      </c>
      <c r="K1835" s="28">
        <v>-2.1066659000000001E-2</v>
      </c>
      <c r="L1835" s="28">
        <v>1.0748476936</v>
      </c>
      <c r="M1835" s="28">
        <v>1.0588235293999999</v>
      </c>
      <c r="N1835" s="28">
        <v>7.7831654999999996E-3</v>
      </c>
      <c r="O1835" s="28">
        <v>4.9485900000000005E-4</v>
      </c>
      <c r="P1835" s="28">
        <v>8.6329090000000005E-4</v>
      </c>
      <c r="Q1835" s="28">
        <v>6.3571717000000001E-6</v>
      </c>
      <c r="R1835" s="28">
        <v>3.2010500000000001E-5</v>
      </c>
    </row>
    <row r="1836" spans="1:18" ht="22.5" x14ac:dyDescent="0.2">
      <c r="A1836" s="12" t="s">
        <v>1698</v>
      </c>
      <c r="B1836" s="10" t="str">
        <f>VLOOKUP(A1836,[3]Feuil1!$A$4:$B$2591,2,FALSE)</f>
        <v>Interventions pelviennes majeures chez l'homme pour tumeurs malignes, niveau 1</v>
      </c>
      <c r="C1836" s="26">
        <v>6795</v>
      </c>
      <c r="D1836" s="27">
        <v>41960414.924000002</v>
      </c>
      <c r="E1836" s="26">
        <v>5861</v>
      </c>
      <c r="F1836" s="27">
        <v>36158496.079000004</v>
      </c>
      <c r="G1836" s="26">
        <v>4893</v>
      </c>
      <c r="H1836" s="27">
        <v>30186949.725000001</v>
      </c>
      <c r="I1836" s="28">
        <v>-0.13827124599999999</v>
      </c>
      <c r="J1836" s="28">
        <v>-0.13745400999999999</v>
      </c>
      <c r="K1836" s="28">
        <v>-9.4746900000000005E-4</v>
      </c>
      <c r="L1836" s="28">
        <v>-0.16514919</v>
      </c>
      <c r="M1836" s="28">
        <v>-0.165159529</v>
      </c>
      <c r="N1836" s="28">
        <v>1.2384E-5</v>
      </c>
      <c r="O1836" s="28">
        <v>-1.3306208E-2</v>
      </c>
      <c r="P1836" s="28">
        <v>-1.1472385E-2</v>
      </c>
      <c r="Q1836" s="28">
        <v>4.4436630000000001E-4</v>
      </c>
      <c r="R1836" s="28">
        <v>1.1139908000000001E-3</v>
      </c>
    </row>
    <row r="1837" spans="1:18" ht="22.5" x14ac:dyDescent="0.2">
      <c r="A1837" s="12" t="s">
        <v>1699</v>
      </c>
      <c r="B1837" s="10" t="str">
        <f>VLOOKUP(A1837,[3]Feuil1!$A$4:$B$2591,2,FALSE)</f>
        <v>Interventions pelviennes majeures chez l'homme pour tumeurs malignes, niveau 2</v>
      </c>
      <c r="C1837" s="26">
        <v>1544</v>
      </c>
      <c r="D1837" s="27">
        <v>11540004.602</v>
      </c>
      <c r="E1837" s="26">
        <v>1544</v>
      </c>
      <c r="F1837" s="27">
        <v>11541798.77</v>
      </c>
      <c r="G1837" s="26">
        <v>1529</v>
      </c>
      <c r="H1837" s="27">
        <v>11403274.557</v>
      </c>
      <c r="I1837" s="28">
        <v>1.554738E-4</v>
      </c>
      <c r="J1837" s="28">
        <v>0</v>
      </c>
      <c r="K1837" s="28">
        <v>1.554738E-4</v>
      </c>
      <c r="L1837" s="28">
        <v>-1.2001961E-2</v>
      </c>
      <c r="M1837" s="28">
        <v>-9.7150259999999999E-3</v>
      </c>
      <c r="N1837" s="28">
        <v>-2.3093699999999998E-3</v>
      </c>
      <c r="O1837" s="28">
        <v>-2.0619099999999999E-4</v>
      </c>
      <c r="P1837" s="28">
        <v>-2.6612899999999999E-4</v>
      </c>
      <c r="Q1837" s="28">
        <v>1.3885880000000001E-4</v>
      </c>
      <c r="R1837" s="28">
        <v>4.2081570000000002E-4</v>
      </c>
    </row>
    <row r="1838" spans="1:18" ht="22.5" x14ac:dyDescent="0.2">
      <c r="A1838" s="12" t="s">
        <v>1700</v>
      </c>
      <c r="B1838" s="10" t="str">
        <f>VLOOKUP(A1838,[3]Feuil1!$A$4:$B$2591,2,FALSE)</f>
        <v>Interventions pelviennes majeures chez l'homme pour tumeurs malignes, niveau 3</v>
      </c>
      <c r="C1838" s="26">
        <v>484</v>
      </c>
      <c r="D1838" s="27">
        <v>4831830.5423999997</v>
      </c>
      <c r="E1838" s="26">
        <v>484</v>
      </c>
      <c r="F1838" s="27">
        <v>4879720.6335000005</v>
      </c>
      <c r="G1838" s="26">
        <v>451</v>
      </c>
      <c r="H1838" s="27">
        <v>4488649.3717999998</v>
      </c>
      <c r="I1838" s="28">
        <v>9.9113763999999997E-3</v>
      </c>
      <c r="J1838" s="28">
        <v>0</v>
      </c>
      <c r="K1838" s="28">
        <v>9.9113763999999997E-3</v>
      </c>
      <c r="L1838" s="28">
        <v>-8.0142142E-2</v>
      </c>
      <c r="M1838" s="28">
        <v>-6.8181818000000005E-2</v>
      </c>
      <c r="N1838" s="28">
        <v>-1.2835469E-2</v>
      </c>
      <c r="O1838" s="28">
        <v>-4.5362100000000003E-4</v>
      </c>
      <c r="P1838" s="28">
        <v>-7.5131600000000003E-4</v>
      </c>
      <c r="Q1838" s="28">
        <v>4.0958299999999997E-5</v>
      </c>
      <c r="R1838" s="28">
        <v>1.6564490000000001E-4</v>
      </c>
    </row>
    <row r="1839" spans="1:18" ht="22.5" x14ac:dyDescent="0.2">
      <c r="A1839" s="12" t="s">
        <v>1701</v>
      </c>
      <c r="B1839" s="10" t="str">
        <f>VLOOKUP(A1839,[3]Feuil1!$A$4:$B$2591,2,FALSE)</f>
        <v>Interventions pelviennes majeures chez l'homme pour tumeurs malignes, niveau 4</v>
      </c>
      <c r="C1839" s="26">
        <v>84</v>
      </c>
      <c r="D1839" s="27">
        <v>1455163.682</v>
      </c>
      <c r="E1839" s="26">
        <v>122</v>
      </c>
      <c r="F1839" s="27">
        <v>2171272.1304000001</v>
      </c>
      <c r="G1839" s="26">
        <v>112</v>
      </c>
      <c r="H1839" s="27">
        <v>1943483.3414</v>
      </c>
      <c r="I1839" s="28">
        <v>0.49211539380000002</v>
      </c>
      <c r="J1839" s="28">
        <v>0.45238095239999998</v>
      </c>
      <c r="K1839" s="28">
        <v>2.735814E-2</v>
      </c>
      <c r="L1839" s="28">
        <v>-0.10491029</v>
      </c>
      <c r="M1839" s="28">
        <v>-8.1967212999999997E-2</v>
      </c>
      <c r="N1839" s="28">
        <v>-2.4991566E-2</v>
      </c>
      <c r="O1839" s="28">
        <v>-1.3746099999999999E-4</v>
      </c>
      <c r="P1839" s="28">
        <v>-4.3762199999999998E-4</v>
      </c>
      <c r="Q1839" s="28">
        <v>1.0171500000000001E-5</v>
      </c>
      <c r="R1839" s="28">
        <v>7.1720500000000006E-5</v>
      </c>
    </row>
    <row r="1840" spans="1:18" ht="33.75" x14ac:dyDescent="0.2">
      <c r="A1840" s="12" t="s">
        <v>1702</v>
      </c>
      <c r="B1840" s="10" t="str">
        <f>VLOOKUP(A1840,[3]Feuil1!$A$4:$B$2591,2,FALSE)</f>
        <v>Interventions pelviennes majeures chez l'homme pour affections non malignes, niveau 1</v>
      </c>
      <c r="C1840" s="26">
        <v>1287</v>
      </c>
      <c r="D1840" s="27">
        <v>5317325.8109999998</v>
      </c>
      <c r="E1840" s="26">
        <v>1097</v>
      </c>
      <c r="F1840" s="27">
        <v>4569447.1563999997</v>
      </c>
      <c r="G1840" s="26">
        <v>942</v>
      </c>
      <c r="H1840" s="27">
        <v>3892745.6189000001</v>
      </c>
      <c r="I1840" s="28">
        <v>-0.14064939400000001</v>
      </c>
      <c r="J1840" s="28">
        <v>-0.14763014799999999</v>
      </c>
      <c r="K1840" s="28">
        <v>8.1898173000000008E-3</v>
      </c>
      <c r="L1840" s="28">
        <v>-0.14809264999999999</v>
      </c>
      <c r="M1840" s="28">
        <v>-0.14129443899999999</v>
      </c>
      <c r="N1840" s="28">
        <v>-7.9168120000000005E-3</v>
      </c>
      <c r="O1840" s="28">
        <v>-2.1306430000000002E-3</v>
      </c>
      <c r="P1840" s="28">
        <v>-1.300062E-3</v>
      </c>
      <c r="Q1840" s="28">
        <v>8.5549400000000005E-5</v>
      </c>
      <c r="R1840" s="28">
        <v>1.4365419999999999E-4</v>
      </c>
    </row>
    <row r="1841" spans="1:18" ht="33.75" x14ac:dyDescent="0.2">
      <c r="A1841" s="12" t="s">
        <v>1703</v>
      </c>
      <c r="B1841" s="10" t="str">
        <f>VLOOKUP(A1841,[3]Feuil1!$A$4:$B$2591,2,FALSE)</f>
        <v>Interventions pelviennes majeures chez l'homme pour affections non malignes, niveau 2</v>
      </c>
      <c r="C1841" s="26">
        <v>968</v>
      </c>
      <c r="D1841" s="27">
        <v>5022747.4171000002</v>
      </c>
      <c r="E1841" s="26">
        <v>994</v>
      </c>
      <c r="F1841" s="27">
        <v>5150645.8744999999</v>
      </c>
      <c r="G1841" s="26">
        <v>963</v>
      </c>
      <c r="H1841" s="27">
        <v>4994833.0744000003</v>
      </c>
      <c r="I1841" s="28">
        <v>2.5463844100000001E-2</v>
      </c>
      <c r="J1841" s="28">
        <v>2.6859504100000001E-2</v>
      </c>
      <c r="K1841" s="28">
        <v>-1.359154E-3</v>
      </c>
      <c r="L1841" s="28">
        <v>-3.0251119E-2</v>
      </c>
      <c r="M1841" s="28">
        <v>-3.1187123000000001E-2</v>
      </c>
      <c r="N1841" s="28">
        <v>9.6613489999999998E-4</v>
      </c>
      <c r="O1841" s="28">
        <v>-4.2612900000000003E-4</v>
      </c>
      <c r="P1841" s="28">
        <v>-2.99344E-4</v>
      </c>
      <c r="Q1841" s="28">
        <v>8.7456500000000005E-5</v>
      </c>
      <c r="R1841" s="28">
        <v>1.8432459999999999E-4</v>
      </c>
    </row>
    <row r="1842" spans="1:18" ht="33.75" x14ac:dyDescent="0.2">
      <c r="A1842" s="12" t="s">
        <v>1704</v>
      </c>
      <c r="B1842" s="10" t="str">
        <f>VLOOKUP(A1842,[3]Feuil1!$A$4:$B$2591,2,FALSE)</f>
        <v>Interventions pelviennes majeures chez l'homme pour affections non malignes, niveau 3</v>
      </c>
      <c r="C1842" s="26">
        <v>357</v>
      </c>
      <c r="D1842" s="27">
        <v>2761629.8412000001</v>
      </c>
      <c r="E1842" s="26">
        <v>385</v>
      </c>
      <c r="F1842" s="27">
        <v>2983872.2239999999</v>
      </c>
      <c r="G1842" s="26">
        <v>416</v>
      </c>
      <c r="H1842" s="27">
        <v>3242884.9031000002</v>
      </c>
      <c r="I1842" s="28">
        <v>8.0475080099999999E-2</v>
      </c>
      <c r="J1842" s="28">
        <v>7.8431372499999999E-2</v>
      </c>
      <c r="K1842" s="28">
        <v>1.8950742999999999E-3</v>
      </c>
      <c r="L1842" s="28">
        <v>8.6804212699999994E-2</v>
      </c>
      <c r="M1842" s="28">
        <v>8.0519480500000004E-2</v>
      </c>
      <c r="N1842" s="28">
        <v>5.8163987000000002E-3</v>
      </c>
      <c r="O1842" s="28">
        <v>4.261286E-4</v>
      </c>
      <c r="P1842" s="28">
        <v>4.9760859999999996E-4</v>
      </c>
      <c r="Q1842" s="28">
        <v>3.77798E-5</v>
      </c>
      <c r="R1842" s="28">
        <v>1.196724E-4</v>
      </c>
    </row>
    <row r="1843" spans="1:18" ht="33.75" x14ac:dyDescent="0.2">
      <c r="A1843" s="12" t="s">
        <v>1705</v>
      </c>
      <c r="B1843" s="10" t="str">
        <f>VLOOKUP(A1843,[3]Feuil1!$A$4:$B$2591,2,FALSE)</f>
        <v>Interventions pelviennes majeures chez l'homme pour affections non malignes, niveau 4</v>
      </c>
      <c r="C1843" s="26">
        <v>128</v>
      </c>
      <c r="D1843" s="27">
        <v>1604002.8096</v>
      </c>
      <c r="E1843" s="26">
        <v>156</v>
      </c>
      <c r="F1843" s="27">
        <v>1961933.4121999999</v>
      </c>
      <c r="G1843" s="26">
        <v>117</v>
      </c>
      <c r="H1843" s="27">
        <v>1427081.1185999999</v>
      </c>
      <c r="I1843" s="28">
        <v>0.22314836390000001</v>
      </c>
      <c r="J1843" s="28">
        <v>0.21875</v>
      </c>
      <c r="K1843" s="28">
        <v>3.6089138999999999E-3</v>
      </c>
      <c r="L1843" s="28">
        <v>-0.27261490599999999</v>
      </c>
      <c r="M1843" s="28">
        <v>-0.25</v>
      </c>
      <c r="N1843" s="28">
        <v>-3.0153209E-2</v>
      </c>
      <c r="O1843" s="28">
        <v>-5.3609700000000003E-4</v>
      </c>
      <c r="P1843" s="28">
        <v>-1.0275449999999999E-3</v>
      </c>
      <c r="Q1843" s="28">
        <v>1.06256E-5</v>
      </c>
      <c r="R1843" s="28">
        <v>5.2663700000000002E-5</v>
      </c>
    </row>
    <row r="1844" spans="1:18" x14ac:dyDescent="0.2">
      <c r="A1844" s="12" t="s">
        <v>1706</v>
      </c>
      <c r="B1844" s="10" t="str">
        <f>VLOOKUP(A1844,[3]Feuil1!$A$4:$B$2591,2,FALSE)</f>
        <v>Stérilisation et vasoplastie, niveau 1</v>
      </c>
      <c r="C1844" s="26">
        <v>592</v>
      </c>
      <c r="D1844" s="27">
        <v>310957.03999999998</v>
      </c>
      <c r="E1844" s="26">
        <v>662</v>
      </c>
      <c r="F1844" s="27">
        <v>347817.97100000002</v>
      </c>
      <c r="G1844" s="26">
        <v>905</v>
      </c>
      <c r="H1844" s="27">
        <v>476113.837</v>
      </c>
      <c r="I1844" s="28">
        <v>0.1185402685</v>
      </c>
      <c r="J1844" s="28">
        <v>0.1182432432</v>
      </c>
      <c r="K1844" s="28">
        <v>2.6561770000000002E-4</v>
      </c>
      <c r="L1844" s="28">
        <v>0.3688592215</v>
      </c>
      <c r="M1844" s="28">
        <v>0.36706948639999998</v>
      </c>
      <c r="N1844" s="28">
        <v>1.3091763999999999E-3</v>
      </c>
      <c r="O1844" s="28">
        <v>3.3402979999999998E-3</v>
      </c>
      <c r="P1844" s="28">
        <v>2.4647880000000001E-4</v>
      </c>
      <c r="Q1844" s="28">
        <v>8.2189100000000002E-5</v>
      </c>
      <c r="R1844" s="28">
        <v>1.75701E-5</v>
      </c>
    </row>
    <row r="1845" spans="1:18" x14ac:dyDescent="0.2">
      <c r="A1845" s="12" t="s">
        <v>1707</v>
      </c>
      <c r="B1845" s="10" t="str">
        <f>VLOOKUP(A1845,[3]Feuil1!$A$4:$B$2591,2,FALSE)</f>
        <v>Stérilisation et vasoplastie, niveau 2</v>
      </c>
      <c r="C1845" s="26">
        <v>2</v>
      </c>
      <c r="D1845" s="27">
        <v>1968.5</v>
      </c>
      <c r="E1845" s="26" t="s">
        <v>3391</v>
      </c>
      <c r="F1845" s="27" t="s">
        <v>3391</v>
      </c>
      <c r="G1845" s="26">
        <v>2</v>
      </c>
      <c r="H1845" s="27">
        <v>1968.5</v>
      </c>
      <c r="I1845" s="28" t="s">
        <v>3391</v>
      </c>
      <c r="J1845" s="28" t="s">
        <v>3391</v>
      </c>
      <c r="K1845" s="28" t="s">
        <v>3391</v>
      </c>
      <c r="L1845" s="28" t="s">
        <v>3391</v>
      </c>
      <c r="M1845" s="28" t="s">
        <v>3391</v>
      </c>
      <c r="N1845" s="28" t="s">
        <v>3391</v>
      </c>
      <c r="O1845" s="28" t="s">
        <v>3391</v>
      </c>
      <c r="P1845" s="28" t="s">
        <v>3391</v>
      </c>
      <c r="Q1845" s="28">
        <v>1.8163347999999999E-7</v>
      </c>
      <c r="R1845" s="28">
        <v>7.2643674999999998E-8</v>
      </c>
    </row>
    <row r="1846" spans="1:18" x14ac:dyDescent="0.2">
      <c r="A1846" s="12" t="s">
        <v>2585</v>
      </c>
      <c r="B1846" s="10" t="str">
        <f>VLOOKUP(A1846,[3]Feuil1!$A$4:$B$2591,2,FALSE)</f>
        <v>Stérilisation et vasoplastie, niveau 3</v>
      </c>
      <c r="C1846" s="26" t="s">
        <v>3391</v>
      </c>
      <c r="D1846" s="27" t="s">
        <v>3391</v>
      </c>
      <c r="E1846" s="26" t="s">
        <v>3391</v>
      </c>
      <c r="F1846" s="27" t="s">
        <v>3391</v>
      </c>
      <c r="G1846" s="26">
        <v>1</v>
      </c>
      <c r="H1846" s="27">
        <v>1545.23</v>
      </c>
      <c r="I1846" s="28" t="s">
        <v>3391</v>
      </c>
      <c r="J1846" s="28" t="s">
        <v>3391</v>
      </c>
      <c r="K1846" s="28" t="s">
        <v>3391</v>
      </c>
      <c r="L1846" s="28" t="s">
        <v>3391</v>
      </c>
      <c r="M1846" s="28" t="s">
        <v>3391</v>
      </c>
      <c r="N1846" s="28" t="s">
        <v>3391</v>
      </c>
      <c r="O1846" s="28" t="s">
        <v>3391</v>
      </c>
      <c r="P1846" s="28" t="s">
        <v>3391</v>
      </c>
      <c r="Q1846" s="28">
        <v>9.0816739000000005E-8</v>
      </c>
      <c r="R1846" s="28">
        <v>5.7023715999999997E-8</v>
      </c>
    </row>
    <row r="1847" spans="1:18" ht="33.75" x14ac:dyDescent="0.2">
      <c r="A1847" s="12" t="s">
        <v>1708</v>
      </c>
      <c r="B1847" s="10" t="str">
        <f>VLOOKUP(A1847,[3]Feuil1!$A$4:$B$2591,2,FALSE)</f>
        <v>Endoscopies génito-urinaires et anesthésie : séjours de la CMD 12 et de moins de deux jours</v>
      </c>
      <c r="C1847" s="26">
        <v>311</v>
      </c>
      <c r="D1847" s="27">
        <v>226615.64869999999</v>
      </c>
      <c r="E1847" s="26">
        <v>250</v>
      </c>
      <c r="F1847" s="27">
        <v>183417.33170000001</v>
      </c>
      <c r="G1847" s="26">
        <v>274</v>
      </c>
      <c r="H1847" s="27">
        <v>200417.26639999999</v>
      </c>
      <c r="I1847" s="28">
        <v>-0.190623716</v>
      </c>
      <c r="J1847" s="28">
        <v>-0.19614147900000001</v>
      </c>
      <c r="K1847" s="28">
        <v>6.8640975999999998E-3</v>
      </c>
      <c r="L1847" s="28">
        <v>9.2684451000000001E-2</v>
      </c>
      <c r="M1847" s="28">
        <v>9.6000000000000002E-2</v>
      </c>
      <c r="N1847" s="28">
        <v>-3.0251359999999999E-3</v>
      </c>
      <c r="O1847" s="28">
        <v>3.2990599999999998E-4</v>
      </c>
      <c r="P1847" s="28">
        <v>3.2659800000000002E-5</v>
      </c>
      <c r="Q1847" s="28">
        <v>2.4883800000000001E-5</v>
      </c>
      <c r="R1847" s="28">
        <v>7.3960105000000004E-6</v>
      </c>
    </row>
    <row r="1848" spans="1:18" ht="45" x14ac:dyDescent="0.2">
      <c r="A1848" s="12" t="s">
        <v>1709</v>
      </c>
      <c r="B1848" s="10" t="str">
        <f>VLOOKUP(A1848,[3]Feuil1!$A$4:$B$2591,2,FALSE)</f>
        <v>Séjours de la CMD 12 comprenant une endoscopie génito-urinaire sans anesthésie : séjours de moins de deux jours</v>
      </c>
      <c r="C1848" s="26">
        <v>286</v>
      </c>
      <c r="D1848" s="27">
        <v>123427.9436</v>
      </c>
      <c r="E1848" s="26">
        <v>207</v>
      </c>
      <c r="F1848" s="27">
        <v>89422.241999999998</v>
      </c>
      <c r="G1848" s="26">
        <v>237</v>
      </c>
      <c r="H1848" s="27">
        <v>102295.2788</v>
      </c>
      <c r="I1848" s="28">
        <v>-0.27551055800000002</v>
      </c>
      <c r="J1848" s="28">
        <v>-0.27622377599999998</v>
      </c>
      <c r="K1848" s="28">
        <v>9.8541280000000002E-4</v>
      </c>
      <c r="L1848" s="28">
        <v>0.14395788470000001</v>
      </c>
      <c r="M1848" s="28">
        <v>0.14492753620000001</v>
      </c>
      <c r="N1848" s="28">
        <v>-8.46911E-4</v>
      </c>
      <c r="O1848" s="28">
        <v>4.1238249999999999E-4</v>
      </c>
      <c r="P1848" s="28">
        <v>2.4731399999999998E-5</v>
      </c>
      <c r="Q1848" s="28">
        <v>2.1523599999999998E-5</v>
      </c>
      <c r="R1848" s="28">
        <v>3.7750089E-6</v>
      </c>
    </row>
    <row r="1849" spans="1:18" ht="22.5" x14ac:dyDescent="0.2">
      <c r="A1849" s="12" t="s">
        <v>1710</v>
      </c>
      <c r="B1849" s="10" t="str">
        <f>VLOOKUP(A1849,[3]Feuil1!$A$4:$B$2591,2,FALSE)</f>
        <v>Séjours comprenant une biopsie prostatique, en ambulatoire</v>
      </c>
      <c r="C1849" s="26">
        <v>4945</v>
      </c>
      <c r="D1849" s="27">
        <v>3097047.88</v>
      </c>
      <c r="E1849" s="26">
        <v>3963</v>
      </c>
      <c r="F1849" s="27">
        <v>2474916.452</v>
      </c>
      <c r="G1849" s="26">
        <v>3764</v>
      </c>
      <c r="H1849" s="27">
        <v>2350902.4559999998</v>
      </c>
      <c r="I1849" s="28">
        <v>-0.200878854</v>
      </c>
      <c r="J1849" s="28">
        <v>-0.19858442900000001</v>
      </c>
      <c r="K1849" s="28">
        <v>-2.8629649999999999E-3</v>
      </c>
      <c r="L1849" s="28">
        <v>-5.0108356999999999E-2</v>
      </c>
      <c r="M1849" s="28">
        <v>-5.0214483999999997E-2</v>
      </c>
      <c r="N1849" s="28">
        <v>1.117383E-4</v>
      </c>
      <c r="O1849" s="28">
        <v>-2.7354699999999998E-3</v>
      </c>
      <c r="P1849" s="28">
        <v>-2.3825300000000001E-4</v>
      </c>
      <c r="Q1849" s="28">
        <v>3.4183420000000002E-4</v>
      </c>
      <c r="R1849" s="28">
        <v>8.67555E-5</v>
      </c>
    </row>
    <row r="1850" spans="1:18" ht="22.5" x14ac:dyDescent="0.2">
      <c r="A1850" s="12" t="s">
        <v>1711</v>
      </c>
      <c r="B1850" s="10" t="str">
        <f>VLOOKUP(A1850,[3]Feuil1!$A$4:$B$2591,2,FALSE)</f>
        <v>Tumeurs malignes de l'appareil génital masculin, niveau 1</v>
      </c>
      <c r="C1850" s="26">
        <v>1089</v>
      </c>
      <c r="D1850" s="27">
        <v>2146858.9029999999</v>
      </c>
      <c r="E1850" s="26">
        <v>999</v>
      </c>
      <c r="F1850" s="27">
        <v>1970555.3528</v>
      </c>
      <c r="G1850" s="26">
        <v>864</v>
      </c>
      <c r="H1850" s="27">
        <v>1705631.5364999999</v>
      </c>
      <c r="I1850" s="28">
        <v>-8.2121629000000002E-2</v>
      </c>
      <c r="J1850" s="28">
        <v>-8.2644627999999998E-2</v>
      </c>
      <c r="K1850" s="28">
        <v>5.7011620000000003E-4</v>
      </c>
      <c r="L1850" s="28">
        <v>-0.13444119500000001</v>
      </c>
      <c r="M1850" s="28">
        <v>-0.13513513499999999</v>
      </c>
      <c r="N1850" s="28">
        <v>8.0236839999999995E-4</v>
      </c>
      <c r="O1850" s="28">
        <v>-1.8557210000000001E-3</v>
      </c>
      <c r="P1850" s="28">
        <v>-5.08965E-4</v>
      </c>
      <c r="Q1850" s="28">
        <v>7.8465699999999997E-5</v>
      </c>
      <c r="R1850" s="28">
        <v>6.2942999999999997E-5</v>
      </c>
    </row>
    <row r="1851" spans="1:18" ht="22.5" x14ac:dyDescent="0.2">
      <c r="A1851" s="12" t="s">
        <v>1712</v>
      </c>
      <c r="B1851" s="10" t="str">
        <f>VLOOKUP(A1851,[3]Feuil1!$A$4:$B$2591,2,FALSE)</f>
        <v>Tumeurs malignes de l'appareil génital masculin, niveau 2</v>
      </c>
      <c r="C1851" s="26">
        <v>1126</v>
      </c>
      <c r="D1851" s="27">
        <v>4744316.8458000002</v>
      </c>
      <c r="E1851" s="26">
        <v>1048</v>
      </c>
      <c r="F1851" s="27">
        <v>4448949.2892000005</v>
      </c>
      <c r="G1851" s="26">
        <v>944</v>
      </c>
      <c r="H1851" s="27">
        <v>4000172.628</v>
      </c>
      <c r="I1851" s="28">
        <v>-6.2257131E-2</v>
      </c>
      <c r="J1851" s="28">
        <v>-6.9271758000000003E-2</v>
      </c>
      <c r="K1851" s="28">
        <v>7.5367081999999997E-3</v>
      </c>
      <c r="L1851" s="28">
        <v>-0.100872505</v>
      </c>
      <c r="M1851" s="28">
        <v>-9.9236641E-2</v>
      </c>
      <c r="N1851" s="28">
        <v>-1.8160870000000001E-3</v>
      </c>
      <c r="O1851" s="28">
        <v>-1.4295930000000001E-3</v>
      </c>
      <c r="P1851" s="28">
        <v>-8.6217800000000001E-4</v>
      </c>
      <c r="Q1851" s="28">
        <v>8.5730999999999996E-5</v>
      </c>
      <c r="R1851" s="28">
        <v>1.4761860000000001E-4</v>
      </c>
    </row>
    <row r="1852" spans="1:18" ht="22.5" x14ac:dyDescent="0.2">
      <c r="A1852" s="12" t="s">
        <v>1713</v>
      </c>
      <c r="B1852" s="10" t="str">
        <f>VLOOKUP(A1852,[3]Feuil1!$A$4:$B$2591,2,FALSE)</f>
        <v>Tumeurs malignes de l'appareil génital masculin, niveau 3</v>
      </c>
      <c r="C1852" s="26">
        <v>994</v>
      </c>
      <c r="D1852" s="27">
        <v>5836842.9934</v>
      </c>
      <c r="E1852" s="26">
        <v>1020</v>
      </c>
      <c r="F1852" s="27">
        <v>6094898.1846000003</v>
      </c>
      <c r="G1852" s="26">
        <v>1052</v>
      </c>
      <c r="H1852" s="27">
        <v>6195565.8504999997</v>
      </c>
      <c r="I1852" s="28">
        <v>4.4211432699999997E-2</v>
      </c>
      <c r="J1852" s="28">
        <v>2.6156941600000001E-2</v>
      </c>
      <c r="K1852" s="28">
        <v>1.7594278500000001E-2</v>
      </c>
      <c r="L1852" s="28">
        <v>1.651671E-2</v>
      </c>
      <c r="M1852" s="28">
        <v>3.1372549E-2</v>
      </c>
      <c r="N1852" s="28">
        <v>-1.440395E-2</v>
      </c>
      <c r="O1852" s="28">
        <v>4.3987460000000003E-4</v>
      </c>
      <c r="P1852" s="28">
        <v>1.934002E-4</v>
      </c>
      <c r="Q1852" s="28">
        <v>9.5539199999999995E-5</v>
      </c>
      <c r="R1852" s="28">
        <v>2.286353E-4</v>
      </c>
    </row>
    <row r="1853" spans="1:18" ht="22.5" x14ac:dyDescent="0.2">
      <c r="A1853" s="12" t="s">
        <v>1714</v>
      </c>
      <c r="B1853" s="10" t="str">
        <f>VLOOKUP(A1853,[3]Feuil1!$A$4:$B$2591,2,FALSE)</f>
        <v>Tumeurs malignes de l'appareil génital masculin, niveau 4</v>
      </c>
      <c r="C1853" s="26">
        <v>210</v>
      </c>
      <c r="D1853" s="27">
        <v>1532862.7593</v>
      </c>
      <c r="E1853" s="26">
        <v>205</v>
      </c>
      <c r="F1853" s="27">
        <v>1457603.6209</v>
      </c>
      <c r="G1853" s="26">
        <v>215</v>
      </c>
      <c r="H1853" s="27">
        <v>1557100.3176</v>
      </c>
      <c r="I1853" s="28">
        <v>-4.9097113999999997E-2</v>
      </c>
      <c r="J1853" s="28">
        <v>-2.3809523999999999E-2</v>
      </c>
      <c r="K1853" s="28">
        <v>-2.5904361000000001E-2</v>
      </c>
      <c r="L1853" s="28">
        <v>6.8260462100000002E-2</v>
      </c>
      <c r="M1853" s="28">
        <v>4.8780487800000001E-2</v>
      </c>
      <c r="N1853" s="28">
        <v>1.8573928999999999E-2</v>
      </c>
      <c r="O1853" s="28">
        <v>1.374608E-4</v>
      </c>
      <c r="P1853" s="28">
        <v>1.911506E-4</v>
      </c>
      <c r="Q1853" s="28">
        <v>1.9525600000000002E-5</v>
      </c>
      <c r="R1853" s="28">
        <v>5.7461799999999999E-5</v>
      </c>
    </row>
    <row r="1854" spans="1:18" ht="22.5" x14ac:dyDescent="0.2">
      <c r="A1854" s="12" t="s">
        <v>1715</v>
      </c>
      <c r="B1854" s="10" t="str">
        <f>VLOOKUP(A1854,[3]Feuil1!$A$4:$B$2591,2,FALSE)</f>
        <v>Tumeurs malignes de l'appareil génital masculin, très courte durée</v>
      </c>
      <c r="C1854" s="26">
        <v>1817</v>
      </c>
      <c r="D1854" s="27">
        <v>1009203.6360000001</v>
      </c>
      <c r="E1854" s="26">
        <v>1397</v>
      </c>
      <c r="F1854" s="27">
        <v>774894.47759999998</v>
      </c>
      <c r="G1854" s="26">
        <v>1150</v>
      </c>
      <c r="H1854" s="27">
        <v>637758.07739999995</v>
      </c>
      <c r="I1854" s="28">
        <v>-0.23217232900000001</v>
      </c>
      <c r="J1854" s="28">
        <v>-0.231150248</v>
      </c>
      <c r="K1854" s="28">
        <v>-1.329364E-3</v>
      </c>
      <c r="L1854" s="28">
        <v>-0.17697429000000001</v>
      </c>
      <c r="M1854" s="28">
        <v>-0.17680744500000001</v>
      </c>
      <c r="N1854" s="28">
        <v>-2.0268099999999999E-4</v>
      </c>
      <c r="O1854" s="28">
        <v>-3.3952819999999999E-3</v>
      </c>
      <c r="P1854" s="28">
        <v>-2.6346300000000002E-4</v>
      </c>
      <c r="Q1854" s="28">
        <v>1.0443919999999999E-4</v>
      </c>
      <c r="R1854" s="28">
        <v>2.3535200000000001E-5</v>
      </c>
    </row>
    <row r="1855" spans="1:18" ht="22.5" x14ac:dyDescent="0.2">
      <c r="A1855" s="12" t="s">
        <v>1716</v>
      </c>
      <c r="B1855" s="10" t="str">
        <f>VLOOKUP(A1855,[3]Feuil1!$A$4:$B$2591,2,FALSE)</f>
        <v>Hypertrophie prostatique bénigne, niveau 1</v>
      </c>
      <c r="C1855" s="26">
        <v>878</v>
      </c>
      <c r="D1855" s="27">
        <v>1044443.7232</v>
      </c>
      <c r="E1855" s="26">
        <v>649</v>
      </c>
      <c r="F1855" s="27">
        <v>762295.72869999998</v>
      </c>
      <c r="G1855" s="26">
        <v>651</v>
      </c>
      <c r="H1855" s="27">
        <v>770984.30759999994</v>
      </c>
      <c r="I1855" s="28">
        <v>-0.27014188300000003</v>
      </c>
      <c r="J1855" s="28">
        <v>-0.26082004600000003</v>
      </c>
      <c r="K1855" s="28">
        <v>-1.2611053000000001E-2</v>
      </c>
      <c r="L1855" s="28">
        <v>1.1397911E-2</v>
      </c>
      <c r="M1855" s="28">
        <v>3.0816641000000001E-3</v>
      </c>
      <c r="N1855" s="28">
        <v>8.2906977999999999E-3</v>
      </c>
      <c r="O1855" s="28">
        <v>2.7492200000000001E-5</v>
      </c>
      <c r="P1855" s="28">
        <v>1.6692299999999999E-5</v>
      </c>
      <c r="Q1855" s="28">
        <v>5.91217E-5</v>
      </c>
      <c r="R1855" s="28">
        <v>2.8451700000000001E-5</v>
      </c>
    </row>
    <row r="1856" spans="1:18" ht="22.5" x14ac:dyDescent="0.2">
      <c r="A1856" s="12" t="s">
        <v>1717</v>
      </c>
      <c r="B1856" s="10" t="str">
        <f>VLOOKUP(A1856,[3]Feuil1!$A$4:$B$2591,2,FALSE)</f>
        <v>Hypertrophie prostatique bénigne, niveau 2</v>
      </c>
      <c r="C1856" s="26">
        <v>941</v>
      </c>
      <c r="D1856" s="27">
        <v>2170666.9175999998</v>
      </c>
      <c r="E1856" s="26">
        <v>827</v>
      </c>
      <c r="F1856" s="27">
        <v>1916796.7816000001</v>
      </c>
      <c r="G1856" s="26">
        <v>823</v>
      </c>
      <c r="H1856" s="27">
        <v>1922827.0293000001</v>
      </c>
      <c r="I1856" s="28">
        <v>-0.116954902</v>
      </c>
      <c r="J1856" s="28">
        <v>-0.121147715</v>
      </c>
      <c r="K1856" s="28">
        <v>4.7707829000000002E-3</v>
      </c>
      <c r="L1856" s="28">
        <v>3.1460025999999999E-3</v>
      </c>
      <c r="M1856" s="28">
        <v>-4.8367590000000004E-3</v>
      </c>
      <c r="N1856" s="28">
        <v>8.0215604000000006E-3</v>
      </c>
      <c r="O1856" s="28">
        <v>-5.4984000000000001E-5</v>
      </c>
      <c r="P1856" s="28">
        <v>1.15852E-5</v>
      </c>
      <c r="Q1856" s="28">
        <v>7.4742199999999997E-5</v>
      </c>
      <c r="R1856" s="28">
        <v>7.0958199999999994E-5</v>
      </c>
    </row>
    <row r="1857" spans="1:18" ht="22.5" x14ac:dyDescent="0.2">
      <c r="A1857" s="12" t="s">
        <v>1718</v>
      </c>
      <c r="B1857" s="10" t="str">
        <f>VLOOKUP(A1857,[3]Feuil1!$A$4:$B$2591,2,FALSE)</f>
        <v>Hypertrophie prostatique bénigne, niveau 3</v>
      </c>
      <c r="C1857" s="26">
        <v>516</v>
      </c>
      <c r="D1857" s="27">
        <v>1963670.2143999999</v>
      </c>
      <c r="E1857" s="26">
        <v>537</v>
      </c>
      <c r="F1857" s="27">
        <v>2057728.1728000001</v>
      </c>
      <c r="G1857" s="26">
        <v>489</v>
      </c>
      <c r="H1857" s="27">
        <v>1869014.7756000001</v>
      </c>
      <c r="I1857" s="28">
        <v>4.78990605E-2</v>
      </c>
      <c r="J1857" s="28">
        <v>4.0697674400000002E-2</v>
      </c>
      <c r="K1857" s="28">
        <v>6.9197675999999996E-3</v>
      </c>
      <c r="L1857" s="28">
        <v>-9.1709584999999996E-2</v>
      </c>
      <c r="M1857" s="28">
        <v>-8.9385475000000006E-2</v>
      </c>
      <c r="N1857" s="28">
        <v>-2.552244E-3</v>
      </c>
      <c r="O1857" s="28">
        <v>-6.5981199999999996E-4</v>
      </c>
      <c r="P1857" s="28">
        <v>-3.6255100000000002E-4</v>
      </c>
      <c r="Q1857" s="28">
        <v>4.4409400000000002E-5</v>
      </c>
      <c r="R1857" s="28">
        <v>6.8972400000000004E-5</v>
      </c>
    </row>
    <row r="1858" spans="1:18" ht="22.5" x14ac:dyDescent="0.2">
      <c r="A1858" s="12" t="s">
        <v>1719</v>
      </c>
      <c r="B1858" s="10" t="str">
        <f>VLOOKUP(A1858,[3]Feuil1!$A$4:$B$2591,2,FALSE)</f>
        <v>Hypertrophie prostatique bénigne, niveau 4</v>
      </c>
      <c r="C1858" s="26">
        <v>162</v>
      </c>
      <c r="D1858" s="27">
        <v>775812.48600000003</v>
      </c>
      <c r="E1858" s="26">
        <v>161</v>
      </c>
      <c r="F1858" s="27">
        <v>760922.96649999998</v>
      </c>
      <c r="G1858" s="26">
        <v>191</v>
      </c>
      <c r="H1858" s="27">
        <v>898645.54960000003</v>
      </c>
      <c r="I1858" s="28">
        <v>-1.9192163000000002E-2</v>
      </c>
      <c r="J1858" s="28">
        <v>-6.1728399999999998E-3</v>
      </c>
      <c r="K1858" s="28">
        <v>-1.3100189E-2</v>
      </c>
      <c r="L1858" s="28">
        <v>0.18099412049999999</v>
      </c>
      <c r="M1858" s="28">
        <v>0.18633540370000001</v>
      </c>
      <c r="N1858" s="28">
        <v>-4.5023379999999998E-3</v>
      </c>
      <c r="O1858" s="28">
        <v>4.1238249999999999E-4</v>
      </c>
      <c r="P1858" s="28">
        <v>2.6458919999999998E-4</v>
      </c>
      <c r="Q1858" s="28">
        <v>1.7346E-5</v>
      </c>
      <c r="R1858" s="28">
        <v>3.31628E-5</v>
      </c>
    </row>
    <row r="1859" spans="1:18" ht="22.5" x14ac:dyDescent="0.2">
      <c r="A1859" s="12" t="s">
        <v>1720</v>
      </c>
      <c r="B1859" s="10" t="str">
        <f>VLOOKUP(A1859,[3]Feuil1!$A$4:$B$2591,2,FALSE)</f>
        <v>Hypertrophie prostatique bénigne, très courte durée</v>
      </c>
      <c r="C1859" s="26">
        <v>1580</v>
      </c>
      <c r="D1859" s="27">
        <v>742456.38119999995</v>
      </c>
      <c r="E1859" s="26">
        <v>1224</v>
      </c>
      <c r="F1859" s="27">
        <v>577038.11179999996</v>
      </c>
      <c r="G1859" s="26">
        <v>1125</v>
      </c>
      <c r="H1859" s="27">
        <v>531298.46860000002</v>
      </c>
      <c r="I1859" s="28">
        <v>-0.22279863699999999</v>
      </c>
      <c r="J1859" s="28">
        <v>-0.225316456</v>
      </c>
      <c r="K1859" s="28">
        <v>3.2501260999999999E-3</v>
      </c>
      <c r="L1859" s="28">
        <v>-7.9266243E-2</v>
      </c>
      <c r="M1859" s="28">
        <v>-8.0882353000000004E-2</v>
      </c>
      <c r="N1859" s="28">
        <v>1.7583276000000001E-3</v>
      </c>
      <c r="O1859" s="28">
        <v>-1.360862E-3</v>
      </c>
      <c r="P1859" s="28">
        <v>-8.7874000000000006E-5</v>
      </c>
      <c r="Q1859" s="28">
        <v>1.021688E-4</v>
      </c>
      <c r="R1859" s="28">
        <v>1.9606499999999999E-5</v>
      </c>
    </row>
    <row r="1860" spans="1:18" ht="22.5" x14ac:dyDescent="0.2">
      <c r="A1860" s="12" t="s">
        <v>1721</v>
      </c>
      <c r="B1860" s="10" t="str">
        <f>VLOOKUP(A1860,[3]Feuil1!$A$4:$B$2591,2,FALSE)</f>
        <v>Autres affections de l'appareil génital masculin, niveau 1</v>
      </c>
      <c r="C1860" s="26">
        <v>2229</v>
      </c>
      <c r="D1860" s="27">
        <v>2233550.7434999999</v>
      </c>
      <c r="E1860" s="26">
        <v>2052</v>
      </c>
      <c r="F1860" s="27">
        <v>2064239.7704</v>
      </c>
      <c r="G1860" s="26">
        <v>1983</v>
      </c>
      <c r="H1860" s="27">
        <v>1972005.2509000001</v>
      </c>
      <c r="I1860" s="28">
        <v>-7.5803503999999994E-2</v>
      </c>
      <c r="J1860" s="28">
        <v>-7.9407805999999997E-2</v>
      </c>
      <c r="K1860" s="28">
        <v>3.9151994000000004E-3</v>
      </c>
      <c r="L1860" s="28">
        <v>-4.4682077000000001E-2</v>
      </c>
      <c r="M1860" s="28">
        <v>-3.3625730999999999E-2</v>
      </c>
      <c r="N1860" s="28">
        <v>-1.1441059999999999E-2</v>
      </c>
      <c r="O1860" s="28">
        <v>-9.4848000000000003E-4</v>
      </c>
      <c r="P1860" s="28">
        <v>-1.7719900000000001E-4</v>
      </c>
      <c r="Q1860" s="28">
        <v>1.8008959999999999E-4</v>
      </c>
      <c r="R1860" s="28">
        <v>7.2773000000000003E-5</v>
      </c>
    </row>
    <row r="1861" spans="1:18" ht="22.5" x14ac:dyDescent="0.2">
      <c r="A1861" s="12" t="s">
        <v>1722</v>
      </c>
      <c r="B1861" s="10" t="str">
        <f>VLOOKUP(A1861,[3]Feuil1!$A$4:$B$2591,2,FALSE)</f>
        <v>Autres affections de l'appareil génital masculin, niveau 2</v>
      </c>
      <c r="C1861" s="26">
        <v>173</v>
      </c>
      <c r="D1861" s="27">
        <v>502201.47779999999</v>
      </c>
      <c r="E1861" s="26">
        <v>215</v>
      </c>
      <c r="F1861" s="27">
        <v>639151.28280000004</v>
      </c>
      <c r="G1861" s="26">
        <v>197</v>
      </c>
      <c r="H1861" s="27">
        <v>573196.49849999999</v>
      </c>
      <c r="I1861" s="28">
        <v>0.27269892870000001</v>
      </c>
      <c r="J1861" s="28">
        <v>0.24277456650000001</v>
      </c>
      <c r="K1861" s="28">
        <v>2.40786729E-2</v>
      </c>
      <c r="L1861" s="28">
        <v>-0.103191194</v>
      </c>
      <c r="M1861" s="28">
        <v>-8.3720929999999999E-2</v>
      </c>
      <c r="N1861" s="28">
        <v>-2.1249272999999999E-2</v>
      </c>
      <c r="O1861" s="28">
        <v>-2.4742900000000002E-4</v>
      </c>
      <c r="P1861" s="28">
        <v>-1.26711E-4</v>
      </c>
      <c r="Q1861" s="28">
        <v>1.7890899999999998E-5</v>
      </c>
      <c r="R1861" s="28">
        <v>2.1152700000000002E-5</v>
      </c>
    </row>
    <row r="1862" spans="1:18" ht="22.5" x14ac:dyDescent="0.2">
      <c r="A1862" s="12" t="s">
        <v>1723</v>
      </c>
      <c r="B1862" s="10" t="str">
        <f>VLOOKUP(A1862,[3]Feuil1!$A$4:$B$2591,2,FALSE)</f>
        <v>Autres affections de l'appareil génital masculin, niveau 3</v>
      </c>
      <c r="C1862" s="26">
        <v>72</v>
      </c>
      <c r="D1862" s="27">
        <v>352405.57140000002</v>
      </c>
      <c r="E1862" s="26">
        <v>70</v>
      </c>
      <c r="F1862" s="27">
        <v>327960.18780000001</v>
      </c>
      <c r="G1862" s="26">
        <v>102</v>
      </c>
      <c r="H1862" s="27">
        <v>478479.55920000002</v>
      </c>
      <c r="I1862" s="28">
        <v>-6.9367187999999996E-2</v>
      </c>
      <c r="J1862" s="28">
        <v>-2.7777777999999999E-2</v>
      </c>
      <c r="K1862" s="28">
        <v>-4.2777678999999999E-2</v>
      </c>
      <c r="L1862" s="28">
        <v>0.45895623009999997</v>
      </c>
      <c r="M1862" s="28">
        <v>0.45714285710000002</v>
      </c>
      <c r="N1862" s="28">
        <v>1.2444716E-3</v>
      </c>
      <c r="O1862" s="28">
        <v>4.3987460000000003E-4</v>
      </c>
      <c r="P1862" s="28">
        <v>2.8917400000000001E-4</v>
      </c>
      <c r="Q1862" s="28">
        <v>9.2633073000000005E-6</v>
      </c>
      <c r="R1862" s="28">
        <v>1.7657400000000001E-5</v>
      </c>
    </row>
    <row r="1863" spans="1:18" ht="22.5" x14ac:dyDescent="0.2">
      <c r="A1863" s="12" t="s">
        <v>1724</v>
      </c>
      <c r="B1863" s="10" t="str">
        <f>VLOOKUP(A1863,[3]Feuil1!$A$4:$B$2591,2,FALSE)</f>
        <v>Autres affections de l'appareil génital masculin, niveau 4</v>
      </c>
      <c r="C1863" s="26">
        <v>30</v>
      </c>
      <c r="D1863" s="27">
        <v>163539.8676</v>
      </c>
      <c r="E1863" s="26">
        <v>27</v>
      </c>
      <c r="F1863" s="27">
        <v>150420.26459999999</v>
      </c>
      <c r="G1863" s="26">
        <v>35</v>
      </c>
      <c r="H1863" s="27">
        <v>190046.82060000001</v>
      </c>
      <c r="I1863" s="28">
        <v>-8.0222659000000002E-2</v>
      </c>
      <c r="J1863" s="28">
        <v>-0.1</v>
      </c>
      <c r="K1863" s="28">
        <v>2.1974823500000001E-2</v>
      </c>
      <c r="L1863" s="28">
        <v>0.26343894620000002</v>
      </c>
      <c r="M1863" s="28">
        <v>0.29629629629999998</v>
      </c>
      <c r="N1863" s="28">
        <v>-2.5347099000000001E-2</v>
      </c>
      <c r="O1863" s="28">
        <v>1.099687E-4</v>
      </c>
      <c r="P1863" s="28">
        <v>7.6129499999999997E-5</v>
      </c>
      <c r="Q1863" s="28">
        <v>3.1785858000000001E-6</v>
      </c>
      <c r="R1863" s="28">
        <v>7.0133092999999997E-6</v>
      </c>
    </row>
    <row r="1864" spans="1:18" ht="22.5" x14ac:dyDescent="0.2">
      <c r="A1864" s="12" t="s">
        <v>1725</v>
      </c>
      <c r="B1864" s="10" t="str">
        <f>VLOOKUP(A1864,[3]Feuil1!$A$4:$B$2591,2,FALSE)</f>
        <v>Autres affections de l'appareil génital masculin, très courte durée</v>
      </c>
      <c r="C1864" s="26">
        <v>2635</v>
      </c>
      <c r="D1864" s="27">
        <v>1846520.7855</v>
      </c>
      <c r="E1864" s="26">
        <v>2530</v>
      </c>
      <c r="F1864" s="27">
        <v>1774496.3055</v>
      </c>
      <c r="G1864" s="26">
        <v>2662</v>
      </c>
      <c r="H1864" s="27">
        <v>1866723.1065</v>
      </c>
      <c r="I1864" s="28">
        <v>-3.9005507000000002E-2</v>
      </c>
      <c r="J1864" s="28">
        <v>-3.9848197000000002E-2</v>
      </c>
      <c r="K1864" s="28">
        <v>8.7766329999999998E-4</v>
      </c>
      <c r="L1864" s="28">
        <v>5.1973509699999997E-2</v>
      </c>
      <c r="M1864" s="28">
        <v>5.2173913000000002E-2</v>
      </c>
      <c r="N1864" s="28">
        <v>-1.90466E-4</v>
      </c>
      <c r="O1864" s="28">
        <v>1.8144828999999999E-3</v>
      </c>
      <c r="P1864" s="28">
        <v>1.771838E-4</v>
      </c>
      <c r="Q1864" s="28">
        <v>2.4175419999999999E-4</v>
      </c>
      <c r="R1864" s="28">
        <v>6.8887799999999995E-5</v>
      </c>
    </row>
    <row r="1865" spans="1:18" x14ac:dyDescent="0.2">
      <c r="A1865" s="12" t="s">
        <v>1726</v>
      </c>
      <c r="B1865" s="10" t="str">
        <f>VLOOKUP(A1865,[3]Feuil1!$A$4:$B$2591,2,FALSE)</f>
        <v>Prostatites aigües et orchites, niveau 1</v>
      </c>
      <c r="C1865" s="26">
        <v>5114</v>
      </c>
      <c r="D1865" s="27">
        <v>7011069.5284000002</v>
      </c>
      <c r="E1865" s="26">
        <v>4993</v>
      </c>
      <c r="F1865" s="27">
        <v>6832996.0066999998</v>
      </c>
      <c r="G1865" s="26">
        <v>5126</v>
      </c>
      <c r="H1865" s="27">
        <v>7028601.9855000004</v>
      </c>
      <c r="I1865" s="28">
        <v>-2.539891E-2</v>
      </c>
      <c r="J1865" s="28">
        <v>-2.3660540000000001E-2</v>
      </c>
      <c r="K1865" s="28">
        <v>-1.7804979999999999E-3</v>
      </c>
      <c r="L1865" s="28">
        <v>2.86266783E-2</v>
      </c>
      <c r="M1865" s="28">
        <v>2.6637292199999999E-2</v>
      </c>
      <c r="N1865" s="28">
        <v>1.9377692000000001E-3</v>
      </c>
      <c r="O1865" s="28">
        <v>1.828229E-3</v>
      </c>
      <c r="P1865" s="28">
        <v>3.7579330000000002E-4</v>
      </c>
      <c r="Q1865" s="28">
        <v>4.655266E-4</v>
      </c>
      <c r="R1865" s="28">
        <v>2.593769E-4</v>
      </c>
    </row>
    <row r="1866" spans="1:18" x14ac:dyDescent="0.2">
      <c r="A1866" s="12" t="s">
        <v>1727</v>
      </c>
      <c r="B1866" s="10" t="str">
        <f>VLOOKUP(A1866,[3]Feuil1!$A$4:$B$2591,2,FALSE)</f>
        <v>Prostatites aigües et orchites, niveau 2</v>
      </c>
      <c r="C1866" s="26">
        <v>3651</v>
      </c>
      <c r="D1866" s="27">
        <v>9398222.1400000006</v>
      </c>
      <c r="E1866" s="26">
        <v>3982</v>
      </c>
      <c r="F1866" s="27">
        <v>10278859.809</v>
      </c>
      <c r="G1866" s="26">
        <v>4606</v>
      </c>
      <c r="H1866" s="27">
        <v>11851465.971000001</v>
      </c>
      <c r="I1866" s="28">
        <v>9.3702580800000004E-2</v>
      </c>
      <c r="J1866" s="28">
        <v>9.0660093100000005E-2</v>
      </c>
      <c r="K1866" s="28">
        <v>2.7895837999999998E-3</v>
      </c>
      <c r="L1866" s="28">
        <v>0.15299422209999999</v>
      </c>
      <c r="M1866" s="28">
        <v>0.1567051733</v>
      </c>
      <c r="N1866" s="28">
        <v>-3.2082080000000002E-3</v>
      </c>
      <c r="O1866" s="28">
        <v>8.5775554000000007E-3</v>
      </c>
      <c r="P1866" s="28">
        <v>3.0212514000000001E-3</v>
      </c>
      <c r="Q1866" s="28">
        <v>4.1830189999999997E-4</v>
      </c>
      <c r="R1866" s="28">
        <v>4.3735539999999998E-4</v>
      </c>
    </row>
    <row r="1867" spans="1:18" x14ac:dyDescent="0.2">
      <c r="A1867" s="12" t="s">
        <v>1728</v>
      </c>
      <c r="B1867" s="10" t="str">
        <f>VLOOKUP(A1867,[3]Feuil1!$A$4:$B$2591,2,FALSE)</f>
        <v>Prostatites aigües et orchites, niveau 3</v>
      </c>
      <c r="C1867" s="26">
        <v>2663</v>
      </c>
      <c r="D1867" s="27">
        <v>10321344.937000001</v>
      </c>
      <c r="E1867" s="26">
        <v>3107</v>
      </c>
      <c r="F1867" s="27">
        <v>12038569.771</v>
      </c>
      <c r="G1867" s="26">
        <v>3675</v>
      </c>
      <c r="H1867" s="27">
        <v>14192284.380000001</v>
      </c>
      <c r="I1867" s="28">
        <v>0.16637607239999999</v>
      </c>
      <c r="J1867" s="28">
        <v>0.1667292527</v>
      </c>
      <c r="K1867" s="28">
        <v>-3.0270999999999998E-4</v>
      </c>
      <c r="L1867" s="28">
        <v>0.1789012026</v>
      </c>
      <c r="M1867" s="28">
        <v>0.18281300289999999</v>
      </c>
      <c r="N1867" s="28">
        <v>-3.3072010000000001E-3</v>
      </c>
      <c r="O1867" s="28">
        <v>7.8077748000000002E-3</v>
      </c>
      <c r="P1867" s="28">
        <v>4.1376624000000004E-3</v>
      </c>
      <c r="Q1867" s="28">
        <v>3.3375149999999998E-4</v>
      </c>
      <c r="R1867" s="28">
        <v>5.2373869999999996E-4</v>
      </c>
    </row>
    <row r="1868" spans="1:18" x14ac:dyDescent="0.2">
      <c r="A1868" s="12" t="s">
        <v>1729</v>
      </c>
      <c r="B1868" s="10" t="str">
        <f>VLOOKUP(A1868,[3]Feuil1!$A$4:$B$2591,2,FALSE)</f>
        <v>Prostatites aigües et orchites, niveau 4</v>
      </c>
      <c r="C1868" s="26">
        <v>2027</v>
      </c>
      <c r="D1868" s="27">
        <v>10689604.312000001</v>
      </c>
      <c r="E1868" s="26">
        <v>2714</v>
      </c>
      <c r="F1868" s="27">
        <v>14354386.557</v>
      </c>
      <c r="G1868" s="26">
        <v>3421</v>
      </c>
      <c r="H1868" s="27">
        <v>17991986.919</v>
      </c>
      <c r="I1868" s="28">
        <v>0.34283609920000002</v>
      </c>
      <c r="J1868" s="28">
        <v>0.33892451899999998</v>
      </c>
      <c r="K1868" s="28">
        <v>2.9214344999999998E-3</v>
      </c>
      <c r="L1868" s="28">
        <v>0.25341385</v>
      </c>
      <c r="M1868" s="28">
        <v>0.26050110539999999</v>
      </c>
      <c r="N1868" s="28">
        <v>-5.6225700000000003E-3</v>
      </c>
      <c r="O1868" s="28">
        <v>9.7184802000000008E-3</v>
      </c>
      <c r="P1868" s="28">
        <v>6.9884663999999997E-3</v>
      </c>
      <c r="Q1868" s="28">
        <v>3.1068410000000002E-4</v>
      </c>
      <c r="R1868" s="28">
        <v>6.6395940000000002E-4</v>
      </c>
    </row>
    <row r="1869" spans="1:18" ht="22.5" x14ac:dyDescent="0.2">
      <c r="A1869" s="12" t="s">
        <v>1730</v>
      </c>
      <c r="B1869" s="10" t="str">
        <f>VLOOKUP(A1869,[3]Feuil1!$A$4:$B$2591,2,FALSE)</f>
        <v>Prostatites aigües et orchites, très courte durée</v>
      </c>
      <c r="C1869" s="26">
        <v>2402</v>
      </c>
      <c r="D1869" s="27">
        <v>1288406.7350000001</v>
      </c>
      <c r="E1869" s="26">
        <v>2602</v>
      </c>
      <c r="F1869" s="27">
        <v>1394575.5175000001</v>
      </c>
      <c r="G1869" s="26">
        <v>2841</v>
      </c>
      <c r="H1869" s="27">
        <v>1521659.7549999999</v>
      </c>
      <c r="I1869" s="28">
        <v>8.2403157000000005E-2</v>
      </c>
      <c r="J1869" s="28">
        <v>8.3263946699999994E-2</v>
      </c>
      <c r="K1869" s="28">
        <v>-7.9462599999999999E-4</v>
      </c>
      <c r="L1869" s="28">
        <v>9.1127540899999998E-2</v>
      </c>
      <c r="M1869" s="28">
        <v>9.1852421200000006E-2</v>
      </c>
      <c r="N1869" s="28">
        <v>-6.6390000000000004E-4</v>
      </c>
      <c r="O1869" s="28">
        <v>3.2853137E-3</v>
      </c>
      <c r="P1869" s="28">
        <v>2.4415100000000001E-4</v>
      </c>
      <c r="Q1869" s="28">
        <v>2.5801040000000001E-4</v>
      </c>
      <c r="R1869" s="28">
        <v>5.6153899999999998E-5</v>
      </c>
    </row>
    <row r="1870" spans="1:18" ht="22.5" x14ac:dyDescent="0.2">
      <c r="A1870" s="12" t="s">
        <v>1731</v>
      </c>
      <c r="B1870" s="10" t="str">
        <f>VLOOKUP(A1870,[3]Feuil1!$A$4:$B$2591,2,FALSE)</f>
        <v>Autres infections et inflammations de l'appareil génital masculin, niveau 1</v>
      </c>
      <c r="C1870" s="26">
        <v>1020</v>
      </c>
      <c r="D1870" s="27">
        <v>828929.94440000004</v>
      </c>
      <c r="E1870" s="26">
        <v>943</v>
      </c>
      <c r="F1870" s="27">
        <v>766740.50939999998</v>
      </c>
      <c r="G1870" s="26">
        <v>879</v>
      </c>
      <c r="H1870" s="27">
        <v>732169.63690000004</v>
      </c>
      <c r="I1870" s="28">
        <v>-7.5023752999999999E-2</v>
      </c>
      <c r="J1870" s="28">
        <v>-7.5490195999999996E-2</v>
      </c>
      <c r="K1870" s="28">
        <v>5.0453070000000002E-4</v>
      </c>
      <c r="L1870" s="28">
        <v>-4.5088099999999999E-2</v>
      </c>
      <c r="M1870" s="28">
        <v>-6.7868504999999996E-2</v>
      </c>
      <c r="N1870" s="28">
        <v>2.4439046700000001E-2</v>
      </c>
      <c r="O1870" s="28">
        <v>-8.7974899999999998E-4</v>
      </c>
      <c r="P1870" s="28">
        <v>-6.6416999999999998E-5</v>
      </c>
      <c r="Q1870" s="28">
        <v>7.9827900000000002E-5</v>
      </c>
      <c r="R1870" s="28">
        <v>2.7019300000000001E-5</v>
      </c>
    </row>
    <row r="1871" spans="1:18" ht="22.5" x14ac:dyDescent="0.2">
      <c r="A1871" s="12" t="s">
        <v>1732</v>
      </c>
      <c r="B1871" s="10" t="str">
        <f>VLOOKUP(A1871,[3]Feuil1!$A$4:$B$2591,2,FALSE)</f>
        <v>Autres infections et inflammations de l'appareil génital masculin, niveau 2</v>
      </c>
      <c r="C1871" s="26">
        <v>235</v>
      </c>
      <c r="D1871" s="27">
        <v>592380.2365</v>
      </c>
      <c r="E1871" s="26">
        <v>210</v>
      </c>
      <c r="F1871" s="27">
        <v>532294.51850000001</v>
      </c>
      <c r="G1871" s="26">
        <v>188</v>
      </c>
      <c r="H1871" s="27">
        <v>475883.016</v>
      </c>
      <c r="I1871" s="28">
        <v>-0.10143099699999999</v>
      </c>
      <c r="J1871" s="28">
        <v>-0.106382979</v>
      </c>
      <c r="K1871" s="28">
        <v>5.5415033000000002E-3</v>
      </c>
      <c r="L1871" s="28">
        <v>-0.10597798899999999</v>
      </c>
      <c r="M1871" s="28">
        <v>-0.104761905</v>
      </c>
      <c r="N1871" s="28">
        <v>-1.3583919999999999E-3</v>
      </c>
      <c r="O1871" s="28">
        <v>-3.0241399999999998E-4</v>
      </c>
      <c r="P1871" s="28">
        <v>-1.0837599999999999E-4</v>
      </c>
      <c r="Q1871" s="28">
        <v>1.7073499999999998E-5</v>
      </c>
      <c r="R1871" s="28">
        <v>1.7561500000000001E-5</v>
      </c>
    </row>
    <row r="1872" spans="1:18" ht="22.5" x14ac:dyDescent="0.2">
      <c r="A1872" s="12" t="s">
        <v>1733</v>
      </c>
      <c r="B1872" s="10" t="str">
        <f>VLOOKUP(A1872,[3]Feuil1!$A$4:$B$2591,2,FALSE)</f>
        <v>Autres infections et inflammations de l'appareil génital masculin, niveau 3</v>
      </c>
      <c r="C1872" s="26">
        <v>258</v>
      </c>
      <c r="D1872" s="27">
        <v>845579.20779999997</v>
      </c>
      <c r="E1872" s="26">
        <v>280</v>
      </c>
      <c r="F1872" s="27">
        <v>934877.70429999998</v>
      </c>
      <c r="G1872" s="26">
        <v>238</v>
      </c>
      <c r="H1872" s="27">
        <v>781413.10880000005</v>
      </c>
      <c r="I1872" s="28">
        <v>0.1056063059</v>
      </c>
      <c r="J1872" s="28">
        <v>8.5271317799999996E-2</v>
      </c>
      <c r="K1872" s="28">
        <v>1.8737238999999999E-2</v>
      </c>
      <c r="L1872" s="28">
        <v>-0.164154728</v>
      </c>
      <c r="M1872" s="28">
        <v>-0.15</v>
      </c>
      <c r="N1872" s="28">
        <v>-1.6652620999999999E-2</v>
      </c>
      <c r="O1872" s="28">
        <v>-5.77335E-4</v>
      </c>
      <c r="P1872" s="28">
        <v>-2.9483200000000003E-4</v>
      </c>
      <c r="Q1872" s="28">
        <v>2.1614400000000001E-5</v>
      </c>
      <c r="R1872" s="28">
        <v>2.8836500000000001E-5</v>
      </c>
    </row>
    <row r="1873" spans="1:18" ht="22.5" x14ac:dyDescent="0.2">
      <c r="A1873" s="12" t="s">
        <v>1734</v>
      </c>
      <c r="B1873" s="10" t="str">
        <f>VLOOKUP(A1873,[3]Feuil1!$A$4:$B$2591,2,FALSE)</f>
        <v>Autres infections et inflammations de l'appareil génital masculin, niveau 4</v>
      </c>
      <c r="C1873" s="26">
        <v>38</v>
      </c>
      <c r="D1873" s="27">
        <v>160660.42199999999</v>
      </c>
      <c r="E1873" s="26">
        <v>59</v>
      </c>
      <c r="F1873" s="27">
        <v>252574.10279999999</v>
      </c>
      <c r="G1873" s="26">
        <v>46</v>
      </c>
      <c r="H1873" s="27">
        <v>194468.23439999999</v>
      </c>
      <c r="I1873" s="28">
        <v>0.57209908740000004</v>
      </c>
      <c r="J1873" s="28">
        <v>0.55263157890000003</v>
      </c>
      <c r="K1873" s="28">
        <v>1.25383952E-2</v>
      </c>
      <c r="L1873" s="28">
        <v>-0.23005473500000001</v>
      </c>
      <c r="M1873" s="28">
        <v>-0.22033898299999999</v>
      </c>
      <c r="N1873" s="28">
        <v>-1.2461509000000001E-2</v>
      </c>
      <c r="O1873" s="28">
        <v>-1.7869899999999999E-4</v>
      </c>
      <c r="P1873" s="28">
        <v>-1.11632E-4</v>
      </c>
      <c r="Q1873" s="28">
        <v>4.1775700000000001E-6</v>
      </c>
      <c r="R1873" s="28">
        <v>7.1764730000000001E-6</v>
      </c>
    </row>
    <row r="1874" spans="1:18" ht="33.75" x14ac:dyDescent="0.2">
      <c r="A1874" s="12" t="s">
        <v>1735</v>
      </c>
      <c r="B1874" s="10" t="str">
        <f>VLOOKUP(A1874,[3]Feuil1!$A$4:$B$2591,2,FALSE)</f>
        <v>Autres infections et inflammations de l'appareil génital masculin, très courte durée</v>
      </c>
      <c r="C1874" s="26">
        <v>668</v>
      </c>
      <c r="D1874" s="27">
        <v>322403.20000000001</v>
      </c>
      <c r="E1874" s="26">
        <v>555</v>
      </c>
      <c r="F1874" s="27">
        <v>267839.74400000001</v>
      </c>
      <c r="G1874" s="26">
        <v>580</v>
      </c>
      <c r="H1874" s="27">
        <v>279921.28000000003</v>
      </c>
      <c r="I1874" s="28">
        <v>-0.16923980899999999</v>
      </c>
      <c r="J1874" s="28">
        <v>-0.16916167700000001</v>
      </c>
      <c r="K1874" s="28">
        <v>-9.4040000000000001E-5</v>
      </c>
      <c r="L1874" s="28">
        <v>4.5107331000000001E-2</v>
      </c>
      <c r="M1874" s="28">
        <v>4.5045044999999999E-2</v>
      </c>
      <c r="N1874" s="28">
        <v>5.9601300000000001E-5</v>
      </c>
      <c r="O1874" s="28">
        <v>3.4365209999999999E-4</v>
      </c>
      <c r="P1874" s="28">
        <v>2.3210700000000001E-5</v>
      </c>
      <c r="Q1874" s="28">
        <v>5.2673699999999997E-5</v>
      </c>
      <c r="R1874" s="28">
        <v>1.0329999999999999E-5</v>
      </c>
    </row>
    <row r="1875" spans="1:18" ht="22.5" x14ac:dyDescent="0.2">
      <c r="A1875" s="12" t="s">
        <v>1736</v>
      </c>
      <c r="B1875" s="10" t="str">
        <f>VLOOKUP(A1875,[3]Feuil1!$A$4:$B$2591,2,FALSE)</f>
        <v>Explorations et surveillance des affections de l'appareil génital masculin</v>
      </c>
      <c r="C1875" s="26">
        <v>850</v>
      </c>
      <c r="D1875" s="27">
        <v>597601.5675</v>
      </c>
      <c r="E1875" s="26">
        <v>786</v>
      </c>
      <c r="F1875" s="27">
        <v>549030.03890000004</v>
      </c>
      <c r="G1875" s="26">
        <v>958</v>
      </c>
      <c r="H1875" s="27">
        <v>669341.02</v>
      </c>
      <c r="I1875" s="28">
        <v>-8.1277445000000004E-2</v>
      </c>
      <c r="J1875" s="28">
        <v>-7.5294117999999993E-2</v>
      </c>
      <c r="K1875" s="28">
        <v>-6.4705199999999996E-3</v>
      </c>
      <c r="L1875" s="28">
        <v>0.21913369499999999</v>
      </c>
      <c r="M1875" s="28">
        <v>0.21882951649999999</v>
      </c>
      <c r="N1875" s="28">
        <v>2.4956609999999998E-4</v>
      </c>
      <c r="O1875" s="28">
        <v>2.3643262E-3</v>
      </c>
      <c r="P1875" s="28">
        <v>2.3113840000000001E-4</v>
      </c>
      <c r="Q1875" s="28">
        <v>8.7002400000000006E-5</v>
      </c>
      <c r="R1875" s="28">
        <v>2.4700699999999999E-5</v>
      </c>
    </row>
    <row r="1876" spans="1:18" ht="22.5" x14ac:dyDescent="0.2">
      <c r="A1876" s="12" t="s">
        <v>1737</v>
      </c>
      <c r="B1876" s="10" t="str">
        <f>VLOOKUP(A1876,[3]Feuil1!$A$4:$B$2591,2,FALSE)</f>
        <v>Symptômes et autres recours aux soins de la CMD 12</v>
      </c>
      <c r="C1876" s="26">
        <v>428</v>
      </c>
      <c r="D1876" s="27">
        <v>410894.53899999999</v>
      </c>
      <c r="E1876" s="26">
        <v>456</v>
      </c>
      <c r="F1876" s="27">
        <v>433456.57160000002</v>
      </c>
      <c r="G1876" s="26">
        <v>383</v>
      </c>
      <c r="H1876" s="27">
        <v>364723.25140000001</v>
      </c>
      <c r="I1876" s="28">
        <v>5.4909545999999997E-2</v>
      </c>
      <c r="J1876" s="28">
        <v>6.5420560700000005E-2</v>
      </c>
      <c r="K1876" s="28">
        <v>-9.8656019999999994E-3</v>
      </c>
      <c r="L1876" s="28">
        <v>-0.15857025799999999</v>
      </c>
      <c r="M1876" s="28">
        <v>-0.16008771899999999</v>
      </c>
      <c r="N1876" s="28">
        <v>1.8066906999999999E-3</v>
      </c>
      <c r="O1876" s="28">
        <v>-1.0034639999999999E-3</v>
      </c>
      <c r="P1876" s="28">
        <v>-1.32049E-4</v>
      </c>
      <c r="Q1876" s="28">
        <v>3.4782800000000002E-5</v>
      </c>
      <c r="R1876" s="28">
        <v>1.34594E-5</v>
      </c>
    </row>
    <row r="1877" spans="1:18" x14ac:dyDescent="0.2">
      <c r="A1877" s="12" t="s">
        <v>1738</v>
      </c>
      <c r="B1877" s="10" t="str">
        <f>VLOOKUP(A1877,[3]Feuil1!$A$4:$B$2591,2,FALSE)</f>
        <v>Hystérectomies, niveau 1</v>
      </c>
      <c r="C1877" s="26">
        <v>20908</v>
      </c>
      <c r="D1877" s="27">
        <v>62764229.373999998</v>
      </c>
      <c r="E1877" s="26">
        <v>20472</v>
      </c>
      <c r="F1877" s="27">
        <v>61413117.123000003</v>
      </c>
      <c r="G1877" s="26">
        <v>19435</v>
      </c>
      <c r="H1877" s="27">
        <v>58234045.241999999</v>
      </c>
      <c r="I1877" s="28">
        <v>-2.1526788000000002E-2</v>
      </c>
      <c r="J1877" s="28">
        <v>-2.0853262000000001E-2</v>
      </c>
      <c r="K1877" s="28">
        <v>-6.8787000000000004E-4</v>
      </c>
      <c r="L1877" s="28">
        <v>-5.1765355999999998E-2</v>
      </c>
      <c r="M1877" s="28">
        <v>-5.0654552999999998E-2</v>
      </c>
      <c r="N1877" s="28">
        <v>-1.170073E-3</v>
      </c>
      <c r="O1877" s="28">
        <v>-1.4254687E-2</v>
      </c>
      <c r="P1877" s="28">
        <v>-6.1075529999999999E-3</v>
      </c>
      <c r="Q1877" s="28">
        <v>1.7650233E-3</v>
      </c>
      <c r="R1877" s="28">
        <v>2.1490145E-3</v>
      </c>
    </row>
    <row r="1878" spans="1:18" x14ac:dyDescent="0.2">
      <c r="A1878" s="12" t="s">
        <v>1739</v>
      </c>
      <c r="B1878" s="10" t="str">
        <f>VLOOKUP(A1878,[3]Feuil1!$A$4:$B$2591,2,FALSE)</f>
        <v>Hystérectomies, niveau 2</v>
      </c>
      <c r="C1878" s="26">
        <v>3075</v>
      </c>
      <c r="D1878" s="27">
        <v>13177200.859999999</v>
      </c>
      <c r="E1878" s="26">
        <v>3177</v>
      </c>
      <c r="F1878" s="27">
        <v>13624447.653999999</v>
      </c>
      <c r="G1878" s="26">
        <v>3163</v>
      </c>
      <c r="H1878" s="27">
        <v>13537607.872</v>
      </c>
      <c r="I1878" s="28">
        <v>3.39409559E-2</v>
      </c>
      <c r="J1878" s="28">
        <v>3.3170731699999997E-2</v>
      </c>
      <c r="K1878" s="28">
        <v>7.4549559999999998E-4</v>
      </c>
      <c r="L1878" s="28">
        <v>-6.3738199999999997E-3</v>
      </c>
      <c r="M1878" s="28">
        <v>-4.4066729999999998E-3</v>
      </c>
      <c r="N1878" s="28">
        <v>-1.975854E-3</v>
      </c>
      <c r="O1878" s="28">
        <v>-1.9244499999999999E-4</v>
      </c>
      <c r="P1878" s="28">
        <v>-1.6683400000000001E-4</v>
      </c>
      <c r="Q1878" s="28">
        <v>2.872533E-4</v>
      </c>
      <c r="R1878" s="28">
        <v>4.9957919999999996E-4</v>
      </c>
    </row>
    <row r="1879" spans="1:18" x14ac:dyDescent="0.2">
      <c r="A1879" s="12" t="s">
        <v>1740</v>
      </c>
      <c r="B1879" s="10" t="str">
        <f>VLOOKUP(A1879,[3]Feuil1!$A$4:$B$2591,2,FALSE)</f>
        <v>Hystérectomies, niveau 3</v>
      </c>
      <c r="C1879" s="26">
        <v>668</v>
      </c>
      <c r="D1879" s="27">
        <v>3990727.8706</v>
      </c>
      <c r="E1879" s="26">
        <v>664</v>
      </c>
      <c r="F1879" s="27">
        <v>3977709.9314999999</v>
      </c>
      <c r="G1879" s="26">
        <v>649</v>
      </c>
      <c r="H1879" s="27">
        <v>3897814.7648</v>
      </c>
      <c r="I1879" s="28">
        <v>-3.2620460000000002E-3</v>
      </c>
      <c r="J1879" s="28">
        <v>-5.9880239999999998E-3</v>
      </c>
      <c r="K1879" s="28">
        <v>2.7423992E-3</v>
      </c>
      <c r="L1879" s="28">
        <v>-2.0085720000000001E-2</v>
      </c>
      <c r="M1879" s="28">
        <v>-2.2590361E-2</v>
      </c>
      <c r="N1879" s="28">
        <v>2.5625302E-3</v>
      </c>
      <c r="O1879" s="28">
        <v>-2.0619099999999999E-4</v>
      </c>
      <c r="P1879" s="28">
        <v>-1.5349299999999999E-4</v>
      </c>
      <c r="Q1879" s="28">
        <v>5.8940100000000002E-5</v>
      </c>
      <c r="R1879" s="28">
        <v>1.4384129999999999E-4</v>
      </c>
    </row>
    <row r="1880" spans="1:18" x14ac:dyDescent="0.2">
      <c r="A1880" s="12" t="s">
        <v>1741</v>
      </c>
      <c r="B1880" s="10" t="str">
        <f>VLOOKUP(A1880,[3]Feuil1!$A$4:$B$2591,2,FALSE)</f>
        <v>Hystérectomies, niveau 4</v>
      </c>
      <c r="C1880" s="26">
        <v>164</v>
      </c>
      <c r="D1880" s="27">
        <v>1757456.7625</v>
      </c>
      <c r="E1880" s="26">
        <v>156</v>
      </c>
      <c r="F1880" s="27">
        <v>1699578.2467</v>
      </c>
      <c r="G1880" s="26">
        <v>125</v>
      </c>
      <c r="H1880" s="27">
        <v>1375933.6251999999</v>
      </c>
      <c r="I1880" s="28">
        <v>-3.2933109000000002E-2</v>
      </c>
      <c r="J1880" s="28">
        <v>-4.8780487999999997E-2</v>
      </c>
      <c r="K1880" s="28">
        <v>1.6660064499999998E-2</v>
      </c>
      <c r="L1880" s="28">
        <v>-0.19042643200000001</v>
      </c>
      <c r="M1880" s="28">
        <v>-0.198717949</v>
      </c>
      <c r="N1880" s="28">
        <v>1.03478128E-2</v>
      </c>
      <c r="O1880" s="28">
        <v>-4.2612900000000003E-4</v>
      </c>
      <c r="P1880" s="28">
        <v>-6.2177800000000002E-4</v>
      </c>
      <c r="Q1880" s="28">
        <v>1.1352099999999999E-5</v>
      </c>
      <c r="R1880" s="28">
        <v>5.0776199999999997E-5</v>
      </c>
    </row>
    <row r="1881" spans="1:18" ht="22.5" x14ac:dyDescent="0.2">
      <c r="A1881" s="12" t="s">
        <v>1742</v>
      </c>
      <c r="B1881" s="10" t="str">
        <f>VLOOKUP(A1881,[3]Feuil1!$A$4:$B$2591,2,FALSE)</f>
        <v>Interventions réparatrices sur l'appareil génital féminin, niveau 1</v>
      </c>
      <c r="C1881" s="26">
        <v>9179</v>
      </c>
      <c r="D1881" s="27">
        <v>26538513.120999999</v>
      </c>
      <c r="E1881" s="26">
        <v>9293</v>
      </c>
      <c r="F1881" s="27">
        <v>26892982.969999999</v>
      </c>
      <c r="G1881" s="26">
        <v>8916</v>
      </c>
      <c r="H1881" s="27">
        <v>25820232.923</v>
      </c>
      <c r="I1881" s="28">
        <v>1.3356808899999999E-2</v>
      </c>
      <c r="J1881" s="28">
        <v>1.24196536E-2</v>
      </c>
      <c r="K1881" s="28">
        <v>9.2565900000000001E-4</v>
      </c>
      <c r="L1881" s="28">
        <v>-3.9889589000000003E-2</v>
      </c>
      <c r="M1881" s="28">
        <v>-4.0568170000000001E-2</v>
      </c>
      <c r="N1881" s="28">
        <v>7.0727300000000002E-4</v>
      </c>
      <c r="O1881" s="28">
        <v>-5.1822730000000003E-3</v>
      </c>
      <c r="P1881" s="28">
        <v>-2.0609399999999998E-3</v>
      </c>
      <c r="Q1881" s="28">
        <v>8.0972200000000002E-4</v>
      </c>
      <c r="R1881" s="28">
        <v>9.528456E-4</v>
      </c>
    </row>
    <row r="1882" spans="1:18" ht="22.5" x14ac:dyDescent="0.2">
      <c r="A1882" s="12" t="s">
        <v>1743</v>
      </c>
      <c r="B1882" s="10" t="str">
        <f>VLOOKUP(A1882,[3]Feuil1!$A$4:$B$2591,2,FALSE)</f>
        <v>Interventions réparatrices sur l'appareil génital féminin, niveau 2</v>
      </c>
      <c r="C1882" s="26">
        <v>1058</v>
      </c>
      <c r="D1882" s="27">
        <v>3748781.5872</v>
      </c>
      <c r="E1882" s="26">
        <v>1223</v>
      </c>
      <c r="F1882" s="27">
        <v>4331168.0098999999</v>
      </c>
      <c r="G1882" s="26">
        <v>1321</v>
      </c>
      <c r="H1882" s="27">
        <v>4683626.3234000001</v>
      </c>
      <c r="I1882" s="28">
        <v>0.15535352199999999</v>
      </c>
      <c r="J1882" s="28">
        <v>0.15595463139999999</v>
      </c>
      <c r="K1882" s="28">
        <v>-5.2001100000000002E-4</v>
      </c>
      <c r="L1882" s="28">
        <v>8.1377197299999995E-2</v>
      </c>
      <c r="M1882" s="28">
        <v>8.01308258E-2</v>
      </c>
      <c r="N1882" s="28">
        <v>1.1539078000000001E-3</v>
      </c>
      <c r="O1882" s="28">
        <v>1.3471161E-3</v>
      </c>
      <c r="P1882" s="28">
        <v>6.7713409999999995E-4</v>
      </c>
      <c r="Q1882" s="28">
        <v>1.199689E-4</v>
      </c>
      <c r="R1882" s="28">
        <v>1.7284010000000001E-4</v>
      </c>
    </row>
    <row r="1883" spans="1:18" ht="22.5" x14ac:dyDescent="0.2">
      <c r="A1883" s="12" t="s">
        <v>1744</v>
      </c>
      <c r="B1883" s="10" t="str">
        <f>VLOOKUP(A1883,[3]Feuil1!$A$4:$B$2591,2,FALSE)</f>
        <v>Interventions réparatrices sur l'appareil génital féminin, niveau 3</v>
      </c>
      <c r="C1883" s="26">
        <v>173</v>
      </c>
      <c r="D1883" s="27">
        <v>840739.00179999997</v>
      </c>
      <c r="E1883" s="26">
        <v>158</v>
      </c>
      <c r="F1883" s="27">
        <v>770731.10739999998</v>
      </c>
      <c r="G1883" s="26">
        <v>190</v>
      </c>
      <c r="H1883" s="27">
        <v>885329.12289999996</v>
      </c>
      <c r="I1883" s="28">
        <v>-8.3269473999999996E-2</v>
      </c>
      <c r="J1883" s="28">
        <v>-8.6705201999999995E-2</v>
      </c>
      <c r="K1883" s="28">
        <v>3.7619050999999999E-3</v>
      </c>
      <c r="L1883" s="28">
        <v>0.14868741429999999</v>
      </c>
      <c r="M1883" s="28">
        <v>0.2025316456</v>
      </c>
      <c r="N1883" s="28">
        <v>-4.4775729E-2</v>
      </c>
      <c r="O1883" s="28">
        <v>4.3987460000000003E-4</v>
      </c>
      <c r="P1883" s="28">
        <v>2.2016280000000001E-4</v>
      </c>
      <c r="Q1883" s="28">
        <v>1.72552E-5</v>
      </c>
      <c r="R1883" s="28">
        <v>3.26714E-5</v>
      </c>
    </row>
    <row r="1884" spans="1:18" ht="22.5" x14ac:dyDescent="0.2">
      <c r="A1884" s="12" t="s">
        <v>1745</v>
      </c>
      <c r="B1884" s="10" t="str">
        <f>VLOOKUP(A1884,[3]Feuil1!$A$4:$B$2591,2,FALSE)</f>
        <v>Interventions réparatrices sur l'appareil génital féminin, niveau 4</v>
      </c>
      <c r="C1884" s="26">
        <v>33</v>
      </c>
      <c r="D1884" s="27">
        <v>262050.34080000001</v>
      </c>
      <c r="E1884" s="26">
        <v>39</v>
      </c>
      <c r="F1884" s="27">
        <v>310829.26240000001</v>
      </c>
      <c r="G1884" s="26">
        <v>38</v>
      </c>
      <c r="H1884" s="27">
        <v>301011.14079999999</v>
      </c>
      <c r="I1884" s="28">
        <v>0.1861433244</v>
      </c>
      <c r="J1884" s="28">
        <v>0.18181818180000001</v>
      </c>
      <c r="K1884" s="28">
        <v>3.6597359999999998E-3</v>
      </c>
      <c r="L1884" s="28">
        <v>-3.1586863999999999E-2</v>
      </c>
      <c r="M1884" s="28">
        <v>-2.5641026000000001E-2</v>
      </c>
      <c r="N1884" s="28">
        <v>-6.1023079999999999E-3</v>
      </c>
      <c r="O1884" s="28">
        <v>-1.3746E-5</v>
      </c>
      <c r="P1884" s="28">
        <v>-1.8862E-5</v>
      </c>
      <c r="Q1884" s="28">
        <v>3.4510361000000002E-6</v>
      </c>
      <c r="R1884" s="28">
        <v>1.11082E-5</v>
      </c>
    </row>
    <row r="1885" spans="1:18" ht="22.5" x14ac:dyDescent="0.2">
      <c r="A1885" s="12" t="s">
        <v>2358</v>
      </c>
      <c r="B1885" s="10" t="str">
        <f>VLOOKUP(A1885,[3]Feuil1!$A$4:$B$2591,2,FALSE)</f>
        <v>Interventions réparatrices sur l'appareil génital féminin, en ambulatoire</v>
      </c>
      <c r="C1885" s="26">
        <v>159</v>
      </c>
      <c r="D1885" s="27">
        <v>237003.41099999999</v>
      </c>
      <c r="E1885" s="26">
        <v>184</v>
      </c>
      <c r="F1885" s="27">
        <v>274063.62</v>
      </c>
      <c r="G1885" s="26">
        <v>236</v>
      </c>
      <c r="H1885" s="27">
        <v>352350.74400000001</v>
      </c>
      <c r="I1885" s="28">
        <v>0.15636993930000001</v>
      </c>
      <c r="J1885" s="28">
        <v>0.15723270440000001</v>
      </c>
      <c r="K1885" s="28">
        <v>-7.4554199999999997E-4</v>
      </c>
      <c r="L1885" s="28">
        <v>0.28565310490000001</v>
      </c>
      <c r="M1885" s="28">
        <v>0.28260869570000002</v>
      </c>
      <c r="N1885" s="28">
        <v>2.3736071999999999E-3</v>
      </c>
      <c r="O1885" s="28">
        <v>7.1479629999999996E-4</v>
      </c>
      <c r="P1885" s="28">
        <v>1.5040330000000001E-4</v>
      </c>
      <c r="Q1885" s="28">
        <v>2.1432799999999999E-5</v>
      </c>
      <c r="R1885" s="28">
        <v>1.30028E-5</v>
      </c>
    </row>
    <row r="1886" spans="1:18" ht="22.5" x14ac:dyDescent="0.2">
      <c r="A1886" s="12" t="s">
        <v>1746</v>
      </c>
      <c r="B1886" s="10" t="str">
        <f>VLOOKUP(A1886,[3]Feuil1!$A$4:$B$2591,2,FALSE)</f>
        <v>Interventions sur le système utéroannexiel pour tumeurs malignes, niveau 1</v>
      </c>
      <c r="C1886" s="26">
        <v>1274</v>
      </c>
      <c r="D1886" s="27">
        <v>4284044.2383000003</v>
      </c>
      <c r="E1886" s="26">
        <v>1258</v>
      </c>
      <c r="F1886" s="27">
        <v>4205794.4896999998</v>
      </c>
      <c r="G1886" s="26">
        <v>1340</v>
      </c>
      <c r="H1886" s="27">
        <v>4424351.2505000001</v>
      </c>
      <c r="I1886" s="28">
        <v>-1.8265391999999998E-2</v>
      </c>
      <c r="J1886" s="28">
        <v>-1.255887E-2</v>
      </c>
      <c r="K1886" s="28">
        <v>-5.7791020000000004E-3</v>
      </c>
      <c r="L1886" s="28">
        <v>5.19656301E-2</v>
      </c>
      <c r="M1886" s="28">
        <v>6.5182829900000003E-2</v>
      </c>
      <c r="N1886" s="28">
        <v>-1.2408386E-2</v>
      </c>
      <c r="O1886" s="28">
        <v>1.1271788E-3</v>
      </c>
      <c r="P1886" s="28">
        <v>4.198858E-4</v>
      </c>
      <c r="Q1886" s="28">
        <v>1.216944E-4</v>
      </c>
      <c r="R1886" s="28">
        <v>1.6327210000000001E-4</v>
      </c>
    </row>
    <row r="1887" spans="1:18" ht="22.5" x14ac:dyDescent="0.2">
      <c r="A1887" s="12" t="s">
        <v>1747</v>
      </c>
      <c r="B1887" s="10" t="str">
        <f>VLOOKUP(A1887,[3]Feuil1!$A$4:$B$2591,2,FALSE)</f>
        <v>Interventions sur le système utéroannexiel pour tumeurs malignes, niveau 2</v>
      </c>
      <c r="C1887" s="26">
        <v>370</v>
      </c>
      <c r="D1887" s="27">
        <v>2041764.9014000001</v>
      </c>
      <c r="E1887" s="26">
        <v>394</v>
      </c>
      <c r="F1887" s="27">
        <v>2156517.0293999999</v>
      </c>
      <c r="G1887" s="26">
        <v>406</v>
      </c>
      <c r="H1887" s="27">
        <v>2231819.5090999999</v>
      </c>
      <c r="I1887" s="28">
        <v>5.6202419699999999E-2</v>
      </c>
      <c r="J1887" s="28">
        <v>6.4864864899999999E-2</v>
      </c>
      <c r="K1887" s="28">
        <v>-8.1347829999999996E-3</v>
      </c>
      <c r="L1887" s="28">
        <v>3.4918564800000003E-2</v>
      </c>
      <c r="M1887" s="28">
        <v>3.04568528E-2</v>
      </c>
      <c r="N1887" s="28">
        <v>4.3298388000000002E-3</v>
      </c>
      <c r="O1887" s="28">
        <v>1.6495299999999999E-4</v>
      </c>
      <c r="P1887" s="28">
        <v>1.4466920000000001E-4</v>
      </c>
      <c r="Q1887" s="28">
        <v>3.6871600000000001E-5</v>
      </c>
      <c r="R1887" s="28">
        <v>8.2361000000000006E-5</v>
      </c>
    </row>
    <row r="1888" spans="1:18" ht="22.5" x14ac:dyDescent="0.2">
      <c r="A1888" s="12" t="s">
        <v>1748</v>
      </c>
      <c r="B1888" s="10" t="str">
        <f>VLOOKUP(A1888,[3]Feuil1!$A$4:$B$2591,2,FALSE)</f>
        <v>Interventions sur le système utéroannexiel pour tumeurs malignes, niveau 3</v>
      </c>
      <c r="C1888" s="26">
        <v>166</v>
      </c>
      <c r="D1888" s="27">
        <v>1782568.5958</v>
      </c>
      <c r="E1888" s="26">
        <v>173</v>
      </c>
      <c r="F1888" s="27">
        <v>1804866.3221</v>
      </c>
      <c r="G1888" s="26">
        <v>176</v>
      </c>
      <c r="H1888" s="27">
        <v>1742940.8647</v>
      </c>
      <c r="I1888" s="28">
        <v>1.2508762E-2</v>
      </c>
      <c r="J1888" s="28">
        <v>4.2168674699999999E-2</v>
      </c>
      <c r="K1888" s="28">
        <v>-2.8459801E-2</v>
      </c>
      <c r="L1888" s="28">
        <v>-3.4310274000000002E-2</v>
      </c>
      <c r="M1888" s="28">
        <v>1.7341040499999998E-2</v>
      </c>
      <c r="N1888" s="28">
        <v>-5.0770893999999997E-2</v>
      </c>
      <c r="O1888" s="28">
        <v>4.1238200000000001E-5</v>
      </c>
      <c r="P1888" s="28">
        <v>-1.1896999999999999E-4</v>
      </c>
      <c r="Q1888" s="28">
        <v>1.5983700000000001E-5</v>
      </c>
      <c r="R1888" s="28">
        <v>6.4319900000000001E-5</v>
      </c>
    </row>
    <row r="1889" spans="1:18" ht="22.5" x14ac:dyDescent="0.2">
      <c r="A1889" s="12" t="s">
        <v>1749</v>
      </c>
      <c r="B1889" s="10" t="str">
        <f>VLOOKUP(A1889,[3]Feuil1!$A$4:$B$2591,2,FALSE)</f>
        <v>Interventions sur le système utéroannexiel pour tumeurs malignes, niveau 4</v>
      </c>
      <c r="C1889" s="26">
        <v>41</v>
      </c>
      <c r="D1889" s="27">
        <v>846112.26540000003</v>
      </c>
      <c r="E1889" s="26">
        <v>56</v>
      </c>
      <c r="F1889" s="27">
        <v>1185532.7514</v>
      </c>
      <c r="G1889" s="26">
        <v>50</v>
      </c>
      <c r="H1889" s="27">
        <v>1046919.1158</v>
      </c>
      <c r="I1889" s="28">
        <v>0.40115301469999998</v>
      </c>
      <c r="J1889" s="28">
        <v>0.36585365850000001</v>
      </c>
      <c r="K1889" s="28">
        <v>2.5844171400000001E-2</v>
      </c>
      <c r="L1889" s="28">
        <v>-0.116920967</v>
      </c>
      <c r="M1889" s="28">
        <v>-0.10714285699999999</v>
      </c>
      <c r="N1889" s="28">
        <v>-1.0951483E-2</v>
      </c>
      <c r="O1889" s="28">
        <v>-8.2476000000000001E-5</v>
      </c>
      <c r="P1889" s="28">
        <v>-2.6630099999999998E-4</v>
      </c>
      <c r="Q1889" s="28">
        <v>4.5408369000000002E-6</v>
      </c>
      <c r="R1889" s="28">
        <v>3.8634499999999997E-5</v>
      </c>
    </row>
    <row r="1890" spans="1:18" x14ac:dyDescent="0.2">
      <c r="A1890" s="12" t="s">
        <v>1750</v>
      </c>
      <c r="B1890" s="10" t="str">
        <f>VLOOKUP(A1890,[3]Feuil1!$A$4:$B$2591,2,FALSE)</f>
        <v>Interruptions tubaires, niveau 1</v>
      </c>
      <c r="C1890" s="26">
        <v>1902</v>
      </c>
      <c r="D1890" s="27">
        <v>4221950.341</v>
      </c>
      <c r="E1890" s="26">
        <v>1909</v>
      </c>
      <c r="F1890" s="27">
        <v>4221357.9844000004</v>
      </c>
      <c r="G1890" s="26">
        <v>1886</v>
      </c>
      <c r="H1890" s="27">
        <v>4129332.8533999999</v>
      </c>
      <c r="I1890" s="28">
        <v>-1.40304E-4</v>
      </c>
      <c r="J1890" s="28">
        <v>3.6803364999999999E-3</v>
      </c>
      <c r="K1890" s="28">
        <v>-3.806631E-3</v>
      </c>
      <c r="L1890" s="28">
        <v>-2.1799888E-2</v>
      </c>
      <c r="M1890" s="28">
        <v>-1.2048193E-2</v>
      </c>
      <c r="N1890" s="28">
        <v>-9.8706179999999994E-3</v>
      </c>
      <c r="O1890" s="28">
        <v>-3.1616000000000001E-4</v>
      </c>
      <c r="P1890" s="28">
        <v>-1.7679600000000001E-4</v>
      </c>
      <c r="Q1890" s="28">
        <v>1.712804E-4</v>
      </c>
      <c r="R1890" s="28">
        <v>1.52385E-4</v>
      </c>
    </row>
    <row r="1891" spans="1:18" x14ac:dyDescent="0.2">
      <c r="A1891" s="12" t="s">
        <v>1751</v>
      </c>
      <c r="B1891" s="10" t="str">
        <f>VLOOKUP(A1891,[3]Feuil1!$A$4:$B$2591,2,FALSE)</f>
        <v>Interruptions tubaires, niveau 2</v>
      </c>
      <c r="C1891" s="26">
        <v>128</v>
      </c>
      <c r="D1891" s="27">
        <v>521286.48220000003</v>
      </c>
      <c r="E1891" s="26">
        <v>140</v>
      </c>
      <c r="F1891" s="27">
        <v>576088.46629999997</v>
      </c>
      <c r="G1891" s="26">
        <v>158</v>
      </c>
      <c r="H1891" s="27">
        <v>651995.50139999995</v>
      </c>
      <c r="I1891" s="28">
        <v>0.105128343</v>
      </c>
      <c r="J1891" s="28">
        <v>9.375E-2</v>
      </c>
      <c r="K1891" s="28">
        <v>1.0403056500000001E-2</v>
      </c>
      <c r="L1891" s="28">
        <v>0.13176281000000001</v>
      </c>
      <c r="M1891" s="28">
        <v>0.12857142860000001</v>
      </c>
      <c r="N1891" s="28">
        <v>2.8278063000000001E-3</v>
      </c>
      <c r="O1891" s="28">
        <v>2.4742950000000003E-4</v>
      </c>
      <c r="P1891" s="28">
        <v>1.458307E-4</v>
      </c>
      <c r="Q1891" s="28">
        <v>1.4348999999999999E-5</v>
      </c>
      <c r="R1891" s="28">
        <v>2.4060600000000001E-5</v>
      </c>
    </row>
    <row r="1892" spans="1:18" x14ac:dyDescent="0.2">
      <c r="A1892" s="12" t="s">
        <v>1752</v>
      </c>
      <c r="B1892" s="10" t="str">
        <f>VLOOKUP(A1892,[3]Feuil1!$A$4:$B$2591,2,FALSE)</f>
        <v>Interruptions tubaires, niveau 3</v>
      </c>
      <c r="C1892" s="26">
        <v>60</v>
      </c>
      <c r="D1892" s="27">
        <v>481706.636</v>
      </c>
      <c r="E1892" s="26">
        <v>74</v>
      </c>
      <c r="F1892" s="27">
        <v>589108.90520000004</v>
      </c>
      <c r="G1892" s="26">
        <v>71</v>
      </c>
      <c r="H1892" s="27">
        <v>593205.83149999997</v>
      </c>
      <c r="I1892" s="28">
        <v>0.222961988</v>
      </c>
      <c r="J1892" s="28">
        <v>0.2333333333</v>
      </c>
      <c r="K1892" s="28">
        <v>-8.4091989999999991E-3</v>
      </c>
      <c r="L1892" s="28">
        <v>6.9544463999999997E-3</v>
      </c>
      <c r="M1892" s="28">
        <v>-4.0540540999999999E-2</v>
      </c>
      <c r="N1892" s="28">
        <v>4.9501817400000002E-2</v>
      </c>
      <c r="O1892" s="28">
        <v>-4.1238000000000001E-5</v>
      </c>
      <c r="P1892" s="28">
        <v>7.8709118000000008E-6</v>
      </c>
      <c r="Q1892" s="28">
        <v>6.4479884000000002E-6</v>
      </c>
      <c r="R1892" s="28">
        <v>2.1891100000000001E-5</v>
      </c>
    </row>
    <row r="1893" spans="1:18" x14ac:dyDescent="0.2">
      <c r="A1893" s="12" t="s">
        <v>1753</v>
      </c>
      <c r="B1893" s="10" t="str">
        <f>VLOOKUP(A1893,[3]Feuil1!$A$4:$B$2591,2,FALSE)</f>
        <v>Interruptions tubaires, niveau 4</v>
      </c>
      <c r="C1893" s="26">
        <v>13</v>
      </c>
      <c r="D1893" s="27">
        <v>176507.78039999999</v>
      </c>
      <c r="E1893" s="26">
        <v>15</v>
      </c>
      <c r="F1893" s="27">
        <v>207134.70120000001</v>
      </c>
      <c r="G1893" s="26">
        <v>16</v>
      </c>
      <c r="H1893" s="27">
        <v>215866.06020000001</v>
      </c>
      <c r="I1893" s="28">
        <v>0.17351598169999999</v>
      </c>
      <c r="J1893" s="28">
        <v>0.1538461538</v>
      </c>
      <c r="K1893" s="28">
        <v>1.7047184199999999E-2</v>
      </c>
      <c r="L1893" s="28">
        <v>4.2153047999999999E-2</v>
      </c>
      <c r="M1893" s="28">
        <v>6.6666666700000002E-2</v>
      </c>
      <c r="N1893" s="28">
        <v>-2.2981517999999999E-2</v>
      </c>
      <c r="O1893" s="28">
        <v>1.37461E-5</v>
      </c>
      <c r="P1893" s="28">
        <v>1.67745E-5</v>
      </c>
      <c r="Q1893" s="28">
        <v>1.4530678E-6</v>
      </c>
      <c r="R1893" s="28">
        <v>7.9661183000000006E-6</v>
      </c>
    </row>
    <row r="1894" spans="1:18" x14ac:dyDescent="0.2">
      <c r="A1894" s="12" t="s">
        <v>1754</v>
      </c>
      <c r="B1894" s="10" t="str">
        <f>VLOOKUP(A1894,[3]Feuil1!$A$4:$B$2591,2,FALSE)</f>
        <v>Interruptions tubaires, en ambulatoire</v>
      </c>
      <c r="C1894" s="26">
        <v>643</v>
      </c>
      <c r="D1894" s="27">
        <v>941630.56649999996</v>
      </c>
      <c r="E1894" s="26">
        <v>684</v>
      </c>
      <c r="F1894" s="27">
        <v>1003691.169</v>
      </c>
      <c r="G1894" s="26">
        <v>828</v>
      </c>
      <c r="H1894" s="27">
        <v>1213237.818</v>
      </c>
      <c r="I1894" s="28">
        <v>6.5907591299999999E-2</v>
      </c>
      <c r="J1894" s="28">
        <v>6.3763608099999994E-2</v>
      </c>
      <c r="K1894" s="28">
        <v>2.0154696E-3</v>
      </c>
      <c r="L1894" s="28">
        <v>0.20877602140000001</v>
      </c>
      <c r="M1894" s="28">
        <v>0.2105263158</v>
      </c>
      <c r="N1894" s="28">
        <v>-1.445895E-3</v>
      </c>
      <c r="O1894" s="28">
        <v>1.9794359000000002E-3</v>
      </c>
      <c r="P1894" s="28">
        <v>4.0257580000000002E-4</v>
      </c>
      <c r="Q1894" s="28">
        <v>7.5196299999999997E-5</v>
      </c>
      <c r="R1894" s="28">
        <v>4.4772199999999998E-5</v>
      </c>
    </row>
    <row r="1895" spans="1:18" ht="33.75" x14ac:dyDescent="0.2">
      <c r="A1895" s="12" t="s">
        <v>1755</v>
      </c>
      <c r="B1895" s="10" t="str">
        <f>VLOOKUP(A1895,[3]Feuil1!$A$4:$B$2591,2,FALSE)</f>
        <v>Interventions sur le système utéroannexiel pour des affections non malignes, autres que les interruptions tubaires, niveau 1</v>
      </c>
      <c r="C1895" s="26">
        <v>20458</v>
      </c>
      <c r="D1895" s="27">
        <v>48096951.751000002</v>
      </c>
      <c r="E1895" s="26">
        <v>20285</v>
      </c>
      <c r="F1895" s="27">
        <v>47648567.770000003</v>
      </c>
      <c r="G1895" s="26">
        <v>19449</v>
      </c>
      <c r="H1895" s="27">
        <v>45577199.741999999</v>
      </c>
      <c r="I1895" s="28">
        <v>-9.3225029999999993E-3</v>
      </c>
      <c r="J1895" s="28">
        <v>-8.4563499999999996E-3</v>
      </c>
      <c r="K1895" s="28">
        <v>-8.7354000000000002E-4</v>
      </c>
      <c r="L1895" s="28">
        <v>-4.3471779000000002E-2</v>
      </c>
      <c r="M1895" s="28">
        <v>-4.1212719000000002E-2</v>
      </c>
      <c r="N1895" s="28">
        <v>-2.3561649999999999E-3</v>
      </c>
      <c r="O1895" s="28">
        <v>-1.1491725E-2</v>
      </c>
      <c r="P1895" s="28">
        <v>-3.9794599999999998E-3</v>
      </c>
      <c r="Q1895" s="28">
        <v>1.7662947000000001E-3</v>
      </c>
      <c r="R1895" s="28">
        <v>1.6819382000000001E-3</v>
      </c>
    </row>
    <row r="1896" spans="1:18" ht="33.75" x14ac:dyDescent="0.2">
      <c r="A1896" s="12" t="s">
        <v>1756</v>
      </c>
      <c r="B1896" s="10" t="str">
        <f>VLOOKUP(A1896,[3]Feuil1!$A$4:$B$2591,2,FALSE)</f>
        <v>Interventions sur le système utéroannexiel pour des affections non malignes, autres que les interruptions tubaires, niveau 2</v>
      </c>
      <c r="C1896" s="26">
        <v>1344</v>
      </c>
      <c r="D1896" s="27">
        <v>5024107.4913999997</v>
      </c>
      <c r="E1896" s="26">
        <v>1504</v>
      </c>
      <c r="F1896" s="27">
        <v>5667467.6412000004</v>
      </c>
      <c r="G1896" s="26">
        <v>1589</v>
      </c>
      <c r="H1896" s="27">
        <v>5966147.0895999996</v>
      </c>
      <c r="I1896" s="28">
        <v>0.1280546149</v>
      </c>
      <c r="J1896" s="28">
        <v>0.11904761899999999</v>
      </c>
      <c r="K1896" s="28">
        <v>8.0488048E-3</v>
      </c>
      <c r="L1896" s="28">
        <v>5.2700688799999999E-2</v>
      </c>
      <c r="M1896" s="28">
        <v>5.6515957399999997E-2</v>
      </c>
      <c r="N1896" s="28">
        <v>-3.611179E-3</v>
      </c>
      <c r="O1896" s="28">
        <v>1.1684169999999999E-3</v>
      </c>
      <c r="P1896" s="28">
        <v>5.7381540000000001E-4</v>
      </c>
      <c r="Q1896" s="28">
        <v>1.4430779999999999E-4</v>
      </c>
      <c r="R1896" s="28">
        <v>2.2016909999999999E-4</v>
      </c>
    </row>
    <row r="1897" spans="1:18" ht="33.75" x14ac:dyDescent="0.2">
      <c r="A1897" s="12" t="s">
        <v>1757</v>
      </c>
      <c r="B1897" s="10" t="str">
        <f>VLOOKUP(A1897,[3]Feuil1!$A$4:$B$2591,2,FALSE)</f>
        <v>Interventions sur le système utéroannexiel pour des affections non malignes, autres que les interruptions tubaires, niveau 3</v>
      </c>
      <c r="C1897" s="26">
        <v>393</v>
      </c>
      <c r="D1897" s="27">
        <v>2872776.1497999998</v>
      </c>
      <c r="E1897" s="26">
        <v>425</v>
      </c>
      <c r="F1897" s="27">
        <v>3095292.1477000001</v>
      </c>
      <c r="G1897" s="26">
        <v>431</v>
      </c>
      <c r="H1897" s="27">
        <v>3126684.0745000001</v>
      </c>
      <c r="I1897" s="28">
        <v>7.7456782700000004E-2</v>
      </c>
      <c r="J1897" s="28">
        <v>8.1424936399999995E-2</v>
      </c>
      <c r="K1897" s="28">
        <v>-3.6693749999999999E-3</v>
      </c>
      <c r="L1897" s="28">
        <v>1.0141829999999999E-2</v>
      </c>
      <c r="M1897" s="28">
        <v>1.41176471E-2</v>
      </c>
      <c r="N1897" s="28">
        <v>-3.9204690000000002E-3</v>
      </c>
      <c r="O1897" s="28">
        <v>8.2476499999999995E-5</v>
      </c>
      <c r="P1897" s="28">
        <v>6.0309400000000002E-5</v>
      </c>
      <c r="Q1897" s="28">
        <v>3.9141999999999999E-5</v>
      </c>
      <c r="R1897" s="28">
        <v>1.1538420000000001E-4</v>
      </c>
    </row>
    <row r="1898" spans="1:18" ht="33.75" x14ac:dyDescent="0.2">
      <c r="A1898" s="12" t="s">
        <v>1758</v>
      </c>
      <c r="B1898" s="10" t="str">
        <f>VLOOKUP(A1898,[3]Feuil1!$A$4:$B$2591,2,FALSE)</f>
        <v>Interventions sur le système utéroannexiel pour des affections non malignes, autres que les interruptions tubaires, niveau 4</v>
      </c>
      <c r="C1898" s="26">
        <v>121</v>
      </c>
      <c r="D1898" s="27">
        <v>1581988.5244</v>
      </c>
      <c r="E1898" s="26">
        <v>108</v>
      </c>
      <c r="F1898" s="27">
        <v>1415402.9713000001</v>
      </c>
      <c r="G1898" s="26">
        <v>116</v>
      </c>
      <c r="H1898" s="27">
        <v>1560191.0523000001</v>
      </c>
      <c r="I1898" s="28">
        <v>-0.10530136599999999</v>
      </c>
      <c r="J1898" s="28">
        <v>-0.107438017</v>
      </c>
      <c r="K1898" s="28">
        <v>2.3938395999999998E-3</v>
      </c>
      <c r="L1898" s="28">
        <v>0.10229460009999999</v>
      </c>
      <c r="M1898" s="28">
        <v>7.4074074099999998E-2</v>
      </c>
      <c r="N1898" s="28">
        <v>2.6274282900000001E-2</v>
      </c>
      <c r="O1898" s="28">
        <v>1.099687E-4</v>
      </c>
      <c r="P1898" s="28">
        <v>2.7816320000000001E-4</v>
      </c>
      <c r="Q1898" s="28">
        <v>1.0534699999999999E-5</v>
      </c>
      <c r="R1898" s="28">
        <v>5.7575799999999999E-5</v>
      </c>
    </row>
    <row r="1899" spans="1:18" ht="45" x14ac:dyDescent="0.2">
      <c r="A1899" s="12" t="s">
        <v>1759</v>
      </c>
      <c r="B1899" s="10" t="str">
        <f>VLOOKUP(A1899,[3]Feuil1!$A$4:$B$2591,2,FALSE)</f>
        <v>Interventions sur le système utéroannexiel pour des affections non malignes, autres que les interruptions tubaires, en ambulatoire</v>
      </c>
      <c r="C1899" s="26">
        <v>1024</v>
      </c>
      <c r="D1899" s="27">
        <v>2017867.415</v>
      </c>
      <c r="E1899" s="26">
        <v>1468</v>
      </c>
      <c r="F1899" s="27">
        <v>2886884.47</v>
      </c>
      <c r="G1899" s="26">
        <v>1942</v>
      </c>
      <c r="H1899" s="27">
        <v>3817659.5724999998</v>
      </c>
      <c r="I1899" s="28">
        <v>0.43066112699999998</v>
      </c>
      <c r="J1899" s="28">
        <v>0.43359375</v>
      </c>
      <c r="K1899" s="28">
        <v>-2.0456440000000001E-3</v>
      </c>
      <c r="L1899" s="28">
        <v>0.32241508520000001</v>
      </c>
      <c r="M1899" s="28">
        <v>0.32288828339999998</v>
      </c>
      <c r="N1899" s="28">
        <v>-3.5770099999999998E-4</v>
      </c>
      <c r="O1899" s="28">
        <v>6.5156429999999998E-3</v>
      </c>
      <c r="P1899" s="28">
        <v>1.7881817E-3</v>
      </c>
      <c r="Q1899" s="28">
        <v>1.7636609999999999E-4</v>
      </c>
      <c r="R1899" s="28">
        <v>1.4088330000000001E-4</v>
      </c>
    </row>
    <row r="1900" spans="1:18" ht="22.5" x14ac:dyDescent="0.2">
      <c r="A1900" s="12" t="s">
        <v>1760</v>
      </c>
      <c r="B1900" s="10" t="str">
        <f>VLOOKUP(A1900,[3]Feuil1!$A$4:$B$2591,2,FALSE)</f>
        <v>Interventions sur la vulve, le vagin ou le col utérin, niveau 1</v>
      </c>
      <c r="C1900" s="26">
        <v>8015</v>
      </c>
      <c r="D1900" s="27">
        <v>9097222.0589000005</v>
      </c>
      <c r="E1900" s="26">
        <v>8044</v>
      </c>
      <c r="F1900" s="27">
        <v>9112112.1458999999</v>
      </c>
      <c r="G1900" s="26">
        <v>7672</v>
      </c>
      <c r="H1900" s="27">
        <v>8661791.3117999993</v>
      </c>
      <c r="I1900" s="28">
        <v>1.636773E-3</v>
      </c>
      <c r="J1900" s="28">
        <v>3.6182158E-3</v>
      </c>
      <c r="K1900" s="28">
        <v>-1.9742990000000001E-3</v>
      </c>
      <c r="L1900" s="28">
        <v>-4.9420027999999998E-2</v>
      </c>
      <c r="M1900" s="28">
        <v>-4.6245649E-2</v>
      </c>
      <c r="N1900" s="28">
        <v>-3.3282979999999999E-3</v>
      </c>
      <c r="O1900" s="28">
        <v>-5.1135429999999999E-3</v>
      </c>
      <c r="P1900" s="28">
        <v>-8.65145E-4</v>
      </c>
      <c r="Q1900" s="28">
        <v>6.9674600000000004E-4</v>
      </c>
      <c r="R1900" s="28">
        <v>3.1964660000000002E-4</v>
      </c>
    </row>
    <row r="1901" spans="1:18" ht="22.5" x14ac:dyDescent="0.2">
      <c r="A1901" s="12" t="s">
        <v>1761</v>
      </c>
      <c r="B1901" s="10" t="str">
        <f>VLOOKUP(A1901,[3]Feuil1!$A$4:$B$2591,2,FALSE)</f>
        <v>Interventions sur la vulve, le vagin ou le col utérin, niveau 2</v>
      </c>
      <c r="C1901" s="26">
        <v>440</v>
      </c>
      <c r="D1901" s="27">
        <v>1663324.88</v>
      </c>
      <c r="E1901" s="26">
        <v>449</v>
      </c>
      <c r="F1901" s="27">
        <v>1735616.3802</v>
      </c>
      <c r="G1901" s="26">
        <v>460</v>
      </c>
      <c r="H1901" s="27">
        <v>1756740.6989</v>
      </c>
      <c r="I1901" s="28">
        <v>4.3462044599999999E-2</v>
      </c>
      <c r="J1901" s="28">
        <v>2.0454545500000001E-2</v>
      </c>
      <c r="K1901" s="28">
        <v>2.2546324400000001E-2</v>
      </c>
      <c r="L1901" s="28">
        <v>1.21710759E-2</v>
      </c>
      <c r="M1901" s="28">
        <v>2.4498886399999999E-2</v>
      </c>
      <c r="N1901" s="28">
        <v>-1.2033014999999999E-2</v>
      </c>
      <c r="O1901" s="28">
        <v>1.5120690000000001E-4</v>
      </c>
      <c r="P1901" s="28">
        <v>4.0583500000000002E-5</v>
      </c>
      <c r="Q1901" s="28">
        <v>4.1775700000000001E-5</v>
      </c>
      <c r="R1901" s="28">
        <v>6.4829100000000006E-5</v>
      </c>
    </row>
    <row r="1902" spans="1:18" ht="22.5" x14ac:dyDescent="0.2">
      <c r="A1902" s="12" t="s">
        <v>1762</v>
      </c>
      <c r="B1902" s="10" t="str">
        <f>VLOOKUP(A1902,[3]Feuil1!$A$4:$B$2591,2,FALSE)</f>
        <v>Interventions sur la vulve, le vagin ou le col utérin, niveau 3</v>
      </c>
      <c r="C1902" s="26">
        <v>162</v>
      </c>
      <c r="D1902" s="27">
        <v>1305497.3707000001</v>
      </c>
      <c r="E1902" s="26">
        <v>161</v>
      </c>
      <c r="F1902" s="27">
        <v>1195221.5818</v>
      </c>
      <c r="G1902" s="26">
        <v>181</v>
      </c>
      <c r="H1902" s="27">
        <v>1338957.5922999999</v>
      </c>
      <c r="I1902" s="28">
        <v>-8.4470325999999998E-2</v>
      </c>
      <c r="J1902" s="28">
        <v>-6.1728399999999998E-3</v>
      </c>
      <c r="K1902" s="28">
        <v>-7.8783806999999997E-2</v>
      </c>
      <c r="L1902" s="28">
        <v>0.1202588814</v>
      </c>
      <c r="M1902" s="28">
        <v>0.1242236025</v>
      </c>
      <c r="N1902" s="28">
        <v>-3.5266300000000002E-3</v>
      </c>
      <c r="O1902" s="28">
        <v>2.7492160000000001E-4</v>
      </c>
      <c r="P1902" s="28">
        <v>2.76142E-4</v>
      </c>
      <c r="Q1902" s="28">
        <v>1.64378E-5</v>
      </c>
      <c r="R1902" s="28">
        <v>4.94116E-5</v>
      </c>
    </row>
    <row r="1903" spans="1:18" ht="22.5" x14ac:dyDescent="0.2">
      <c r="A1903" s="12" t="s">
        <v>1763</v>
      </c>
      <c r="B1903" s="10" t="str">
        <f>VLOOKUP(A1903,[3]Feuil1!$A$4:$B$2591,2,FALSE)</f>
        <v>Interventions sur la vulve, le vagin ou le col utérin, niveau 4</v>
      </c>
      <c r="C1903" s="26">
        <v>63</v>
      </c>
      <c r="D1903" s="27">
        <v>840008.25730000006</v>
      </c>
      <c r="E1903" s="26">
        <v>72</v>
      </c>
      <c r="F1903" s="27">
        <v>949273.3737</v>
      </c>
      <c r="G1903" s="26">
        <v>79</v>
      </c>
      <c r="H1903" s="27">
        <v>1052264.8949</v>
      </c>
      <c r="I1903" s="28">
        <v>0.1300762409</v>
      </c>
      <c r="J1903" s="28">
        <v>0.14285714290000001</v>
      </c>
      <c r="K1903" s="28">
        <v>-1.1183289000000001E-2</v>
      </c>
      <c r="L1903" s="28">
        <v>0.10849511219999999</v>
      </c>
      <c r="M1903" s="28">
        <v>9.72222222E-2</v>
      </c>
      <c r="N1903" s="28">
        <v>1.0274026299999999E-2</v>
      </c>
      <c r="O1903" s="28">
        <v>9.6222600000000003E-5</v>
      </c>
      <c r="P1903" s="28">
        <v>1.9786470000000001E-4</v>
      </c>
      <c r="Q1903" s="28">
        <v>7.1745222999999997E-6</v>
      </c>
      <c r="R1903" s="28">
        <v>3.8831800000000003E-5</v>
      </c>
    </row>
    <row r="1904" spans="1:18" ht="22.5" x14ac:dyDescent="0.2">
      <c r="A1904" s="12" t="s">
        <v>1764</v>
      </c>
      <c r="B1904" s="10" t="str">
        <f>VLOOKUP(A1904,[3]Feuil1!$A$4:$B$2591,2,FALSE)</f>
        <v>Interventions sur la vulve, le vagin ou le col utérin, en ambulatoire</v>
      </c>
      <c r="C1904" s="26">
        <v>7190</v>
      </c>
      <c r="D1904" s="27">
        <v>5527246.0521999998</v>
      </c>
      <c r="E1904" s="26">
        <v>7658</v>
      </c>
      <c r="F1904" s="27">
        <v>5883863.7663000003</v>
      </c>
      <c r="G1904" s="26">
        <v>7990</v>
      </c>
      <c r="H1904" s="27">
        <v>6141790.6376</v>
      </c>
      <c r="I1904" s="28">
        <v>6.4519963599999994E-2</v>
      </c>
      <c r="J1904" s="28">
        <v>6.5090403300000002E-2</v>
      </c>
      <c r="K1904" s="28">
        <v>-5.35579E-4</v>
      </c>
      <c r="L1904" s="28">
        <v>4.38363092E-2</v>
      </c>
      <c r="M1904" s="28">
        <v>4.3353356000000003E-2</v>
      </c>
      <c r="N1904" s="28">
        <v>4.628856E-4</v>
      </c>
      <c r="O1904" s="28">
        <v>4.5636992999999997E-3</v>
      </c>
      <c r="P1904" s="28">
        <v>4.9552259999999996E-4</v>
      </c>
      <c r="Q1904" s="28">
        <v>7.2562569999999995E-4</v>
      </c>
      <c r="R1904" s="28">
        <v>2.2665089999999999E-4</v>
      </c>
    </row>
    <row r="1905" spans="1:18" ht="22.5" x14ac:dyDescent="0.2">
      <c r="A1905" s="12" t="s">
        <v>1765</v>
      </c>
      <c r="B1905" s="10" t="str">
        <f>VLOOKUP(A1905,[3]Feuil1!$A$4:$B$2591,2,FALSE)</f>
        <v>Laparoscopies ou coelioscopies diagnostiques, niveau 1</v>
      </c>
      <c r="C1905" s="26">
        <v>3420</v>
      </c>
      <c r="D1905" s="27">
        <v>6154109.7492000004</v>
      </c>
      <c r="E1905" s="26">
        <v>3202</v>
      </c>
      <c r="F1905" s="27">
        <v>5794217.8200000003</v>
      </c>
      <c r="G1905" s="26">
        <v>2926</v>
      </c>
      <c r="H1905" s="27">
        <v>5271319.9079999998</v>
      </c>
      <c r="I1905" s="28">
        <v>-5.8479933999999997E-2</v>
      </c>
      <c r="J1905" s="28">
        <v>-6.3742690000000005E-2</v>
      </c>
      <c r="K1905" s="28">
        <v>5.6210579000000004E-3</v>
      </c>
      <c r="L1905" s="28">
        <v>-9.0244779999999997E-2</v>
      </c>
      <c r="M1905" s="28">
        <v>-8.6196126999999997E-2</v>
      </c>
      <c r="N1905" s="28">
        <v>-4.4305489999999998E-3</v>
      </c>
      <c r="O1905" s="28">
        <v>-3.7939190000000002E-3</v>
      </c>
      <c r="P1905" s="28">
        <v>-1.0045779999999999E-3</v>
      </c>
      <c r="Q1905" s="28">
        <v>2.6572979999999998E-4</v>
      </c>
      <c r="R1905" s="28">
        <v>1.945278E-4</v>
      </c>
    </row>
    <row r="1906" spans="1:18" ht="22.5" x14ac:dyDescent="0.2">
      <c r="A1906" s="12" t="s">
        <v>1766</v>
      </c>
      <c r="B1906" s="10" t="str">
        <f>VLOOKUP(A1906,[3]Feuil1!$A$4:$B$2591,2,FALSE)</f>
        <v>Laparoscopies ou coelioscopies diagnostiques, niveau 2</v>
      </c>
      <c r="C1906" s="26">
        <v>372</v>
      </c>
      <c r="D1906" s="27">
        <v>1251833.6470000001</v>
      </c>
      <c r="E1906" s="26">
        <v>373</v>
      </c>
      <c r="F1906" s="27">
        <v>1256607.9627</v>
      </c>
      <c r="G1906" s="26">
        <v>424</v>
      </c>
      <c r="H1906" s="27">
        <v>1439570.8503</v>
      </c>
      <c r="I1906" s="28">
        <v>3.8138578999999998E-3</v>
      </c>
      <c r="J1906" s="28">
        <v>2.688172E-3</v>
      </c>
      <c r="K1906" s="28">
        <v>1.1226680000000001E-3</v>
      </c>
      <c r="L1906" s="28">
        <v>0.1456006114</v>
      </c>
      <c r="M1906" s="28">
        <v>0.1367292225</v>
      </c>
      <c r="N1906" s="28">
        <v>7.8043113999999997E-3</v>
      </c>
      <c r="O1906" s="28">
        <v>7.0105020000000001E-4</v>
      </c>
      <c r="P1906" s="28">
        <v>3.5150369999999999E-4</v>
      </c>
      <c r="Q1906" s="28">
        <v>3.8506300000000001E-5</v>
      </c>
      <c r="R1906" s="28">
        <v>5.3124600000000003E-5</v>
      </c>
    </row>
    <row r="1907" spans="1:18" ht="22.5" x14ac:dyDescent="0.2">
      <c r="A1907" s="12" t="s">
        <v>1767</v>
      </c>
      <c r="B1907" s="10" t="str">
        <f>VLOOKUP(A1907,[3]Feuil1!$A$4:$B$2591,2,FALSE)</f>
        <v>Laparoscopies ou coelioscopies diagnostiques, niveau 3</v>
      </c>
      <c r="C1907" s="26">
        <v>161</v>
      </c>
      <c r="D1907" s="27">
        <v>982350.46340000001</v>
      </c>
      <c r="E1907" s="26">
        <v>182</v>
      </c>
      <c r="F1907" s="27">
        <v>1050099.8199</v>
      </c>
      <c r="G1907" s="26">
        <v>175</v>
      </c>
      <c r="H1907" s="27">
        <v>1009004.1096</v>
      </c>
      <c r="I1907" s="28">
        <v>6.8966584799999994E-2</v>
      </c>
      <c r="J1907" s="28">
        <v>0.13043478259999999</v>
      </c>
      <c r="K1907" s="28">
        <v>-5.4375712999999999E-2</v>
      </c>
      <c r="L1907" s="28">
        <v>-3.9135050999999997E-2</v>
      </c>
      <c r="M1907" s="28">
        <v>-3.8461538000000003E-2</v>
      </c>
      <c r="N1907" s="28">
        <v>-7.0045299999999997E-4</v>
      </c>
      <c r="O1907" s="28">
        <v>-9.6223000000000004E-5</v>
      </c>
      <c r="P1907" s="28">
        <v>-7.8951999999999999E-5</v>
      </c>
      <c r="Q1907" s="28">
        <v>1.5892900000000002E-5</v>
      </c>
      <c r="R1907" s="28">
        <v>3.7235299999999999E-5</v>
      </c>
    </row>
    <row r="1908" spans="1:18" ht="22.5" x14ac:dyDescent="0.2">
      <c r="A1908" s="12" t="s">
        <v>1768</v>
      </c>
      <c r="B1908" s="10" t="str">
        <f>VLOOKUP(A1908,[3]Feuil1!$A$4:$B$2591,2,FALSE)</f>
        <v>Laparoscopies ou coelioscopies diagnostiques, niveau 4</v>
      </c>
      <c r="C1908" s="26">
        <v>45</v>
      </c>
      <c r="D1908" s="27">
        <v>513747.25219999999</v>
      </c>
      <c r="E1908" s="26">
        <v>46</v>
      </c>
      <c r="F1908" s="27">
        <v>533266.52469999995</v>
      </c>
      <c r="G1908" s="26">
        <v>70</v>
      </c>
      <c r="H1908" s="27">
        <v>798617.09199999995</v>
      </c>
      <c r="I1908" s="28">
        <v>3.7993921E-2</v>
      </c>
      <c r="J1908" s="28">
        <v>2.2222222199999999E-2</v>
      </c>
      <c r="K1908" s="28">
        <v>1.5428835700000001E-2</v>
      </c>
      <c r="L1908" s="28">
        <v>0.49759464549999999</v>
      </c>
      <c r="M1908" s="28">
        <v>0.52173913039999997</v>
      </c>
      <c r="N1908" s="28">
        <v>-1.5866376000000001E-2</v>
      </c>
      <c r="O1908" s="28">
        <v>3.2990599999999998E-4</v>
      </c>
      <c r="P1908" s="28">
        <v>5.0978480000000005E-4</v>
      </c>
      <c r="Q1908" s="28">
        <v>6.3571717000000001E-6</v>
      </c>
      <c r="R1908" s="28">
        <v>2.94714E-5</v>
      </c>
    </row>
    <row r="1909" spans="1:18" ht="22.5" x14ac:dyDescent="0.2">
      <c r="A1909" s="12" t="s">
        <v>1769</v>
      </c>
      <c r="B1909" s="10" t="str">
        <f>VLOOKUP(A1909,[3]Feuil1!$A$4:$B$2591,2,FALSE)</f>
        <v>Laparoscopies ou coelioscopies diagnostiques, très courte durée</v>
      </c>
      <c r="C1909" s="26">
        <v>1850</v>
      </c>
      <c r="D1909" s="27">
        <v>2235445.1973999999</v>
      </c>
      <c r="E1909" s="26">
        <v>2175</v>
      </c>
      <c r="F1909" s="27">
        <v>2625431.8103</v>
      </c>
      <c r="G1909" s="26">
        <v>2398</v>
      </c>
      <c r="H1909" s="27">
        <v>2890547.6754000001</v>
      </c>
      <c r="I1909" s="28">
        <v>0.1744559041</v>
      </c>
      <c r="J1909" s="28">
        <v>0.17567567570000001</v>
      </c>
      <c r="K1909" s="28">
        <v>-1.037507E-3</v>
      </c>
      <c r="L1909" s="28">
        <v>0.1009799089</v>
      </c>
      <c r="M1909" s="28">
        <v>0.1025287356</v>
      </c>
      <c r="N1909" s="28">
        <v>-1.4047949999999999E-3</v>
      </c>
      <c r="O1909" s="28">
        <v>3.0653764E-3</v>
      </c>
      <c r="P1909" s="28">
        <v>5.0933390000000003E-4</v>
      </c>
      <c r="Q1909" s="28">
        <v>2.177785E-4</v>
      </c>
      <c r="R1909" s="28">
        <v>1.066701E-4</v>
      </c>
    </row>
    <row r="1910" spans="1:18" ht="22.5" x14ac:dyDescent="0.2">
      <c r="A1910" s="12" t="s">
        <v>1770</v>
      </c>
      <c r="B1910" s="10" t="str">
        <f>VLOOKUP(A1910,[3]Feuil1!$A$4:$B$2591,2,FALSE)</f>
        <v>Ligatures tubaires par laparoscopie ou coelioscopie, niveau 1</v>
      </c>
      <c r="C1910" s="26">
        <v>1551</v>
      </c>
      <c r="D1910" s="27">
        <v>2267083.5526999999</v>
      </c>
      <c r="E1910" s="26">
        <v>1260</v>
      </c>
      <c r="F1910" s="27">
        <v>1850662.8222000001</v>
      </c>
      <c r="G1910" s="26">
        <v>1177</v>
      </c>
      <c r="H1910" s="27">
        <v>1726530.4469999999</v>
      </c>
      <c r="I1910" s="28">
        <v>-0.18368124499999999</v>
      </c>
      <c r="J1910" s="28">
        <v>-0.18762089000000001</v>
      </c>
      <c r="K1910" s="28">
        <v>4.8495144999999998E-3</v>
      </c>
      <c r="L1910" s="28">
        <v>-6.7074549999999997E-2</v>
      </c>
      <c r="M1910" s="28">
        <v>-6.5873016000000006E-2</v>
      </c>
      <c r="N1910" s="28">
        <v>-1.2862640000000001E-3</v>
      </c>
      <c r="O1910" s="28">
        <v>-1.1409250000000001E-3</v>
      </c>
      <c r="P1910" s="28">
        <v>-2.3848000000000001E-4</v>
      </c>
      <c r="Q1910" s="28">
        <v>1.068913E-4</v>
      </c>
      <c r="R1910" s="28">
        <v>6.3714300000000001E-5</v>
      </c>
    </row>
    <row r="1911" spans="1:18" ht="22.5" x14ac:dyDescent="0.2">
      <c r="A1911" s="12" t="s">
        <v>1771</v>
      </c>
      <c r="B1911" s="10" t="str">
        <f>VLOOKUP(A1911,[3]Feuil1!$A$4:$B$2591,2,FALSE)</f>
        <v>Ligatures tubaires par laparoscopie ou coelioscopie, niveau 2</v>
      </c>
      <c r="C1911" s="26">
        <v>18</v>
      </c>
      <c r="D1911" s="27">
        <v>48665.3004</v>
      </c>
      <c r="E1911" s="26">
        <v>20</v>
      </c>
      <c r="F1911" s="27">
        <v>54040.035600000003</v>
      </c>
      <c r="G1911" s="26">
        <v>19</v>
      </c>
      <c r="H1911" s="27">
        <v>52895.908799999997</v>
      </c>
      <c r="I1911" s="28">
        <v>0.110442865</v>
      </c>
      <c r="J1911" s="28">
        <v>0.11111111110000001</v>
      </c>
      <c r="K1911" s="28">
        <v>-6.01422E-4</v>
      </c>
      <c r="L1911" s="28">
        <v>-2.1171836999999999E-2</v>
      </c>
      <c r="M1911" s="28">
        <v>-0.05</v>
      </c>
      <c r="N1911" s="28">
        <v>3.03454352E-2</v>
      </c>
      <c r="O1911" s="28">
        <v>-1.3746E-5</v>
      </c>
      <c r="P1911" s="28">
        <v>-2.1980680000000001E-6</v>
      </c>
      <c r="Q1911" s="28">
        <v>1.7255179999999999E-6</v>
      </c>
      <c r="R1911" s="28">
        <v>1.9520209000000001E-6</v>
      </c>
    </row>
    <row r="1912" spans="1:18" ht="22.5" x14ac:dyDescent="0.2">
      <c r="A1912" s="12" t="s">
        <v>1772</v>
      </c>
      <c r="B1912" s="10" t="str">
        <f>VLOOKUP(A1912,[3]Feuil1!$A$4:$B$2591,2,FALSE)</f>
        <v>Ligatures tubaires par laparoscopie ou coelioscopie, niveau 3</v>
      </c>
      <c r="C1912" s="26">
        <v>2</v>
      </c>
      <c r="D1912" s="27">
        <v>10341.34</v>
      </c>
      <c r="E1912" s="26">
        <v>1</v>
      </c>
      <c r="F1912" s="27">
        <v>5170.67</v>
      </c>
      <c r="G1912" s="26">
        <v>4</v>
      </c>
      <c r="H1912" s="27">
        <v>21044.626899999999</v>
      </c>
      <c r="I1912" s="28">
        <v>-0.5</v>
      </c>
      <c r="J1912" s="28">
        <v>-0.5</v>
      </c>
      <c r="K1912" s="28">
        <v>0</v>
      </c>
      <c r="L1912" s="28">
        <v>3.07</v>
      </c>
      <c r="M1912" s="28">
        <v>3</v>
      </c>
      <c r="N1912" s="28">
        <v>1.7500000000000002E-2</v>
      </c>
      <c r="O1912" s="28">
        <v>4.1238200000000001E-5</v>
      </c>
      <c r="P1912" s="28">
        <v>3.0496599999999999E-5</v>
      </c>
      <c r="Q1912" s="28">
        <v>3.6326695E-7</v>
      </c>
      <c r="R1912" s="28">
        <v>7.7661113999999997E-7</v>
      </c>
    </row>
    <row r="1913" spans="1:18" ht="22.5" x14ac:dyDescent="0.2">
      <c r="A1913" s="12" t="s">
        <v>2465</v>
      </c>
      <c r="B1913" s="10" t="str">
        <f>VLOOKUP(A1913,[3]Feuil1!$A$4:$B$2591,2,FALSE)</f>
        <v>Ligatures tubaires par laparoscopie ou coelioscopie, niveau 4</v>
      </c>
      <c r="C1913" s="26" t="s">
        <v>3391</v>
      </c>
      <c r="D1913" s="27" t="s">
        <v>3391</v>
      </c>
      <c r="E1913" s="26" t="s">
        <v>3391</v>
      </c>
      <c r="F1913" s="27" t="s">
        <v>3391</v>
      </c>
      <c r="G1913" s="26">
        <v>1</v>
      </c>
      <c r="H1913" s="27">
        <v>9073.48</v>
      </c>
      <c r="I1913" s="28" t="s">
        <v>3391</v>
      </c>
      <c r="J1913" s="28" t="s">
        <v>3391</v>
      </c>
      <c r="K1913" s="28" t="s">
        <v>3391</v>
      </c>
      <c r="L1913" s="28" t="s">
        <v>3391</v>
      </c>
      <c r="M1913" s="28" t="s">
        <v>3391</v>
      </c>
      <c r="N1913" s="28" t="s">
        <v>3391</v>
      </c>
      <c r="O1913" s="28" t="s">
        <v>3391</v>
      </c>
      <c r="P1913" s="28" t="s">
        <v>3391</v>
      </c>
      <c r="Q1913" s="28">
        <v>9.0816739000000005E-8</v>
      </c>
      <c r="R1913" s="28">
        <v>3.3483917999999999E-7</v>
      </c>
    </row>
    <row r="1914" spans="1:18" ht="22.5" x14ac:dyDescent="0.2">
      <c r="A1914" s="12" t="s">
        <v>1773</v>
      </c>
      <c r="B1914" s="10" t="str">
        <f>VLOOKUP(A1914,[3]Feuil1!$A$4:$B$2591,2,FALSE)</f>
        <v>Ligatures tubaires par laparoscopie ou coelioscopie, très courte durée</v>
      </c>
      <c r="C1914" s="26">
        <v>3788</v>
      </c>
      <c r="D1914" s="27">
        <v>4046984.0304</v>
      </c>
      <c r="E1914" s="26">
        <v>4234</v>
      </c>
      <c r="F1914" s="27">
        <v>4512398.7104000002</v>
      </c>
      <c r="G1914" s="26">
        <v>5567</v>
      </c>
      <c r="H1914" s="27">
        <v>5928791.3496000003</v>
      </c>
      <c r="I1914" s="28">
        <v>0.11500284569999999</v>
      </c>
      <c r="J1914" s="28">
        <v>0.1177402323</v>
      </c>
      <c r="K1914" s="28">
        <v>-2.4490359999999999E-3</v>
      </c>
      <c r="L1914" s="28">
        <v>0.31388907100000002</v>
      </c>
      <c r="M1914" s="28">
        <v>0.3148323099</v>
      </c>
      <c r="N1914" s="28">
        <v>-7.1738300000000004E-4</v>
      </c>
      <c r="O1914" s="28">
        <v>1.8323527799999999E-2</v>
      </c>
      <c r="P1914" s="28">
        <v>2.7211379000000001E-3</v>
      </c>
      <c r="Q1914" s="28">
        <v>5.0557680000000004E-4</v>
      </c>
      <c r="R1914" s="28">
        <v>2.1879049999999999E-4</v>
      </c>
    </row>
    <row r="1915" spans="1:18" ht="22.5" x14ac:dyDescent="0.2">
      <c r="A1915" s="12" t="s">
        <v>1774</v>
      </c>
      <c r="B1915" s="10" t="str">
        <f>VLOOKUP(A1915,[3]Feuil1!$A$4:$B$2591,2,FALSE)</f>
        <v>Dilatations et curetages, conisations pour tumeurs malignes, niveau 1</v>
      </c>
      <c r="C1915" s="26">
        <v>875</v>
      </c>
      <c r="D1915" s="27">
        <v>877132.14199999999</v>
      </c>
      <c r="E1915" s="26">
        <v>751</v>
      </c>
      <c r="F1915" s="27">
        <v>750071.57940000005</v>
      </c>
      <c r="G1915" s="26">
        <v>679</v>
      </c>
      <c r="H1915" s="27">
        <v>683546.36959999998</v>
      </c>
      <c r="I1915" s="28">
        <v>-0.144859089</v>
      </c>
      <c r="J1915" s="28">
        <v>-0.14171428599999999</v>
      </c>
      <c r="K1915" s="28">
        <v>-3.6640510000000002E-3</v>
      </c>
      <c r="L1915" s="28">
        <v>-8.8691814999999993E-2</v>
      </c>
      <c r="M1915" s="28">
        <v>-9.5872170000000007E-2</v>
      </c>
      <c r="N1915" s="28">
        <v>7.9417480000000002E-3</v>
      </c>
      <c r="O1915" s="28">
        <v>-9.8971800000000011E-4</v>
      </c>
      <c r="P1915" s="28">
        <v>-1.2780699999999999E-4</v>
      </c>
      <c r="Q1915" s="28">
        <v>6.1664599999999999E-5</v>
      </c>
      <c r="R1915" s="28">
        <v>2.5225E-5</v>
      </c>
    </row>
    <row r="1916" spans="1:18" ht="22.5" x14ac:dyDescent="0.2">
      <c r="A1916" s="12" t="s">
        <v>1775</v>
      </c>
      <c r="B1916" s="10" t="str">
        <f>VLOOKUP(A1916,[3]Feuil1!$A$4:$B$2591,2,FALSE)</f>
        <v>Dilatations et curetages, conisations pour tumeurs malignes, niveau 2</v>
      </c>
      <c r="C1916" s="26">
        <v>49</v>
      </c>
      <c r="D1916" s="27">
        <v>117780.5184</v>
      </c>
      <c r="E1916" s="26">
        <v>32</v>
      </c>
      <c r="F1916" s="27">
        <v>70841.758499999996</v>
      </c>
      <c r="G1916" s="26">
        <v>43</v>
      </c>
      <c r="H1916" s="27">
        <v>95086.923599999995</v>
      </c>
      <c r="I1916" s="28">
        <v>-0.39852736700000002</v>
      </c>
      <c r="J1916" s="28">
        <v>-0.346938776</v>
      </c>
      <c r="K1916" s="28">
        <v>-7.8995030999999993E-2</v>
      </c>
      <c r="L1916" s="28">
        <v>0.34224397610000001</v>
      </c>
      <c r="M1916" s="28">
        <v>0.34375</v>
      </c>
      <c r="N1916" s="28">
        <v>-1.120762E-3</v>
      </c>
      <c r="O1916" s="28">
        <v>1.5120690000000001E-4</v>
      </c>
      <c r="P1916" s="28">
        <v>4.6579200000000003E-5</v>
      </c>
      <c r="Q1916" s="28">
        <v>3.9051197999999999E-6</v>
      </c>
      <c r="R1916" s="28">
        <v>3.5089984999999998E-6</v>
      </c>
    </row>
    <row r="1917" spans="1:18" ht="22.5" x14ac:dyDescent="0.2">
      <c r="A1917" s="12" t="s">
        <v>1776</v>
      </c>
      <c r="B1917" s="10" t="str">
        <f>VLOOKUP(A1917,[3]Feuil1!$A$4:$B$2591,2,FALSE)</f>
        <v>Dilatations et curetages, conisations pour tumeurs malignes, niveau 3</v>
      </c>
      <c r="C1917" s="26">
        <v>13</v>
      </c>
      <c r="D1917" s="27">
        <v>52812.127</v>
      </c>
      <c r="E1917" s="26">
        <v>13</v>
      </c>
      <c r="F1917" s="27">
        <v>53089.46</v>
      </c>
      <c r="G1917" s="26">
        <v>8</v>
      </c>
      <c r="H1917" s="27">
        <v>33279.96</v>
      </c>
      <c r="I1917" s="28">
        <v>5.2513127999999996E-3</v>
      </c>
      <c r="J1917" s="28">
        <v>0</v>
      </c>
      <c r="K1917" s="28">
        <v>5.2513127999999996E-3</v>
      </c>
      <c r="L1917" s="28">
        <v>-0.37313432800000002</v>
      </c>
      <c r="M1917" s="28">
        <v>-0.38461538499999998</v>
      </c>
      <c r="N1917" s="28">
        <v>1.8656716399999999E-2</v>
      </c>
      <c r="O1917" s="28">
        <v>-6.8730000000000001E-5</v>
      </c>
      <c r="P1917" s="28">
        <v>-3.8058000000000001E-5</v>
      </c>
      <c r="Q1917" s="28">
        <v>7.2653391000000003E-7</v>
      </c>
      <c r="R1917" s="28">
        <v>1.2281323999999999E-6</v>
      </c>
    </row>
    <row r="1918" spans="1:18" ht="22.5" x14ac:dyDescent="0.2">
      <c r="A1918" s="12" t="s">
        <v>1777</v>
      </c>
      <c r="B1918" s="10" t="str">
        <f>VLOOKUP(A1918,[3]Feuil1!$A$4:$B$2591,2,FALSE)</f>
        <v>Dilatations et curetages, conisations pour tumeurs malignes, niveau 4</v>
      </c>
      <c r="C1918" s="26">
        <v>1</v>
      </c>
      <c r="D1918" s="27">
        <v>6952.32</v>
      </c>
      <c r="E1918" s="26">
        <v>2</v>
      </c>
      <c r="F1918" s="27">
        <v>15712.243200000001</v>
      </c>
      <c r="G1918" s="26">
        <v>1</v>
      </c>
      <c r="H1918" s="27">
        <v>6952.32</v>
      </c>
      <c r="I1918" s="28">
        <v>1.26</v>
      </c>
      <c r="J1918" s="28">
        <v>1</v>
      </c>
      <c r="K1918" s="28">
        <v>0.13</v>
      </c>
      <c r="L1918" s="28">
        <v>-0.55752212400000001</v>
      </c>
      <c r="M1918" s="28">
        <v>-0.5</v>
      </c>
      <c r="N1918" s="28">
        <v>-0.115044248</v>
      </c>
      <c r="O1918" s="28">
        <v>-1.3746E-5</v>
      </c>
      <c r="P1918" s="28">
        <v>-1.6829000000000001E-5</v>
      </c>
      <c r="Q1918" s="28">
        <v>9.0816739000000005E-8</v>
      </c>
      <c r="R1918" s="28">
        <v>2.5656188999999999E-7</v>
      </c>
    </row>
    <row r="1919" spans="1:18" ht="22.5" x14ac:dyDescent="0.2">
      <c r="A1919" s="12" t="s">
        <v>1778</v>
      </c>
      <c r="B1919" s="10" t="str">
        <f>VLOOKUP(A1919,[3]Feuil1!$A$4:$B$2591,2,FALSE)</f>
        <v>Dilatations et curetages, conisations pour tumeurs malignes, en ambulatoire</v>
      </c>
      <c r="C1919" s="26">
        <v>3155</v>
      </c>
      <c r="D1919" s="27">
        <v>3119976.7056</v>
      </c>
      <c r="E1919" s="26">
        <v>3352</v>
      </c>
      <c r="F1919" s="27">
        <v>3312398.52</v>
      </c>
      <c r="G1919" s="26">
        <v>3573</v>
      </c>
      <c r="H1919" s="27">
        <v>3534203.2176000001</v>
      </c>
      <c r="I1919" s="28">
        <v>6.1674118899999998E-2</v>
      </c>
      <c r="J1919" s="28">
        <v>6.2440570500000001E-2</v>
      </c>
      <c r="K1919" s="28">
        <v>-7.2140699999999997E-4</v>
      </c>
      <c r="L1919" s="28">
        <v>6.6961960099999995E-2</v>
      </c>
      <c r="M1919" s="28">
        <v>6.5930787599999999E-2</v>
      </c>
      <c r="N1919" s="28">
        <v>9.6739160000000005E-4</v>
      </c>
      <c r="O1919" s="28">
        <v>3.0378841999999999E-3</v>
      </c>
      <c r="P1919" s="28">
        <v>4.261256E-4</v>
      </c>
      <c r="Q1919" s="28">
        <v>3.2448820000000001E-4</v>
      </c>
      <c r="R1919" s="28">
        <v>1.304229E-4</v>
      </c>
    </row>
    <row r="1920" spans="1:18" ht="22.5" x14ac:dyDescent="0.2">
      <c r="A1920" s="12" t="s">
        <v>1779</v>
      </c>
      <c r="B1920" s="10" t="str">
        <f>VLOOKUP(A1920,[3]Feuil1!$A$4:$B$2591,2,FALSE)</f>
        <v>Dilatations et curetages, conisations pour affections non malignes, niveau 1</v>
      </c>
      <c r="C1920" s="26">
        <v>3639</v>
      </c>
      <c r="D1920" s="27">
        <v>2919921.7242000001</v>
      </c>
      <c r="E1920" s="26">
        <v>3222</v>
      </c>
      <c r="F1920" s="27">
        <v>2585821.7620999999</v>
      </c>
      <c r="G1920" s="26">
        <v>2773</v>
      </c>
      <c r="H1920" s="27">
        <v>2223798.3193000001</v>
      </c>
      <c r="I1920" s="28">
        <v>-0.114420862</v>
      </c>
      <c r="J1920" s="28">
        <v>-0.114591921</v>
      </c>
      <c r="K1920" s="28">
        <v>1.931972E-4</v>
      </c>
      <c r="L1920" s="28">
        <v>-0.140003247</v>
      </c>
      <c r="M1920" s="28">
        <v>-0.139354438</v>
      </c>
      <c r="N1920" s="28">
        <v>-7.5386300000000002E-4</v>
      </c>
      <c r="O1920" s="28">
        <v>-6.1719909999999999E-3</v>
      </c>
      <c r="P1920" s="28">
        <v>-6.9550999999999999E-4</v>
      </c>
      <c r="Q1920" s="28">
        <v>2.5183479999999999E-4</v>
      </c>
      <c r="R1920" s="28">
        <v>8.2064999999999994E-5</v>
      </c>
    </row>
    <row r="1921" spans="1:18" ht="22.5" x14ac:dyDescent="0.2">
      <c r="A1921" s="12" t="s">
        <v>1780</v>
      </c>
      <c r="B1921" s="10" t="str">
        <f>VLOOKUP(A1921,[3]Feuil1!$A$4:$B$2591,2,FALSE)</f>
        <v>Dilatations et curetages, conisations pour affections non malignes, niveau 2</v>
      </c>
      <c r="C1921" s="26">
        <v>118</v>
      </c>
      <c r="D1921" s="27">
        <v>234239.99669999999</v>
      </c>
      <c r="E1921" s="26">
        <v>108</v>
      </c>
      <c r="F1921" s="27">
        <v>211299.56099999999</v>
      </c>
      <c r="G1921" s="26">
        <v>88</v>
      </c>
      <c r="H1921" s="27">
        <v>175824.79740000001</v>
      </c>
      <c r="I1921" s="28">
        <v>-9.7935604999999995E-2</v>
      </c>
      <c r="J1921" s="28">
        <v>-8.4745763000000002E-2</v>
      </c>
      <c r="K1921" s="28">
        <v>-1.4411124000000001E-2</v>
      </c>
      <c r="L1921" s="28">
        <v>-0.167888487</v>
      </c>
      <c r="M1921" s="28">
        <v>-0.185185185</v>
      </c>
      <c r="N1921" s="28">
        <v>2.1227765999999999E-2</v>
      </c>
      <c r="O1921" s="28">
        <v>-2.7492199999999998E-4</v>
      </c>
      <c r="P1921" s="28">
        <v>-6.8152999999999996E-5</v>
      </c>
      <c r="Q1921" s="28">
        <v>7.991873E-6</v>
      </c>
      <c r="R1921" s="28">
        <v>6.4884731E-6</v>
      </c>
    </row>
    <row r="1922" spans="1:18" ht="22.5" x14ac:dyDescent="0.2">
      <c r="A1922" s="12" t="s">
        <v>1781</v>
      </c>
      <c r="B1922" s="10" t="str">
        <f>VLOOKUP(A1922,[3]Feuil1!$A$4:$B$2591,2,FALSE)</f>
        <v>Dilatations et curetages, conisations pour affections non malignes, niveau 3</v>
      </c>
      <c r="C1922" s="26">
        <v>24</v>
      </c>
      <c r="D1922" s="27">
        <v>90576.46</v>
      </c>
      <c r="E1922" s="26">
        <v>22</v>
      </c>
      <c r="F1922" s="27">
        <v>81667.3</v>
      </c>
      <c r="G1922" s="26">
        <v>22</v>
      </c>
      <c r="H1922" s="27">
        <v>81927.150500000003</v>
      </c>
      <c r="I1922" s="28">
        <v>-9.8360656000000005E-2</v>
      </c>
      <c r="J1922" s="28">
        <v>-8.3333332999999996E-2</v>
      </c>
      <c r="K1922" s="28">
        <v>-1.6393443000000001E-2</v>
      </c>
      <c r="L1922" s="28">
        <v>3.1818182E-3</v>
      </c>
      <c r="M1922" s="28">
        <v>0</v>
      </c>
      <c r="N1922" s="28">
        <v>3.1818182E-3</v>
      </c>
      <c r="O1922" s="28">
        <v>0</v>
      </c>
      <c r="P1922" s="28">
        <v>4.9921825000000005E-7</v>
      </c>
      <c r="Q1922" s="28">
        <v>1.9979682E-6</v>
      </c>
      <c r="R1922" s="28">
        <v>3.0233626E-6</v>
      </c>
    </row>
    <row r="1923" spans="1:18" ht="22.5" x14ac:dyDescent="0.2">
      <c r="A1923" s="12" t="s">
        <v>1782</v>
      </c>
      <c r="B1923" s="10" t="str">
        <f>VLOOKUP(A1923,[3]Feuil1!$A$4:$B$2591,2,FALSE)</f>
        <v>Dilatations et curetages, conisations pour affections non malignes, niveau 4</v>
      </c>
      <c r="C1923" s="26">
        <v>2</v>
      </c>
      <c r="D1923" s="27">
        <v>13028.16</v>
      </c>
      <c r="E1923" s="26">
        <v>10</v>
      </c>
      <c r="F1923" s="27">
        <v>65140.800000000003</v>
      </c>
      <c r="G1923" s="26">
        <v>4</v>
      </c>
      <c r="H1923" s="27">
        <v>26512.3056</v>
      </c>
      <c r="I1923" s="28">
        <v>4</v>
      </c>
      <c r="J1923" s="28">
        <v>4</v>
      </c>
      <c r="K1923" s="28">
        <v>1.775923E-16</v>
      </c>
      <c r="L1923" s="28">
        <v>-0.59299999999999997</v>
      </c>
      <c r="M1923" s="28">
        <v>-0.6</v>
      </c>
      <c r="N1923" s="28">
        <v>1.7500000000000002E-2</v>
      </c>
      <c r="O1923" s="28">
        <v>-8.2476000000000001E-5</v>
      </c>
      <c r="P1923" s="28">
        <v>-7.4212E-5</v>
      </c>
      <c r="Q1923" s="28">
        <v>3.6326695E-7</v>
      </c>
      <c r="R1923" s="28">
        <v>9.7838521999999999E-7</v>
      </c>
    </row>
    <row r="1924" spans="1:18" ht="22.5" x14ac:dyDescent="0.2">
      <c r="A1924" s="12" t="s">
        <v>1783</v>
      </c>
      <c r="B1924" s="10" t="str">
        <f>VLOOKUP(A1924,[3]Feuil1!$A$4:$B$2591,2,FALSE)</f>
        <v>Dilatations et curetages, conisations pour affections non malignes, en ambulatoire</v>
      </c>
      <c r="C1924" s="26">
        <v>12749</v>
      </c>
      <c r="D1924" s="27">
        <v>10204967.355</v>
      </c>
      <c r="E1924" s="26">
        <v>13318</v>
      </c>
      <c r="F1924" s="27">
        <v>10711581.757999999</v>
      </c>
      <c r="G1924" s="26">
        <v>13581</v>
      </c>
      <c r="H1924" s="27">
        <v>10929097.334000001</v>
      </c>
      <c r="I1924" s="28">
        <v>4.9643902400000002E-2</v>
      </c>
      <c r="J1924" s="28">
        <v>4.46309514E-2</v>
      </c>
      <c r="K1924" s="28">
        <v>4.7987769999999997E-3</v>
      </c>
      <c r="L1924" s="28">
        <v>2.0306578499999998E-2</v>
      </c>
      <c r="M1924" s="28">
        <v>1.97477099E-2</v>
      </c>
      <c r="N1924" s="28">
        <v>5.4804599999999995E-4</v>
      </c>
      <c r="O1924" s="28">
        <v>3.6152197E-3</v>
      </c>
      <c r="P1924" s="28">
        <v>4.1788550000000001E-4</v>
      </c>
      <c r="Q1924" s="28">
        <v>1.2333820999999999E-3</v>
      </c>
      <c r="R1924" s="28">
        <v>4.0331710000000002E-4</v>
      </c>
    </row>
    <row r="1925" spans="1:18" ht="22.5" x14ac:dyDescent="0.2">
      <c r="A1925" s="12" t="s">
        <v>1784</v>
      </c>
      <c r="B1925" s="10" t="str">
        <f>VLOOKUP(A1925,[3]Feuil1!$A$4:$B$2591,2,FALSE)</f>
        <v>Autres interventions sur l'appareil génital féminin, niveau 1</v>
      </c>
      <c r="C1925" s="26">
        <v>1028</v>
      </c>
      <c r="D1925" s="27">
        <v>3600932.4128999999</v>
      </c>
      <c r="E1925" s="26">
        <v>1037</v>
      </c>
      <c r="F1925" s="27">
        <v>3613753.42</v>
      </c>
      <c r="G1925" s="26">
        <v>1053</v>
      </c>
      <c r="H1925" s="27">
        <v>3674857.7228000001</v>
      </c>
      <c r="I1925" s="28">
        <v>3.5604687E-3</v>
      </c>
      <c r="J1925" s="28">
        <v>8.7548638000000002E-3</v>
      </c>
      <c r="K1925" s="28">
        <v>-5.1493140000000003E-3</v>
      </c>
      <c r="L1925" s="28">
        <v>1.69088191E-2</v>
      </c>
      <c r="M1925" s="28">
        <v>1.54291225E-2</v>
      </c>
      <c r="N1925" s="28">
        <v>1.4572131E-3</v>
      </c>
      <c r="O1925" s="28">
        <v>2.1993730000000001E-4</v>
      </c>
      <c r="P1925" s="28">
        <v>1.173921E-4</v>
      </c>
      <c r="Q1925" s="28">
        <v>9.5630000000000004E-5</v>
      </c>
      <c r="R1925" s="28">
        <v>1.3561350000000001E-4</v>
      </c>
    </row>
    <row r="1926" spans="1:18" ht="22.5" x14ac:dyDescent="0.2">
      <c r="A1926" s="12" t="s">
        <v>1785</v>
      </c>
      <c r="B1926" s="10" t="str">
        <f>VLOOKUP(A1926,[3]Feuil1!$A$4:$B$2591,2,FALSE)</f>
        <v>Autres interventions sur l'appareil génital féminin, niveau 2</v>
      </c>
      <c r="C1926" s="26">
        <v>253</v>
      </c>
      <c r="D1926" s="27">
        <v>1527754.4739999999</v>
      </c>
      <c r="E1926" s="26">
        <v>293</v>
      </c>
      <c r="F1926" s="27">
        <v>1713462.5397000001</v>
      </c>
      <c r="G1926" s="26">
        <v>268</v>
      </c>
      <c r="H1926" s="27">
        <v>1534225.2825</v>
      </c>
      <c r="I1926" s="28">
        <v>0.1215562244</v>
      </c>
      <c r="J1926" s="28">
        <v>0.15810276679999999</v>
      </c>
      <c r="K1926" s="28">
        <v>-3.1557253E-2</v>
      </c>
      <c r="L1926" s="28">
        <v>-0.104605297</v>
      </c>
      <c r="M1926" s="28">
        <v>-8.5324232E-2</v>
      </c>
      <c r="N1926" s="28">
        <v>-2.1079671000000001E-2</v>
      </c>
      <c r="O1926" s="28">
        <v>-3.4365200000000001E-4</v>
      </c>
      <c r="P1926" s="28">
        <v>-3.4434599999999999E-4</v>
      </c>
      <c r="Q1926" s="28">
        <v>2.4338899999999998E-5</v>
      </c>
      <c r="R1926" s="28">
        <v>5.6617599999999998E-5</v>
      </c>
    </row>
    <row r="1927" spans="1:18" ht="22.5" x14ac:dyDescent="0.2">
      <c r="A1927" s="12" t="s">
        <v>1786</v>
      </c>
      <c r="B1927" s="10" t="str">
        <f>VLOOKUP(A1927,[3]Feuil1!$A$4:$B$2591,2,FALSE)</f>
        <v>Autres interventions sur l'appareil génital féminin, niveau 3</v>
      </c>
      <c r="C1927" s="26">
        <v>249</v>
      </c>
      <c r="D1927" s="27">
        <v>2321235.3668</v>
      </c>
      <c r="E1927" s="26">
        <v>251</v>
      </c>
      <c r="F1927" s="27">
        <v>2306600.9312</v>
      </c>
      <c r="G1927" s="26">
        <v>254</v>
      </c>
      <c r="H1927" s="27">
        <v>2270426.1833000001</v>
      </c>
      <c r="I1927" s="28">
        <v>-6.3045890000000002E-3</v>
      </c>
      <c r="J1927" s="28">
        <v>8.0321284999999992E-3</v>
      </c>
      <c r="K1927" s="28">
        <v>-1.4222481E-2</v>
      </c>
      <c r="L1927" s="28">
        <v>-1.5683141000000001E-2</v>
      </c>
      <c r="M1927" s="28">
        <v>1.19521912E-2</v>
      </c>
      <c r="N1927" s="28">
        <v>-2.7308931000000002E-2</v>
      </c>
      <c r="O1927" s="28">
        <v>4.1238200000000001E-5</v>
      </c>
      <c r="P1927" s="28">
        <v>-6.9498000000000004E-5</v>
      </c>
      <c r="Q1927" s="28">
        <v>2.3067499999999999E-5</v>
      </c>
      <c r="R1927" s="28">
        <v>8.3785700000000007E-5</v>
      </c>
    </row>
    <row r="1928" spans="1:18" ht="22.5" x14ac:dyDescent="0.2">
      <c r="A1928" s="12" t="s">
        <v>1787</v>
      </c>
      <c r="B1928" s="10" t="str">
        <f>VLOOKUP(A1928,[3]Feuil1!$A$4:$B$2591,2,FALSE)</f>
        <v>Autres interventions sur l'appareil génital féminin, niveau 4</v>
      </c>
      <c r="C1928" s="26">
        <v>123</v>
      </c>
      <c r="D1928" s="27">
        <v>1961975.858</v>
      </c>
      <c r="E1928" s="26">
        <v>112</v>
      </c>
      <c r="F1928" s="27">
        <v>1815844.1926</v>
      </c>
      <c r="G1928" s="26">
        <v>116</v>
      </c>
      <c r="H1928" s="27">
        <v>1902349.3548000001</v>
      </c>
      <c r="I1928" s="28">
        <v>-7.4481887999999996E-2</v>
      </c>
      <c r="J1928" s="28">
        <v>-8.9430893999999997E-2</v>
      </c>
      <c r="K1928" s="28">
        <v>1.6417212699999999E-2</v>
      </c>
      <c r="L1928" s="28">
        <v>4.7639088500000003E-2</v>
      </c>
      <c r="M1928" s="28">
        <v>3.5714285700000001E-2</v>
      </c>
      <c r="N1928" s="28">
        <v>1.15136027E-2</v>
      </c>
      <c r="O1928" s="28">
        <v>5.4984300000000001E-5</v>
      </c>
      <c r="P1928" s="28">
        <v>1.661915E-4</v>
      </c>
      <c r="Q1928" s="28">
        <v>1.0534699999999999E-5</v>
      </c>
      <c r="R1928" s="28">
        <v>7.0202499999999997E-5</v>
      </c>
    </row>
    <row r="1929" spans="1:18" ht="22.5" x14ac:dyDescent="0.2">
      <c r="A1929" s="12" t="s">
        <v>1788</v>
      </c>
      <c r="B1929" s="10" t="str">
        <f>VLOOKUP(A1929,[3]Feuil1!$A$4:$B$2591,2,FALSE)</f>
        <v>Autres interventions sur l'appareil génital féminin, très courte durée</v>
      </c>
      <c r="C1929" s="26">
        <v>453</v>
      </c>
      <c r="D1929" s="27">
        <v>500075.60639999999</v>
      </c>
      <c r="E1929" s="26">
        <v>496</v>
      </c>
      <c r="F1929" s="27">
        <v>548237.20680000004</v>
      </c>
      <c r="G1929" s="26">
        <v>627</v>
      </c>
      <c r="H1929" s="27">
        <v>691098.94799999997</v>
      </c>
      <c r="I1929" s="28">
        <v>9.6308637700000005E-2</v>
      </c>
      <c r="J1929" s="28">
        <v>9.4922737300000004E-2</v>
      </c>
      <c r="K1929" s="28">
        <v>1.2657517999999999E-3</v>
      </c>
      <c r="L1929" s="28">
        <v>0.26058381190000002</v>
      </c>
      <c r="M1929" s="28">
        <v>0.26411290320000003</v>
      </c>
      <c r="N1929" s="28">
        <v>-2.7917530000000001E-3</v>
      </c>
      <c r="O1929" s="28">
        <v>1.8007368000000001E-3</v>
      </c>
      <c r="P1929" s="28">
        <v>2.7446239999999998E-4</v>
      </c>
      <c r="Q1929" s="28">
        <v>5.6942099999999998E-5</v>
      </c>
      <c r="R1929" s="28">
        <v>2.5503700000000001E-5</v>
      </c>
    </row>
    <row r="1930" spans="1:18" ht="33.75" x14ac:dyDescent="0.2">
      <c r="A1930" s="12" t="s">
        <v>1789</v>
      </c>
      <c r="B1930" s="10" t="str">
        <f>VLOOKUP(A1930,[3]Feuil1!$A$4:$B$2591,2,FALSE)</f>
        <v>Exentérations pelviennes, hystérectomies élargies ou vulvectomies pour tumeurs malignes, niveau 1</v>
      </c>
      <c r="C1930" s="26">
        <v>4124</v>
      </c>
      <c r="D1930" s="27">
        <v>29187003.822000001</v>
      </c>
      <c r="E1930" s="26">
        <v>4126</v>
      </c>
      <c r="F1930" s="27">
        <v>29144633.193999998</v>
      </c>
      <c r="G1930" s="26">
        <v>4036</v>
      </c>
      <c r="H1930" s="27">
        <v>28327299.517000001</v>
      </c>
      <c r="I1930" s="28">
        <v>-1.451695E-3</v>
      </c>
      <c r="J1930" s="28">
        <v>4.8496610000000001E-4</v>
      </c>
      <c r="K1930" s="28">
        <v>-1.935722E-3</v>
      </c>
      <c r="L1930" s="28">
        <v>-2.8044053999999999E-2</v>
      </c>
      <c r="M1930" s="28">
        <v>-2.1812893999999999E-2</v>
      </c>
      <c r="N1930" s="28">
        <v>-6.3701110000000003E-3</v>
      </c>
      <c r="O1930" s="28">
        <v>-1.2371470000000001E-3</v>
      </c>
      <c r="P1930" s="28">
        <v>-1.570241E-3</v>
      </c>
      <c r="Q1930" s="28">
        <v>3.6653640000000002E-4</v>
      </c>
      <c r="R1930" s="28">
        <v>1.045364E-3</v>
      </c>
    </row>
    <row r="1931" spans="1:18" ht="33.75" x14ac:dyDescent="0.2">
      <c r="A1931" s="12" t="s">
        <v>1790</v>
      </c>
      <c r="B1931" s="10" t="str">
        <f>VLOOKUP(A1931,[3]Feuil1!$A$4:$B$2591,2,FALSE)</f>
        <v>Exentérations pelviennes, hystérectomies élargies ou vulvectomies pour tumeurs malignes, niveau 2</v>
      </c>
      <c r="C1931" s="26">
        <v>2143</v>
      </c>
      <c r="D1931" s="27">
        <v>20531657.829999998</v>
      </c>
      <c r="E1931" s="26">
        <v>2215</v>
      </c>
      <c r="F1931" s="27">
        <v>21099268.440000001</v>
      </c>
      <c r="G1931" s="26">
        <v>2359</v>
      </c>
      <c r="H1931" s="27">
        <v>22356482.611000001</v>
      </c>
      <c r="I1931" s="28">
        <v>2.76456297E-2</v>
      </c>
      <c r="J1931" s="28">
        <v>3.3597760099999999E-2</v>
      </c>
      <c r="K1931" s="28">
        <v>-5.7586529999999999E-3</v>
      </c>
      <c r="L1931" s="28">
        <v>5.9585675900000003E-2</v>
      </c>
      <c r="M1931" s="28">
        <v>6.5011286700000004E-2</v>
      </c>
      <c r="N1931" s="28">
        <v>-5.094416E-3</v>
      </c>
      <c r="O1931" s="28">
        <v>1.9794359000000002E-3</v>
      </c>
      <c r="P1931" s="28">
        <v>2.4153283000000001E-3</v>
      </c>
      <c r="Q1931" s="28">
        <v>2.1423669999999999E-4</v>
      </c>
      <c r="R1931" s="28">
        <v>8.250226E-4</v>
      </c>
    </row>
    <row r="1932" spans="1:18" ht="33.75" x14ac:dyDescent="0.2">
      <c r="A1932" s="12" t="s">
        <v>1791</v>
      </c>
      <c r="B1932" s="10" t="str">
        <f>VLOOKUP(A1932,[3]Feuil1!$A$4:$B$2591,2,FALSE)</f>
        <v>Exentérations pelviennes, hystérectomies élargies ou vulvectomies pour tumeurs malignes, niveau 3</v>
      </c>
      <c r="C1932" s="26">
        <v>872</v>
      </c>
      <c r="D1932" s="27">
        <v>12307234.608999999</v>
      </c>
      <c r="E1932" s="26">
        <v>916</v>
      </c>
      <c r="F1932" s="27">
        <v>12849687.404999999</v>
      </c>
      <c r="G1932" s="26">
        <v>1002</v>
      </c>
      <c r="H1932" s="27">
        <v>14118958.518999999</v>
      </c>
      <c r="I1932" s="28">
        <v>4.4075928799999997E-2</v>
      </c>
      <c r="J1932" s="28">
        <v>5.0458715600000002E-2</v>
      </c>
      <c r="K1932" s="28">
        <v>-6.0761900000000004E-3</v>
      </c>
      <c r="L1932" s="28">
        <v>9.8778365100000001E-2</v>
      </c>
      <c r="M1932" s="28">
        <v>9.3886462899999995E-2</v>
      </c>
      <c r="N1932" s="28">
        <v>4.4720384000000004E-3</v>
      </c>
      <c r="O1932" s="28">
        <v>1.1821631E-3</v>
      </c>
      <c r="P1932" s="28">
        <v>2.4384917999999999E-3</v>
      </c>
      <c r="Q1932" s="28">
        <v>9.0998399999999999E-5</v>
      </c>
      <c r="R1932" s="28">
        <v>5.210328E-4</v>
      </c>
    </row>
    <row r="1933" spans="1:18" ht="33.75" x14ac:dyDescent="0.2">
      <c r="A1933" s="12" t="s">
        <v>1792</v>
      </c>
      <c r="B1933" s="10" t="str">
        <f>VLOOKUP(A1933,[3]Feuil1!$A$4:$B$2591,2,FALSE)</f>
        <v>Exentérations pelviennes, hystérectomies élargies ou vulvectomies pour tumeurs malignes, niveau 4</v>
      </c>
      <c r="C1933" s="26">
        <v>305</v>
      </c>
      <c r="D1933" s="27">
        <v>6163127.7280000001</v>
      </c>
      <c r="E1933" s="26">
        <v>353</v>
      </c>
      <c r="F1933" s="27">
        <v>7098344.5140000004</v>
      </c>
      <c r="G1933" s="26">
        <v>372</v>
      </c>
      <c r="H1933" s="27">
        <v>7824287.3547999999</v>
      </c>
      <c r="I1933" s="28">
        <v>0.1517438592</v>
      </c>
      <c r="J1933" s="28">
        <v>0.15737704920000001</v>
      </c>
      <c r="K1933" s="28">
        <v>-4.867204E-3</v>
      </c>
      <c r="L1933" s="28">
        <v>0.1022693164</v>
      </c>
      <c r="M1933" s="28">
        <v>5.3824362600000002E-2</v>
      </c>
      <c r="N1933" s="28">
        <v>4.5970614700000002E-2</v>
      </c>
      <c r="O1933" s="28">
        <v>2.6117559999999998E-4</v>
      </c>
      <c r="P1933" s="28">
        <v>1.3946631E-3</v>
      </c>
      <c r="Q1933" s="28">
        <v>3.37838E-5</v>
      </c>
      <c r="R1933" s="28">
        <v>2.8874009999999998E-4</v>
      </c>
    </row>
    <row r="1934" spans="1:18" ht="33.75" x14ac:dyDescent="0.2">
      <c r="A1934" s="12" t="s">
        <v>1793</v>
      </c>
      <c r="B1934" s="10" t="str">
        <f>VLOOKUP(A1934,[3]Feuil1!$A$4:$B$2591,2,FALSE)</f>
        <v>Exentérations pelviennes, hystérectomies élargies ou vulvectomies pour affections non malignes, niveau 1</v>
      </c>
      <c r="C1934" s="26">
        <v>3699</v>
      </c>
      <c r="D1934" s="27">
        <v>13221772.357000001</v>
      </c>
      <c r="E1934" s="26">
        <v>3499</v>
      </c>
      <c r="F1934" s="27">
        <v>12476333.375</v>
      </c>
      <c r="G1934" s="26">
        <v>3399</v>
      </c>
      <c r="H1934" s="27">
        <v>12029990.49</v>
      </c>
      <c r="I1934" s="28">
        <v>-5.6379656E-2</v>
      </c>
      <c r="J1934" s="28">
        <v>-5.4068667000000001E-2</v>
      </c>
      <c r="K1934" s="28">
        <v>-2.443083E-3</v>
      </c>
      <c r="L1934" s="28">
        <v>-3.5775164999999998E-2</v>
      </c>
      <c r="M1934" s="28">
        <v>-2.8579594E-2</v>
      </c>
      <c r="N1934" s="28">
        <v>-7.4072670000000004E-3</v>
      </c>
      <c r="O1934" s="28">
        <v>-1.374608E-3</v>
      </c>
      <c r="P1934" s="28">
        <v>-8.5750300000000002E-4</v>
      </c>
      <c r="Q1934" s="28">
        <v>3.086861E-4</v>
      </c>
      <c r="R1934" s="28">
        <v>4.4394349999999998E-4</v>
      </c>
    </row>
    <row r="1935" spans="1:18" ht="33.75" x14ac:dyDescent="0.2">
      <c r="A1935" s="12" t="s">
        <v>1794</v>
      </c>
      <c r="B1935" s="10" t="str">
        <f>VLOOKUP(A1935,[3]Feuil1!$A$4:$B$2591,2,FALSE)</f>
        <v>Exentérations pelviennes, hystérectomies élargies ou vulvectomies pour affections non malignes, niveau 2</v>
      </c>
      <c r="C1935" s="26">
        <v>643</v>
      </c>
      <c r="D1935" s="27">
        <v>2904802.5476000002</v>
      </c>
      <c r="E1935" s="26">
        <v>654</v>
      </c>
      <c r="F1935" s="27">
        <v>2924302.5945000001</v>
      </c>
      <c r="G1935" s="26">
        <v>725</v>
      </c>
      <c r="H1935" s="27">
        <v>3254793.1094999998</v>
      </c>
      <c r="I1935" s="28">
        <v>6.7130369999999998E-3</v>
      </c>
      <c r="J1935" s="28">
        <v>1.7107309500000001E-2</v>
      </c>
      <c r="K1935" s="28">
        <v>-1.0219445000000001E-2</v>
      </c>
      <c r="L1935" s="28">
        <v>0.1130151564</v>
      </c>
      <c r="M1935" s="28">
        <v>0.1085626911</v>
      </c>
      <c r="N1935" s="28">
        <v>4.0164307000000003E-3</v>
      </c>
      <c r="O1935" s="28">
        <v>9.7597180000000001E-4</v>
      </c>
      <c r="P1935" s="28">
        <v>6.3493009999999995E-4</v>
      </c>
      <c r="Q1935" s="28">
        <v>6.5842100000000004E-5</v>
      </c>
      <c r="R1935" s="28">
        <v>1.201118E-4</v>
      </c>
    </row>
    <row r="1936" spans="1:18" ht="33.75" x14ac:dyDescent="0.2">
      <c r="A1936" s="12" t="s">
        <v>1795</v>
      </c>
      <c r="B1936" s="10" t="str">
        <f>VLOOKUP(A1936,[3]Feuil1!$A$4:$B$2591,2,FALSE)</f>
        <v>Exentérations pelviennes, hystérectomies élargies ou vulvectomies pour affections non malignes, niveau 3</v>
      </c>
      <c r="C1936" s="26">
        <v>180</v>
      </c>
      <c r="D1936" s="27">
        <v>1480195.3744000001</v>
      </c>
      <c r="E1936" s="26">
        <v>213</v>
      </c>
      <c r="F1936" s="27">
        <v>1765098.0644</v>
      </c>
      <c r="G1936" s="26">
        <v>199</v>
      </c>
      <c r="H1936" s="27">
        <v>1600632.2830999999</v>
      </c>
      <c r="I1936" s="28">
        <v>0.1924764088</v>
      </c>
      <c r="J1936" s="28">
        <v>0.18333333330000001</v>
      </c>
      <c r="K1936" s="28">
        <v>7.7265427000000001E-3</v>
      </c>
      <c r="L1936" s="28">
        <v>-9.3176569000000001E-2</v>
      </c>
      <c r="M1936" s="28">
        <v>-6.57277E-2</v>
      </c>
      <c r="N1936" s="28">
        <v>-2.9379946000000001E-2</v>
      </c>
      <c r="O1936" s="28">
        <v>-1.9244499999999999E-4</v>
      </c>
      <c r="P1936" s="28">
        <v>-3.1596800000000002E-4</v>
      </c>
      <c r="Q1936" s="28">
        <v>1.80725E-5</v>
      </c>
      <c r="R1936" s="28">
        <v>5.9068199999999998E-5</v>
      </c>
    </row>
    <row r="1937" spans="1:18" ht="33.75" x14ac:dyDescent="0.2">
      <c r="A1937" s="12" t="s">
        <v>1796</v>
      </c>
      <c r="B1937" s="10" t="str">
        <f>VLOOKUP(A1937,[3]Feuil1!$A$4:$B$2591,2,FALSE)</f>
        <v>Exentérations pelviennes, hystérectomies élargies ou vulvectomies pour affections non malignes, niveau 4</v>
      </c>
      <c r="C1937" s="26">
        <v>61</v>
      </c>
      <c r="D1937" s="27">
        <v>928502.32770000002</v>
      </c>
      <c r="E1937" s="26">
        <v>68</v>
      </c>
      <c r="F1937" s="27">
        <v>1040370.2227</v>
      </c>
      <c r="G1937" s="26">
        <v>72</v>
      </c>
      <c r="H1937" s="27">
        <v>1140380.9661999999</v>
      </c>
      <c r="I1937" s="28">
        <v>0.1204820835</v>
      </c>
      <c r="J1937" s="28">
        <v>0.1147540984</v>
      </c>
      <c r="K1937" s="28">
        <v>5.1383395999999998E-3</v>
      </c>
      <c r="L1937" s="28">
        <v>9.61299558E-2</v>
      </c>
      <c r="M1937" s="28">
        <v>5.8823529399999998E-2</v>
      </c>
      <c r="N1937" s="28">
        <v>3.52338471E-2</v>
      </c>
      <c r="O1937" s="28">
        <v>5.4984300000000001E-5</v>
      </c>
      <c r="P1937" s="28">
        <v>1.9213809999999999E-4</v>
      </c>
      <c r="Q1937" s="28">
        <v>6.5388052000000002E-6</v>
      </c>
      <c r="R1937" s="28">
        <v>4.2083499999999998E-5</v>
      </c>
    </row>
    <row r="1938" spans="1:18" x14ac:dyDescent="0.2">
      <c r="A1938" s="12" t="s">
        <v>1797</v>
      </c>
      <c r="B1938" s="10" t="str">
        <f>VLOOKUP(A1938,[3]Feuil1!$A$4:$B$2591,2,FALSE)</f>
        <v>Prélèvements d'ovocytes, en ambulatoire</v>
      </c>
      <c r="C1938" s="26">
        <v>30887</v>
      </c>
      <c r="D1938" s="27">
        <v>38131180.120999999</v>
      </c>
      <c r="E1938" s="26">
        <v>31615</v>
      </c>
      <c r="F1938" s="27">
        <v>39079008.975000001</v>
      </c>
      <c r="G1938" s="26">
        <v>32505</v>
      </c>
      <c r="H1938" s="27">
        <v>40148266.792999998</v>
      </c>
      <c r="I1938" s="28">
        <v>2.48570553E-2</v>
      </c>
      <c r="J1938" s="28">
        <v>2.35697866E-2</v>
      </c>
      <c r="K1938" s="28">
        <v>1.2576267E-3</v>
      </c>
      <c r="L1938" s="28">
        <v>2.7361436400000001E-2</v>
      </c>
      <c r="M1938" s="28">
        <v>2.8151194099999999E-2</v>
      </c>
      <c r="N1938" s="28">
        <v>-7.6813399999999996E-4</v>
      </c>
      <c r="O1938" s="28">
        <v>1.2234013300000001E-2</v>
      </c>
      <c r="P1938" s="28">
        <v>2.0542312000000002E-3</v>
      </c>
      <c r="Q1938" s="28">
        <v>2.9519981E-3</v>
      </c>
      <c r="R1938" s="28">
        <v>1.4815939000000001E-3</v>
      </c>
    </row>
    <row r="1939" spans="1:18" x14ac:dyDescent="0.2">
      <c r="A1939" s="12" t="s">
        <v>1798</v>
      </c>
      <c r="B1939" s="10" t="str">
        <f>VLOOKUP(A1939,[3]Feuil1!$A$4:$B$2591,2,FALSE)</f>
        <v>Cervicocystopexie, niveau 1</v>
      </c>
      <c r="C1939" s="26">
        <v>9348</v>
      </c>
      <c r="D1939" s="27">
        <v>20787571.806000002</v>
      </c>
      <c r="E1939" s="26">
        <v>10016</v>
      </c>
      <c r="F1939" s="27">
        <v>22272039.559</v>
      </c>
      <c r="G1939" s="26">
        <v>10402</v>
      </c>
      <c r="H1939" s="27">
        <v>23117515.471999999</v>
      </c>
      <c r="I1939" s="28">
        <v>7.1411310899999997E-2</v>
      </c>
      <c r="J1939" s="28">
        <v>7.1459135600000001E-2</v>
      </c>
      <c r="K1939" s="28">
        <v>-4.4635000000000002E-5</v>
      </c>
      <c r="L1939" s="28">
        <v>3.7961315199999998E-2</v>
      </c>
      <c r="M1939" s="28">
        <v>3.8538338700000001E-2</v>
      </c>
      <c r="N1939" s="28">
        <v>-5.5561100000000002E-4</v>
      </c>
      <c r="O1939" s="28">
        <v>5.3059878000000001E-3</v>
      </c>
      <c r="P1939" s="28">
        <v>1.6243071E-3</v>
      </c>
      <c r="Q1939" s="28">
        <v>9.4467569999999999E-4</v>
      </c>
      <c r="R1939" s="28">
        <v>8.5310710000000001E-4</v>
      </c>
    </row>
    <row r="1940" spans="1:18" x14ac:dyDescent="0.2">
      <c r="A1940" s="12" t="s">
        <v>1799</v>
      </c>
      <c r="B1940" s="10" t="str">
        <f>VLOOKUP(A1940,[3]Feuil1!$A$4:$B$2591,2,FALSE)</f>
        <v>Cervicocystopexie, niveau 2</v>
      </c>
      <c r="C1940" s="26">
        <v>835</v>
      </c>
      <c r="D1940" s="27">
        <v>2644382.1524999999</v>
      </c>
      <c r="E1940" s="26">
        <v>771</v>
      </c>
      <c r="F1940" s="27">
        <v>2450243.6327999998</v>
      </c>
      <c r="G1940" s="26">
        <v>721</v>
      </c>
      <c r="H1940" s="27">
        <v>2300633.7047000001</v>
      </c>
      <c r="I1940" s="28">
        <v>-7.3415455000000004E-2</v>
      </c>
      <c r="J1940" s="28">
        <v>-7.6646706999999994E-2</v>
      </c>
      <c r="K1940" s="28">
        <v>3.4994745E-3</v>
      </c>
      <c r="L1940" s="28">
        <v>-6.1059204999999998E-2</v>
      </c>
      <c r="M1940" s="28">
        <v>-6.4850843000000005E-2</v>
      </c>
      <c r="N1940" s="28">
        <v>4.0545811000000003E-3</v>
      </c>
      <c r="O1940" s="28">
        <v>-6.8730400000000002E-4</v>
      </c>
      <c r="P1940" s="28">
        <v>-2.8742699999999998E-4</v>
      </c>
      <c r="Q1940" s="28">
        <v>6.5478899999999994E-5</v>
      </c>
      <c r="R1940" s="28">
        <v>8.4900400000000005E-5</v>
      </c>
    </row>
    <row r="1941" spans="1:18" x14ac:dyDescent="0.2">
      <c r="A1941" s="12" t="s">
        <v>1800</v>
      </c>
      <c r="B1941" s="10" t="str">
        <f>VLOOKUP(A1941,[3]Feuil1!$A$4:$B$2591,2,FALSE)</f>
        <v>Cervicocystopexie, niveau 3</v>
      </c>
      <c r="C1941" s="26">
        <v>103</v>
      </c>
      <c r="D1941" s="27">
        <v>645241.35840000003</v>
      </c>
      <c r="E1941" s="26">
        <v>116</v>
      </c>
      <c r="F1941" s="27">
        <v>726765.79099999997</v>
      </c>
      <c r="G1941" s="26">
        <v>111</v>
      </c>
      <c r="H1941" s="27">
        <v>700067.005</v>
      </c>
      <c r="I1941" s="28">
        <v>0.12634719010000001</v>
      </c>
      <c r="J1941" s="28">
        <v>0.1262135922</v>
      </c>
      <c r="K1941" s="28">
        <v>1.1862570000000001E-4</v>
      </c>
      <c r="L1941" s="28">
        <v>-3.6736436999999997E-2</v>
      </c>
      <c r="M1941" s="28">
        <v>-4.3103448000000003E-2</v>
      </c>
      <c r="N1941" s="28">
        <v>6.6538131000000002E-3</v>
      </c>
      <c r="O1941" s="28">
        <v>-6.8730000000000001E-5</v>
      </c>
      <c r="P1941" s="28">
        <v>-5.1292999999999998E-5</v>
      </c>
      <c r="Q1941" s="28">
        <v>1.00807E-5</v>
      </c>
      <c r="R1941" s="28">
        <v>2.5834600000000002E-5</v>
      </c>
    </row>
    <row r="1942" spans="1:18" x14ac:dyDescent="0.2">
      <c r="A1942" s="12" t="s">
        <v>1801</v>
      </c>
      <c r="B1942" s="10" t="str">
        <f>VLOOKUP(A1942,[3]Feuil1!$A$4:$B$2591,2,FALSE)</f>
        <v>Cervicocystopexie, niveau 4</v>
      </c>
      <c r="C1942" s="26">
        <v>3</v>
      </c>
      <c r="D1942" s="27">
        <v>32686.74</v>
      </c>
      <c r="E1942" s="26">
        <v>2</v>
      </c>
      <c r="F1942" s="27">
        <v>21791.16</v>
      </c>
      <c r="G1942" s="26">
        <v>2</v>
      </c>
      <c r="H1942" s="27">
        <v>21791.16</v>
      </c>
      <c r="I1942" s="28">
        <v>-0.33333333300000001</v>
      </c>
      <c r="J1942" s="28">
        <v>-0.33333333300000001</v>
      </c>
      <c r="K1942" s="28">
        <v>8.3266730000000005E-17</v>
      </c>
      <c r="L1942" s="28">
        <v>0</v>
      </c>
      <c r="M1942" s="28">
        <v>0</v>
      </c>
      <c r="N1942" s="28">
        <v>0</v>
      </c>
      <c r="O1942" s="28">
        <v>0</v>
      </c>
      <c r="P1942" s="28">
        <v>0</v>
      </c>
      <c r="Q1942" s="28">
        <v>1.8163347999999999E-7</v>
      </c>
      <c r="R1942" s="28">
        <v>8.0416050000000004E-7</v>
      </c>
    </row>
    <row r="1943" spans="1:18" x14ac:dyDescent="0.2">
      <c r="A1943" s="12" t="s">
        <v>2586</v>
      </c>
      <c r="B1943" s="10" t="str">
        <f>VLOOKUP(A1943,[3]Feuil1!$A$4:$B$2591,2,FALSE)</f>
        <v>Myomectomies de l'utérus, niveau 1</v>
      </c>
      <c r="C1943" s="26">
        <v>3041</v>
      </c>
      <c r="D1943" s="27">
        <v>7372643.6267999997</v>
      </c>
      <c r="E1943" s="26">
        <v>3226</v>
      </c>
      <c r="F1943" s="27">
        <v>7793147.3903999999</v>
      </c>
      <c r="G1943" s="26">
        <v>3111</v>
      </c>
      <c r="H1943" s="27">
        <v>7444321.8732000003</v>
      </c>
      <c r="I1943" s="28">
        <v>5.7035682800000001E-2</v>
      </c>
      <c r="J1943" s="28">
        <v>6.0835251600000001E-2</v>
      </c>
      <c r="K1943" s="28">
        <v>-3.5816770000000001E-3</v>
      </c>
      <c r="L1943" s="28">
        <v>-4.4760543999999999E-2</v>
      </c>
      <c r="M1943" s="28">
        <v>-3.5647861000000003E-2</v>
      </c>
      <c r="N1943" s="28">
        <v>-9.4495389999999999E-3</v>
      </c>
      <c r="O1943" s="28">
        <v>-1.5807989999999999E-3</v>
      </c>
      <c r="P1943" s="28">
        <v>-6.7015499999999997E-4</v>
      </c>
      <c r="Q1943" s="28">
        <v>2.825309E-4</v>
      </c>
      <c r="R1943" s="28">
        <v>2.7471830000000002E-4</v>
      </c>
    </row>
    <row r="1944" spans="1:18" x14ac:dyDescent="0.2">
      <c r="A1944" s="12" t="s">
        <v>2587</v>
      </c>
      <c r="B1944" s="10" t="str">
        <f>VLOOKUP(A1944,[3]Feuil1!$A$4:$B$2591,2,FALSE)</f>
        <v>Myomectomies de l'utérus, niveau 2</v>
      </c>
      <c r="C1944" s="26">
        <v>274</v>
      </c>
      <c r="D1944" s="27">
        <v>1059101.3670000001</v>
      </c>
      <c r="E1944" s="26">
        <v>313</v>
      </c>
      <c r="F1944" s="27">
        <v>1207384.1098</v>
      </c>
      <c r="G1944" s="26">
        <v>329</v>
      </c>
      <c r="H1944" s="27">
        <v>1273730.1965999999</v>
      </c>
      <c r="I1944" s="28">
        <v>0.1400080742</v>
      </c>
      <c r="J1944" s="28">
        <v>0.14233576640000001</v>
      </c>
      <c r="K1944" s="28">
        <v>-2.0376600000000002E-3</v>
      </c>
      <c r="L1944" s="28">
        <v>5.4950273299999998E-2</v>
      </c>
      <c r="M1944" s="28">
        <v>5.1118210900000002E-2</v>
      </c>
      <c r="N1944" s="28">
        <v>3.6457006999999998E-3</v>
      </c>
      <c r="O1944" s="28">
        <v>2.1993730000000001E-4</v>
      </c>
      <c r="P1944" s="28">
        <v>1.2746240000000001E-4</v>
      </c>
      <c r="Q1944" s="28">
        <v>2.9878699999999999E-5</v>
      </c>
      <c r="R1944" s="28">
        <v>4.70045E-5</v>
      </c>
    </row>
    <row r="1945" spans="1:18" x14ac:dyDescent="0.2">
      <c r="A1945" s="12" t="s">
        <v>2588</v>
      </c>
      <c r="B1945" s="10" t="str">
        <f>VLOOKUP(A1945,[3]Feuil1!$A$4:$B$2591,2,FALSE)</f>
        <v>Myomectomies de l'utérus, niveau 3</v>
      </c>
      <c r="C1945" s="26">
        <v>48</v>
      </c>
      <c r="D1945" s="27">
        <v>327352.84240000002</v>
      </c>
      <c r="E1945" s="26">
        <v>64</v>
      </c>
      <c r="F1945" s="27">
        <v>427024.66950000002</v>
      </c>
      <c r="G1945" s="26">
        <v>59</v>
      </c>
      <c r="H1945" s="27">
        <v>396411.44900000002</v>
      </c>
      <c r="I1945" s="28">
        <v>0.30447826989999999</v>
      </c>
      <c r="J1945" s="28">
        <v>0.33333333329999998</v>
      </c>
      <c r="K1945" s="28">
        <v>-2.1641298E-2</v>
      </c>
      <c r="L1945" s="28">
        <v>-7.1689583000000001E-2</v>
      </c>
      <c r="M1945" s="28">
        <v>-7.8125E-2</v>
      </c>
      <c r="N1945" s="28">
        <v>6.9807912999999997E-3</v>
      </c>
      <c r="O1945" s="28">
        <v>-6.8730000000000001E-5</v>
      </c>
      <c r="P1945" s="28">
        <v>-5.8813000000000001E-5</v>
      </c>
      <c r="Q1945" s="28">
        <v>5.3581875999999997E-6</v>
      </c>
      <c r="R1945" s="28">
        <v>1.46288E-5</v>
      </c>
    </row>
    <row r="1946" spans="1:18" x14ac:dyDescent="0.2">
      <c r="A1946" s="12" t="s">
        <v>2589</v>
      </c>
      <c r="B1946" s="10" t="str">
        <f>VLOOKUP(A1946,[3]Feuil1!$A$4:$B$2591,2,FALSE)</f>
        <v>Myomectomies de l'utérus, niveau 4</v>
      </c>
      <c r="C1946" s="26">
        <v>5</v>
      </c>
      <c r="D1946" s="27">
        <v>55883.735999999997</v>
      </c>
      <c r="E1946" s="26">
        <v>10</v>
      </c>
      <c r="F1946" s="27">
        <v>106386.07520000001</v>
      </c>
      <c r="G1946" s="26">
        <v>8</v>
      </c>
      <c r="H1946" s="27">
        <v>84963.9764</v>
      </c>
      <c r="I1946" s="28">
        <v>0.90370370369999997</v>
      </c>
      <c r="J1946" s="28">
        <v>1</v>
      </c>
      <c r="K1946" s="28">
        <v>-4.8148148000000002E-2</v>
      </c>
      <c r="L1946" s="28">
        <v>-0.201361868</v>
      </c>
      <c r="M1946" s="28">
        <v>-0.2</v>
      </c>
      <c r="N1946" s="28">
        <v>-1.7023349999999999E-3</v>
      </c>
      <c r="O1946" s="28">
        <v>-2.7492E-5</v>
      </c>
      <c r="P1946" s="28">
        <v>-4.1155999999999997E-5</v>
      </c>
      <c r="Q1946" s="28">
        <v>7.2653391000000003E-7</v>
      </c>
      <c r="R1946" s="28">
        <v>3.1354308E-6</v>
      </c>
    </row>
    <row r="1947" spans="1:18" ht="22.5" x14ac:dyDescent="0.2">
      <c r="A1947" s="12" t="s">
        <v>2590</v>
      </c>
      <c r="B1947" s="10" t="str">
        <f>VLOOKUP(A1947,[3]Feuil1!$A$4:$B$2591,2,FALSE)</f>
        <v>Interventions pour stérilité ou motifs de soins liés à la reproduction, niveau 1</v>
      </c>
      <c r="C1947" s="26">
        <v>2150</v>
      </c>
      <c r="D1947" s="27">
        <v>5017424.9494000003</v>
      </c>
      <c r="E1947" s="26">
        <v>2168</v>
      </c>
      <c r="F1947" s="27">
        <v>5052183.3787000002</v>
      </c>
      <c r="G1947" s="26">
        <v>1886</v>
      </c>
      <c r="H1947" s="27">
        <v>4389932.3360000001</v>
      </c>
      <c r="I1947" s="28">
        <v>6.9275433999999997E-3</v>
      </c>
      <c r="J1947" s="28">
        <v>8.3720930000000006E-3</v>
      </c>
      <c r="K1947" s="28">
        <v>-1.432556E-3</v>
      </c>
      <c r="L1947" s="28">
        <v>-0.13108214700000001</v>
      </c>
      <c r="M1947" s="28">
        <v>-0.13007380099999999</v>
      </c>
      <c r="N1947" s="28">
        <v>-1.1591170000000001E-3</v>
      </c>
      <c r="O1947" s="28">
        <v>-3.8763949999999999E-3</v>
      </c>
      <c r="P1947" s="28">
        <v>-1.2723000000000001E-3</v>
      </c>
      <c r="Q1947" s="28">
        <v>1.712804E-4</v>
      </c>
      <c r="R1947" s="28">
        <v>1.620019E-4</v>
      </c>
    </row>
    <row r="1948" spans="1:18" ht="22.5" x14ac:dyDescent="0.2">
      <c r="A1948" s="12" t="s">
        <v>2591</v>
      </c>
      <c r="B1948" s="10" t="str">
        <f>VLOOKUP(A1948,[3]Feuil1!$A$4:$B$2591,2,FALSE)</f>
        <v>Interventions pour stérilité ou motifs de soins liés à la reproduction, niveau 2</v>
      </c>
      <c r="C1948" s="26">
        <v>41</v>
      </c>
      <c r="D1948" s="27">
        <v>151052.0128</v>
      </c>
      <c r="E1948" s="26">
        <v>62</v>
      </c>
      <c r="F1948" s="27">
        <v>231550.62839999999</v>
      </c>
      <c r="G1948" s="26">
        <v>41</v>
      </c>
      <c r="H1948" s="27">
        <v>150115.14439999999</v>
      </c>
      <c r="I1948" s="28">
        <v>0.53291984729999997</v>
      </c>
      <c r="J1948" s="28">
        <v>0.51219512199999995</v>
      </c>
      <c r="K1948" s="28">
        <v>1.37050603E-2</v>
      </c>
      <c r="L1948" s="28">
        <v>-0.351696234</v>
      </c>
      <c r="M1948" s="28">
        <v>-0.33870967699999999</v>
      </c>
      <c r="N1948" s="28">
        <v>-1.9638208000000001E-2</v>
      </c>
      <c r="O1948" s="28">
        <v>-2.8866800000000001E-4</v>
      </c>
      <c r="P1948" s="28">
        <v>-1.5645200000000001E-4</v>
      </c>
      <c r="Q1948" s="28">
        <v>3.7234862999999999E-6</v>
      </c>
      <c r="R1948" s="28">
        <v>5.5397082999999997E-6</v>
      </c>
    </row>
    <row r="1949" spans="1:18" ht="22.5" x14ac:dyDescent="0.2">
      <c r="A1949" s="12" t="s">
        <v>2592</v>
      </c>
      <c r="B1949" s="10" t="str">
        <f>VLOOKUP(A1949,[3]Feuil1!$A$4:$B$2591,2,FALSE)</f>
        <v>Interventions pour stérilité ou motifs de soins liés à la reproduction, niveau 3</v>
      </c>
      <c r="C1949" s="26">
        <v>5</v>
      </c>
      <c r="D1949" s="27">
        <v>37444.102200000001</v>
      </c>
      <c r="E1949" s="26">
        <v>6</v>
      </c>
      <c r="F1949" s="27">
        <v>44636.7546</v>
      </c>
      <c r="G1949" s="26">
        <v>5</v>
      </c>
      <c r="H1949" s="27">
        <v>35751.713400000001</v>
      </c>
      <c r="I1949" s="28">
        <v>0.19209039550000001</v>
      </c>
      <c r="J1949" s="28">
        <v>0.2</v>
      </c>
      <c r="K1949" s="28">
        <v>-6.5913370000000001E-3</v>
      </c>
      <c r="L1949" s="28">
        <v>-0.19905213299999999</v>
      </c>
      <c r="M1949" s="28">
        <v>-0.16666666699999999</v>
      </c>
      <c r="N1949" s="28">
        <v>-3.8862558999999998E-2</v>
      </c>
      <c r="O1949" s="28">
        <v>-1.3746E-5</v>
      </c>
      <c r="P1949" s="28">
        <v>-1.7070000000000001E-5</v>
      </c>
      <c r="Q1949" s="28">
        <v>4.5408368999999999E-7</v>
      </c>
      <c r="R1949" s="28">
        <v>1.3193476000000001E-6</v>
      </c>
    </row>
    <row r="1950" spans="1:18" ht="22.5" x14ac:dyDescent="0.2">
      <c r="A1950" s="12" t="s">
        <v>2593</v>
      </c>
      <c r="B1950" s="10" t="str">
        <f>VLOOKUP(A1950,[3]Feuil1!$A$4:$B$2591,2,FALSE)</f>
        <v>Interventions pour stérilité ou motifs de soins liés à la reproduction, niveau 4</v>
      </c>
      <c r="C1950" s="26">
        <v>2</v>
      </c>
      <c r="D1950" s="27">
        <v>26667.5</v>
      </c>
      <c r="E1950" s="26">
        <v>1</v>
      </c>
      <c r="F1950" s="27">
        <v>13333.75</v>
      </c>
      <c r="G1950" s="26">
        <v>1</v>
      </c>
      <c r="H1950" s="27">
        <v>13333.75</v>
      </c>
      <c r="I1950" s="28">
        <v>-0.5</v>
      </c>
      <c r="J1950" s="28">
        <v>-0.5</v>
      </c>
      <c r="K1950" s="28">
        <v>0</v>
      </c>
      <c r="L1950" s="28">
        <v>0</v>
      </c>
      <c r="M1950" s="28">
        <v>0</v>
      </c>
      <c r="N1950" s="28">
        <v>0</v>
      </c>
      <c r="O1950" s="28">
        <v>0</v>
      </c>
      <c r="P1950" s="28">
        <v>0</v>
      </c>
      <c r="Q1950" s="28">
        <v>9.0816739000000005E-8</v>
      </c>
      <c r="R1950" s="28">
        <v>4.9205617999999999E-7</v>
      </c>
    </row>
    <row r="1951" spans="1:18" ht="33.75" x14ac:dyDescent="0.2">
      <c r="A1951" s="12" t="s">
        <v>2594</v>
      </c>
      <c r="B1951" s="10" t="str">
        <f>VLOOKUP(A1951,[3]Feuil1!$A$4:$B$2591,2,FALSE)</f>
        <v>Interventions pour stérilité ou motifs de soins liés à la reproduction, en ambulatoire</v>
      </c>
      <c r="C1951" s="26">
        <v>574</v>
      </c>
      <c r="D1951" s="27">
        <v>1128635.7350999999</v>
      </c>
      <c r="E1951" s="26">
        <v>677</v>
      </c>
      <c r="F1951" s="27">
        <v>1329493.1676</v>
      </c>
      <c r="G1951" s="26">
        <v>807</v>
      </c>
      <c r="H1951" s="27">
        <v>1582563.8991</v>
      </c>
      <c r="I1951" s="28">
        <v>0.17796479970000001</v>
      </c>
      <c r="J1951" s="28">
        <v>0.1794425087</v>
      </c>
      <c r="K1951" s="28">
        <v>-1.252888E-3</v>
      </c>
      <c r="L1951" s="28">
        <v>0.19035128400000001</v>
      </c>
      <c r="M1951" s="28">
        <v>0.1920236337</v>
      </c>
      <c r="N1951" s="28">
        <v>-1.40295E-3</v>
      </c>
      <c r="O1951" s="28">
        <v>1.7869907E-3</v>
      </c>
      <c r="P1951" s="28">
        <v>4.8619309999999998E-4</v>
      </c>
      <c r="Q1951" s="28">
        <v>7.3289100000000003E-5</v>
      </c>
      <c r="R1951" s="28">
        <v>5.84015E-5</v>
      </c>
    </row>
    <row r="1952" spans="1:18" ht="22.5" x14ac:dyDescent="0.2">
      <c r="A1952" s="12" t="s">
        <v>2595</v>
      </c>
      <c r="B1952" s="10" t="str">
        <f>VLOOKUP(A1952,[3]Feuil1!$A$4:$B$2591,2,FALSE)</f>
        <v>Exérèses ou destructions de lésions du col de l'utérus sauf conisations, niveau 1</v>
      </c>
      <c r="C1952" s="26">
        <v>378</v>
      </c>
      <c r="D1952" s="27">
        <v>367369.04149999999</v>
      </c>
      <c r="E1952" s="26">
        <v>377</v>
      </c>
      <c r="F1952" s="27">
        <v>395355.31069999997</v>
      </c>
      <c r="G1952" s="26">
        <v>306</v>
      </c>
      <c r="H1952" s="27">
        <v>311921.77470000001</v>
      </c>
      <c r="I1952" s="28">
        <v>7.6180260299999997E-2</v>
      </c>
      <c r="J1952" s="28">
        <v>-2.645503E-3</v>
      </c>
      <c r="K1952" s="28">
        <v>7.9034849800000001E-2</v>
      </c>
      <c r="L1952" s="28">
        <v>-0.211034312</v>
      </c>
      <c r="M1952" s="28">
        <v>-0.18832891199999999</v>
      </c>
      <c r="N1952" s="28">
        <v>-2.7973646000000001E-2</v>
      </c>
      <c r="O1952" s="28">
        <v>-9.7597199999999997E-4</v>
      </c>
      <c r="P1952" s="28">
        <v>-1.6029E-4</v>
      </c>
      <c r="Q1952" s="28">
        <v>2.77899E-5</v>
      </c>
      <c r="R1952" s="28">
        <v>1.15109E-5</v>
      </c>
    </row>
    <row r="1953" spans="1:18" ht="22.5" x14ac:dyDescent="0.2">
      <c r="A1953" s="12" t="s">
        <v>2596</v>
      </c>
      <c r="B1953" s="10" t="str">
        <f>VLOOKUP(A1953,[3]Feuil1!$A$4:$B$2591,2,FALSE)</f>
        <v>Exérèses ou destructions de lésions du col de l'utérus sauf conisations, niveau 2</v>
      </c>
      <c r="C1953" s="26">
        <v>7</v>
      </c>
      <c r="D1953" s="27">
        <v>34369.86</v>
      </c>
      <c r="E1953" s="26">
        <v>10</v>
      </c>
      <c r="F1953" s="27">
        <v>49099.8</v>
      </c>
      <c r="G1953" s="26">
        <v>7</v>
      </c>
      <c r="H1953" s="27">
        <v>36235.652399999999</v>
      </c>
      <c r="I1953" s="28">
        <v>0.42857142860000003</v>
      </c>
      <c r="J1953" s="28">
        <v>0.42857142860000003</v>
      </c>
      <c r="K1953" s="28">
        <v>-2.7202599999999999E-16</v>
      </c>
      <c r="L1953" s="28">
        <v>-0.26200000000000001</v>
      </c>
      <c r="M1953" s="28">
        <v>-0.3</v>
      </c>
      <c r="N1953" s="28">
        <v>5.4285714300000003E-2</v>
      </c>
      <c r="O1953" s="28">
        <v>-4.1238000000000001E-5</v>
      </c>
      <c r="P1953" s="28">
        <v>-2.4714000000000001E-5</v>
      </c>
      <c r="Q1953" s="28">
        <v>6.3571717000000004E-7</v>
      </c>
      <c r="R1953" s="28">
        <v>1.3372065E-6</v>
      </c>
    </row>
    <row r="1954" spans="1:18" ht="22.5" x14ac:dyDescent="0.2">
      <c r="A1954" s="12" t="s">
        <v>2597</v>
      </c>
      <c r="B1954" s="10" t="str">
        <f>VLOOKUP(A1954,[3]Feuil1!$A$4:$B$2591,2,FALSE)</f>
        <v>Exérèses ou destructions de lésions du col de l'utérus sauf conisations, niveau 3</v>
      </c>
      <c r="C1954" s="26">
        <v>4</v>
      </c>
      <c r="D1954" s="27">
        <v>28226.76</v>
      </c>
      <c r="E1954" s="26">
        <v>5</v>
      </c>
      <c r="F1954" s="27">
        <v>35777.418299999998</v>
      </c>
      <c r="G1954" s="26">
        <v>1</v>
      </c>
      <c r="H1954" s="27">
        <v>7056.69</v>
      </c>
      <c r="I1954" s="28">
        <v>0.26750000000000002</v>
      </c>
      <c r="J1954" s="28">
        <v>0.25</v>
      </c>
      <c r="K1954" s="28">
        <v>1.4E-2</v>
      </c>
      <c r="L1954" s="28">
        <v>-0.80276134099999996</v>
      </c>
      <c r="M1954" s="28">
        <v>-0.8</v>
      </c>
      <c r="N1954" s="28">
        <v>-1.3806706E-2</v>
      </c>
      <c r="O1954" s="28">
        <v>-5.4984000000000001E-5</v>
      </c>
      <c r="P1954" s="28">
        <v>-5.5177999999999999E-5</v>
      </c>
      <c r="Q1954" s="28">
        <v>9.0816739000000005E-8</v>
      </c>
      <c r="R1954" s="28">
        <v>2.6041345999999999E-7</v>
      </c>
    </row>
    <row r="1955" spans="1:18" ht="22.5" x14ac:dyDescent="0.2">
      <c r="A1955" s="12" t="s">
        <v>2598</v>
      </c>
      <c r="B1955" s="10" t="str">
        <f>VLOOKUP(A1955,[3]Feuil1!$A$4:$B$2591,2,FALSE)</f>
        <v>Exérèses ou destructions de lésions du col de l'utérus sauf conisations, niveau 4</v>
      </c>
      <c r="C1955" s="26">
        <v>3</v>
      </c>
      <c r="D1955" s="27">
        <v>38985.807200000003</v>
      </c>
      <c r="E1955" s="26">
        <v>1</v>
      </c>
      <c r="F1955" s="27">
        <v>13587.887199999999</v>
      </c>
      <c r="G1955" s="26" t="s">
        <v>3391</v>
      </c>
      <c r="H1955" s="27" t="s">
        <v>3391</v>
      </c>
      <c r="I1955" s="28">
        <v>-0.65146579800000004</v>
      </c>
      <c r="J1955" s="28">
        <v>-0.66666666699999999</v>
      </c>
      <c r="K1955" s="28">
        <v>4.5602605900000003E-2</v>
      </c>
      <c r="L1955" s="28" t="s">
        <v>3391</v>
      </c>
      <c r="M1955" s="28" t="s">
        <v>3391</v>
      </c>
      <c r="N1955" s="28" t="s">
        <v>3391</v>
      </c>
      <c r="O1955" s="28" t="s">
        <v>3391</v>
      </c>
      <c r="P1955" s="28" t="s">
        <v>3391</v>
      </c>
      <c r="Q1955" s="28" t="s">
        <v>3391</v>
      </c>
      <c r="R1955" s="28" t="s">
        <v>3392</v>
      </c>
    </row>
    <row r="1956" spans="1:18" ht="33.75" x14ac:dyDescent="0.2">
      <c r="A1956" s="12" t="s">
        <v>2599</v>
      </c>
      <c r="B1956" s="10" t="str">
        <f>VLOOKUP(A1956,[3]Feuil1!$A$4:$B$2591,2,FALSE)</f>
        <v>Exérèses ou destructions de lésions du col de l'utérus sauf conisations, en ambulatoire</v>
      </c>
      <c r="C1956" s="26">
        <v>2406</v>
      </c>
      <c r="D1956" s="27">
        <v>2277102.3594999998</v>
      </c>
      <c r="E1956" s="26">
        <v>2570</v>
      </c>
      <c r="F1956" s="27">
        <v>2433819.5575000001</v>
      </c>
      <c r="G1956" s="26">
        <v>2642</v>
      </c>
      <c r="H1956" s="27">
        <v>2488046.5795</v>
      </c>
      <c r="I1956" s="28">
        <v>6.8823080100000003E-2</v>
      </c>
      <c r="J1956" s="28">
        <v>6.8162925999999999E-2</v>
      </c>
      <c r="K1956" s="28">
        <v>6.180275E-4</v>
      </c>
      <c r="L1956" s="28">
        <v>2.2280625500000002E-2</v>
      </c>
      <c r="M1956" s="28">
        <v>2.8015564199999999E-2</v>
      </c>
      <c r="N1956" s="28">
        <v>-5.5786500000000001E-3</v>
      </c>
      <c r="O1956" s="28">
        <v>9.8971790000000007E-4</v>
      </c>
      <c r="P1956" s="28">
        <v>1.0417959999999999E-4</v>
      </c>
      <c r="Q1956" s="28">
        <v>2.3993779999999999E-4</v>
      </c>
      <c r="R1956" s="28">
        <v>9.1816499999999998E-5</v>
      </c>
    </row>
    <row r="1957" spans="1:18" ht="33.75" x14ac:dyDescent="0.2">
      <c r="A1957" s="12" t="s">
        <v>1802</v>
      </c>
      <c r="B1957" s="10" t="str">
        <f>VLOOKUP(A1957,[3]Feuil1!$A$4:$B$2591,2,FALSE)</f>
        <v>Endoscopies génito-urinaires thérapeutiques et anesthésie : séjours de la CMD 13 et de moins de 2 jours</v>
      </c>
      <c r="C1957" s="26">
        <v>27946</v>
      </c>
      <c r="D1957" s="27">
        <v>28793779.350000001</v>
      </c>
      <c r="E1957" s="26">
        <v>29472</v>
      </c>
      <c r="F1957" s="27">
        <v>30364324.528999999</v>
      </c>
      <c r="G1957" s="26">
        <v>33669</v>
      </c>
      <c r="H1957" s="27">
        <v>34681288.861000001</v>
      </c>
      <c r="I1957" s="28">
        <v>5.4544599999999999E-2</v>
      </c>
      <c r="J1957" s="28">
        <v>5.46053102E-2</v>
      </c>
      <c r="K1957" s="28">
        <v>-5.7567E-5</v>
      </c>
      <c r="L1957" s="28">
        <v>0.14217224980000001</v>
      </c>
      <c r="M1957" s="28">
        <v>0.1424063518</v>
      </c>
      <c r="N1957" s="28">
        <v>-2.0492000000000001E-4</v>
      </c>
      <c r="O1957" s="28">
        <v>5.7692307700000001E-2</v>
      </c>
      <c r="P1957" s="28">
        <v>8.2936433000000004E-3</v>
      </c>
      <c r="Q1957" s="28">
        <v>3.0577088E-3</v>
      </c>
      <c r="R1957" s="28">
        <v>1.2798457E-3</v>
      </c>
    </row>
    <row r="1958" spans="1:18" ht="45" x14ac:dyDescent="0.2">
      <c r="A1958" s="12" t="s">
        <v>1803</v>
      </c>
      <c r="B1958" s="10" t="str">
        <f>VLOOKUP(A1958,[3]Feuil1!$A$4:$B$2591,2,FALSE)</f>
        <v>Séjours de la CMD 13 comprenant une endoscopie génito-urinaire thérapeutique sans anesthésie : séjours de moins de 2 jours</v>
      </c>
      <c r="C1958" s="26">
        <v>3292</v>
      </c>
      <c r="D1958" s="27">
        <v>2385358.2984000002</v>
      </c>
      <c r="E1958" s="26">
        <v>3656</v>
      </c>
      <c r="F1958" s="27">
        <v>2650999.6392000001</v>
      </c>
      <c r="G1958" s="26">
        <v>5043</v>
      </c>
      <c r="H1958" s="27">
        <v>3663446.3007999999</v>
      </c>
      <c r="I1958" s="28">
        <v>0.11136328700000001</v>
      </c>
      <c r="J1958" s="28">
        <v>0.11057108139999999</v>
      </c>
      <c r="K1958" s="28">
        <v>7.1333170000000001E-4</v>
      </c>
      <c r="L1958" s="28">
        <v>0.38191127850000001</v>
      </c>
      <c r="M1958" s="28">
        <v>0.37937636759999999</v>
      </c>
      <c r="N1958" s="28">
        <v>1.8377224999999999E-3</v>
      </c>
      <c r="O1958" s="28">
        <v>1.9065816199999999E-2</v>
      </c>
      <c r="P1958" s="28">
        <v>1.9450870999999999E-3</v>
      </c>
      <c r="Q1958" s="28">
        <v>4.5798879999999999E-4</v>
      </c>
      <c r="R1958" s="28">
        <v>1.3519239999999999E-4</v>
      </c>
    </row>
    <row r="1959" spans="1:18" ht="33.75" x14ac:dyDescent="0.2">
      <c r="A1959" s="12" t="s">
        <v>1804</v>
      </c>
      <c r="B1959" s="10" t="str">
        <f>VLOOKUP(A1959,[3]Feuil1!$A$4:$B$2591,2,FALSE)</f>
        <v>Endoscopies génito-urinaires diagnostiques et anesthésie : séjours de la CMD 13 et de moins de 2 jours</v>
      </c>
      <c r="C1959" s="26">
        <v>13359</v>
      </c>
      <c r="D1959" s="27">
        <v>10240351.672</v>
      </c>
      <c r="E1959" s="26">
        <v>13670</v>
      </c>
      <c r="F1959" s="27">
        <v>10478096.82</v>
      </c>
      <c r="G1959" s="26">
        <v>13852</v>
      </c>
      <c r="H1959" s="27">
        <v>10623474.892000001</v>
      </c>
      <c r="I1959" s="28">
        <v>2.3216502199999999E-2</v>
      </c>
      <c r="J1959" s="28">
        <v>2.3280185599999999E-2</v>
      </c>
      <c r="K1959" s="28">
        <v>-6.2235000000000003E-5</v>
      </c>
      <c r="L1959" s="28">
        <v>1.38744731E-2</v>
      </c>
      <c r="M1959" s="28">
        <v>1.3313825899999999E-2</v>
      </c>
      <c r="N1959" s="28">
        <v>5.5328090000000005E-4</v>
      </c>
      <c r="O1959" s="28">
        <v>2.5017870000000001E-3</v>
      </c>
      <c r="P1959" s="28">
        <v>2.7929670000000003E-4</v>
      </c>
      <c r="Q1959" s="28">
        <v>1.2579935E-3</v>
      </c>
      <c r="R1959" s="28">
        <v>3.9203870000000001E-4</v>
      </c>
    </row>
    <row r="1960" spans="1:18" ht="33.75" x14ac:dyDescent="0.2">
      <c r="A1960" s="12" t="s">
        <v>1805</v>
      </c>
      <c r="B1960" s="10" t="str">
        <f>VLOOKUP(A1960,[3]Feuil1!$A$4:$B$2591,2,FALSE)</f>
        <v>Endoscopies génito-urinaires diagnostiques sans anesthésie : séjours de la CMD 13 et de moins de 2 jours</v>
      </c>
      <c r="C1960" s="26">
        <v>1320</v>
      </c>
      <c r="D1960" s="27">
        <v>650904.88119999995</v>
      </c>
      <c r="E1960" s="26">
        <v>1303</v>
      </c>
      <c r="F1960" s="27">
        <v>641853.36239999998</v>
      </c>
      <c r="G1960" s="26">
        <v>1517</v>
      </c>
      <c r="H1960" s="27">
        <v>745138.94759999996</v>
      </c>
      <c r="I1960" s="28">
        <v>-1.3906055E-2</v>
      </c>
      <c r="J1960" s="28">
        <v>-1.2878788E-2</v>
      </c>
      <c r="K1960" s="28">
        <v>-1.0406689999999999E-3</v>
      </c>
      <c r="L1960" s="28">
        <v>0.1609177286</v>
      </c>
      <c r="M1960" s="28">
        <v>0.16423637760000001</v>
      </c>
      <c r="N1960" s="28">
        <v>-2.8504939999999999E-3</v>
      </c>
      <c r="O1960" s="28">
        <v>2.9416616000000001E-3</v>
      </c>
      <c r="P1960" s="28">
        <v>1.9842969999999999E-4</v>
      </c>
      <c r="Q1960" s="28">
        <v>1.3776899999999999E-4</v>
      </c>
      <c r="R1960" s="28">
        <v>2.74979E-5</v>
      </c>
    </row>
    <row r="1961" spans="1:18" ht="33.75" x14ac:dyDescent="0.2">
      <c r="A1961" s="12" t="s">
        <v>1806</v>
      </c>
      <c r="B1961" s="10" t="str">
        <f>VLOOKUP(A1961,[3]Feuil1!$A$4:$B$2591,2,FALSE)</f>
        <v>Affections de l'appareil génital féminin sans acte opératoire de la CMD 13, avec anesthésie, en ambulatoire</v>
      </c>
      <c r="C1961" s="26">
        <v>4102</v>
      </c>
      <c r="D1961" s="27">
        <v>2437712.6115000001</v>
      </c>
      <c r="E1961" s="26">
        <v>4095</v>
      </c>
      <c r="F1961" s="27">
        <v>2437859.2740000002</v>
      </c>
      <c r="G1961" s="26">
        <v>3169</v>
      </c>
      <c r="H1961" s="27">
        <v>1893002.22</v>
      </c>
      <c r="I1961" s="28">
        <v>6.0164000000000002E-5</v>
      </c>
      <c r="J1961" s="28">
        <v>-1.706485E-3</v>
      </c>
      <c r="K1961" s="28">
        <v>1.7696685E-3</v>
      </c>
      <c r="L1961" s="28">
        <v>-0.223498157</v>
      </c>
      <c r="M1961" s="28">
        <v>-0.22612942599999999</v>
      </c>
      <c r="N1961" s="28">
        <v>3.4001414999999999E-3</v>
      </c>
      <c r="O1961" s="28">
        <v>-1.2728872E-2</v>
      </c>
      <c r="P1961" s="28">
        <v>-1.046766E-3</v>
      </c>
      <c r="Q1961" s="28">
        <v>2.8779819999999998E-4</v>
      </c>
      <c r="R1961" s="28">
        <v>6.9857599999999993E-5</v>
      </c>
    </row>
    <row r="1962" spans="1:18" ht="22.5" x14ac:dyDescent="0.2">
      <c r="A1962" s="12" t="s">
        <v>1807</v>
      </c>
      <c r="B1962" s="10" t="str">
        <f>VLOOKUP(A1962,[3]Feuil1!$A$4:$B$2591,2,FALSE)</f>
        <v>Tumeurs malignes de l'appareil génital féminin, niveau 1</v>
      </c>
      <c r="C1962" s="26">
        <v>1321</v>
      </c>
      <c r="D1962" s="27">
        <v>2794500.0986000001</v>
      </c>
      <c r="E1962" s="26">
        <v>1187</v>
      </c>
      <c r="F1962" s="27">
        <v>2491860.4526</v>
      </c>
      <c r="G1962" s="26">
        <v>1117</v>
      </c>
      <c r="H1962" s="27">
        <v>2286631.0910999998</v>
      </c>
      <c r="I1962" s="28">
        <v>-0.10829831299999999</v>
      </c>
      <c r="J1962" s="28">
        <v>-0.10143830400000001</v>
      </c>
      <c r="K1962" s="28">
        <v>-7.634432E-3</v>
      </c>
      <c r="L1962" s="28">
        <v>-8.2359894000000003E-2</v>
      </c>
      <c r="M1962" s="28">
        <v>-5.8972199000000003E-2</v>
      </c>
      <c r="N1962" s="28">
        <v>-2.4853350999999999E-2</v>
      </c>
      <c r="O1962" s="28">
        <v>-9.6222600000000005E-4</v>
      </c>
      <c r="P1962" s="28">
        <v>-3.9428100000000002E-4</v>
      </c>
      <c r="Q1962" s="28">
        <v>1.014423E-4</v>
      </c>
      <c r="R1962" s="28">
        <v>8.4383700000000003E-5</v>
      </c>
    </row>
    <row r="1963" spans="1:18" ht="22.5" x14ac:dyDescent="0.2">
      <c r="A1963" s="12" t="s">
        <v>1808</v>
      </c>
      <c r="B1963" s="10" t="str">
        <f>VLOOKUP(A1963,[3]Feuil1!$A$4:$B$2591,2,FALSE)</f>
        <v>Tumeurs malignes de l'appareil génital féminin, niveau 2</v>
      </c>
      <c r="C1963" s="26">
        <v>904</v>
      </c>
      <c r="D1963" s="27">
        <v>4187444.6795000001</v>
      </c>
      <c r="E1963" s="26">
        <v>802</v>
      </c>
      <c r="F1963" s="27">
        <v>3752194.6664999998</v>
      </c>
      <c r="G1963" s="26">
        <v>824</v>
      </c>
      <c r="H1963" s="27">
        <v>3811431.9440000001</v>
      </c>
      <c r="I1963" s="28">
        <v>-0.103941675</v>
      </c>
      <c r="J1963" s="28">
        <v>-0.11283185799999999</v>
      </c>
      <c r="K1963" s="28">
        <v>1.0020855400000001E-2</v>
      </c>
      <c r="L1963" s="28">
        <v>1.5787367900000002E-2</v>
      </c>
      <c r="M1963" s="28">
        <v>2.7431421399999999E-2</v>
      </c>
      <c r="N1963" s="28">
        <v>-1.1333169000000001E-2</v>
      </c>
      <c r="O1963" s="28">
        <v>3.0241380000000002E-4</v>
      </c>
      <c r="P1963" s="28">
        <v>1.138052E-4</v>
      </c>
      <c r="Q1963" s="28">
        <v>7.4833000000000007E-5</v>
      </c>
      <c r="R1963" s="28">
        <v>1.406535E-4</v>
      </c>
    </row>
    <row r="1964" spans="1:18" ht="22.5" x14ac:dyDescent="0.2">
      <c r="A1964" s="12" t="s">
        <v>1809</v>
      </c>
      <c r="B1964" s="10" t="str">
        <f>VLOOKUP(A1964,[3]Feuil1!$A$4:$B$2591,2,FALSE)</f>
        <v>Tumeurs malignes de l'appareil génital féminin, niveau 3</v>
      </c>
      <c r="C1964" s="26">
        <v>1152</v>
      </c>
      <c r="D1964" s="27">
        <v>7999136.7196000004</v>
      </c>
      <c r="E1964" s="26">
        <v>1230</v>
      </c>
      <c r="F1964" s="27">
        <v>8506052.3499999996</v>
      </c>
      <c r="G1964" s="26">
        <v>1320</v>
      </c>
      <c r="H1964" s="27">
        <v>9233779.0380000006</v>
      </c>
      <c r="I1964" s="28">
        <v>6.3371292199999998E-2</v>
      </c>
      <c r="J1964" s="28">
        <v>6.7708333300000006E-2</v>
      </c>
      <c r="K1964" s="28">
        <v>-4.0620090000000001E-3</v>
      </c>
      <c r="L1964" s="28">
        <v>8.5553986499999998E-2</v>
      </c>
      <c r="M1964" s="28">
        <v>7.3170731700000005E-2</v>
      </c>
      <c r="N1964" s="28">
        <v>1.1538942E-2</v>
      </c>
      <c r="O1964" s="28">
        <v>1.2371474E-3</v>
      </c>
      <c r="P1964" s="28">
        <v>1.3980901999999999E-3</v>
      </c>
      <c r="Q1964" s="28">
        <v>1.198781E-4</v>
      </c>
      <c r="R1964" s="28">
        <v>3.4075469999999999E-4</v>
      </c>
    </row>
    <row r="1965" spans="1:18" ht="22.5" x14ac:dyDescent="0.2">
      <c r="A1965" s="12" t="s">
        <v>1810</v>
      </c>
      <c r="B1965" s="10" t="str">
        <f>VLOOKUP(A1965,[3]Feuil1!$A$4:$B$2591,2,FALSE)</f>
        <v>Tumeurs malignes de l'appareil génital féminin, niveau 4</v>
      </c>
      <c r="C1965" s="26">
        <v>278</v>
      </c>
      <c r="D1965" s="27">
        <v>2995904.8513000002</v>
      </c>
      <c r="E1965" s="26">
        <v>281</v>
      </c>
      <c r="F1965" s="27">
        <v>2931357.2639000001</v>
      </c>
      <c r="G1965" s="26">
        <v>362</v>
      </c>
      <c r="H1965" s="27">
        <v>3939883.5872</v>
      </c>
      <c r="I1965" s="28">
        <v>-2.1545273E-2</v>
      </c>
      <c r="J1965" s="28">
        <v>1.07913669E-2</v>
      </c>
      <c r="K1965" s="28">
        <v>-3.1991408999999998E-2</v>
      </c>
      <c r="L1965" s="28">
        <v>0.34404756310000001</v>
      </c>
      <c r="M1965" s="28">
        <v>0.28825622779999999</v>
      </c>
      <c r="N1965" s="28">
        <v>4.3307638799999999E-2</v>
      </c>
      <c r="O1965" s="28">
        <v>1.1134326999999999E-3</v>
      </c>
      <c r="P1965" s="28">
        <v>1.9375554E-3</v>
      </c>
      <c r="Q1965" s="28">
        <v>3.2875700000000001E-5</v>
      </c>
      <c r="R1965" s="28">
        <v>1.4539380000000001E-4</v>
      </c>
    </row>
    <row r="1966" spans="1:18" ht="22.5" x14ac:dyDescent="0.2">
      <c r="A1966" s="12" t="s">
        <v>1811</v>
      </c>
      <c r="B1966" s="10" t="str">
        <f>VLOOKUP(A1966,[3]Feuil1!$A$4:$B$2591,2,FALSE)</f>
        <v>Tumeurs malignes de l'appareil génital féminin, très courte durée</v>
      </c>
      <c r="C1966" s="26">
        <v>1587</v>
      </c>
      <c r="D1966" s="27">
        <v>977331.12</v>
      </c>
      <c r="E1966" s="26">
        <v>1226</v>
      </c>
      <c r="F1966" s="27">
        <v>754462.64</v>
      </c>
      <c r="G1966" s="26">
        <v>1098</v>
      </c>
      <c r="H1966" s="27">
        <v>679118.44400000002</v>
      </c>
      <c r="I1966" s="28">
        <v>-0.22803784199999999</v>
      </c>
      <c r="J1966" s="28">
        <v>-0.22747322</v>
      </c>
      <c r="K1966" s="28">
        <v>-7.3087800000000002E-4</v>
      </c>
      <c r="L1966" s="28">
        <v>-9.9864713999999993E-2</v>
      </c>
      <c r="M1966" s="28">
        <v>-0.104404568</v>
      </c>
      <c r="N1966" s="28">
        <v>5.0690895000000003E-3</v>
      </c>
      <c r="O1966" s="28">
        <v>-1.7594990000000001E-3</v>
      </c>
      <c r="P1966" s="28">
        <v>-1.4474900000000001E-4</v>
      </c>
      <c r="Q1966" s="28">
        <v>9.9716799999999994E-5</v>
      </c>
      <c r="R1966" s="28">
        <v>2.5061500000000001E-5</v>
      </c>
    </row>
    <row r="1967" spans="1:18" ht="22.5" x14ac:dyDescent="0.2">
      <c r="A1967" s="12" t="s">
        <v>1812</v>
      </c>
      <c r="B1967" s="10" t="str">
        <f>VLOOKUP(A1967,[3]Feuil1!$A$4:$B$2591,2,FALSE)</f>
        <v>Autres affections de l'appareil génital féminin, niveau 1</v>
      </c>
      <c r="C1967" s="26">
        <v>7285</v>
      </c>
      <c r="D1967" s="27">
        <v>10186487.671</v>
      </c>
      <c r="E1967" s="26">
        <v>6775</v>
      </c>
      <c r="F1967" s="27">
        <v>9494072.7870000005</v>
      </c>
      <c r="G1967" s="26">
        <v>6328</v>
      </c>
      <c r="H1967" s="27">
        <v>8818008.7013000008</v>
      </c>
      <c r="I1967" s="28">
        <v>-6.7973859999999997E-2</v>
      </c>
      <c r="J1967" s="28">
        <v>-7.0006863000000003E-2</v>
      </c>
      <c r="K1967" s="28">
        <v>2.1860415999999999E-3</v>
      </c>
      <c r="L1967" s="28">
        <v>-7.1209069E-2</v>
      </c>
      <c r="M1967" s="28">
        <v>-6.5977859999999999E-2</v>
      </c>
      <c r="N1967" s="28">
        <v>-5.6007339999999996E-3</v>
      </c>
      <c r="O1967" s="28">
        <v>-6.1444990000000003E-3</v>
      </c>
      <c r="P1967" s="28">
        <v>-1.298837E-3</v>
      </c>
      <c r="Q1967" s="28">
        <v>5.7468829999999995E-4</v>
      </c>
      <c r="R1967" s="28">
        <v>3.2541150000000001E-4</v>
      </c>
    </row>
    <row r="1968" spans="1:18" ht="22.5" x14ac:dyDescent="0.2">
      <c r="A1968" s="12" t="s">
        <v>1813</v>
      </c>
      <c r="B1968" s="10" t="str">
        <f>VLOOKUP(A1968,[3]Feuil1!$A$4:$B$2591,2,FALSE)</f>
        <v>Autres affections de l'appareil génital féminin, niveau 2</v>
      </c>
      <c r="C1968" s="26">
        <v>1088</v>
      </c>
      <c r="D1968" s="27">
        <v>2887689.2620000001</v>
      </c>
      <c r="E1968" s="26">
        <v>1106</v>
      </c>
      <c r="F1968" s="27">
        <v>2925052.4438999998</v>
      </c>
      <c r="G1968" s="26">
        <v>1141</v>
      </c>
      <c r="H1968" s="27">
        <v>3030952.0260999999</v>
      </c>
      <c r="I1968" s="28">
        <v>1.2938781999999999E-2</v>
      </c>
      <c r="J1968" s="28">
        <v>1.6544117600000002E-2</v>
      </c>
      <c r="K1968" s="28">
        <v>-3.5466590000000002E-3</v>
      </c>
      <c r="L1968" s="28">
        <v>3.6204336199999999E-2</v>
      </c>
      <c r="M1968" s="28">
        <v>3.1645569599999999E-2</v>
      </c>
      <c r="N1968" s="28">
        <v>4.4189271999999996E-3</v>
      </c>
      <c r="O1968" s="28">
        <v>4.8111289999999999E-4</v>
      </c>
      <c r="P1968" s="28">
        <v>2.0345159999999999E-4</v>
      </c>
      <c r="Q1968" s="28">
        <v>1.036219E-4</v>
      </c>
      <c r="R1968" s="28">
        <v>1.118514E-4</v>
      </c>
    </row>
    <row r="1969" spans="1:18" ht="22.5" x14ac:dyDescent="0.2">
      <c r="A1969" s="12" t="s">
        <v>1814</v>
      </c>
      <c r="B1969" s="10" t="str">
        <f>VLOOKUP(A1969,[3]Feuil1!$A$4:$B$2591,2,FALSE)</f>
        <v>Autres affections de l'appareil génital féminin, niveau 3</v>
      </c>
      <c r="C1969" s="26">
        <v>241</v>
      </c>
      <c r="D1969" s="27">
        <v>1163812.1292000001</v>
      </c>
      <c r="E1969" s="26">
        <v>230</v>
      </c>
      <c r="F1969" s="27">
        <v>1111294.8768</v>
      </c>
      <c r="G1969" s="26">
        <v>275</v>
      </c>
      <c r="H1969" s="27">
        <v>1321637.1762000001</v>
      </c>
      <c r="I1969" s="28">
        <v>-4.5125197999999998E-2</v>
      </c>
      <c r="J1969" s="28">
        <v>-4.5643153999999998E-2</v>
      </c>
      <c r="K1969" s="28">
        <v>5.427276E-4</v>
      </c>
      <c r="L1969" s="28">
        <v>0.18927676509999999</v>
      </c>
      <c r="M1969" s="28">
        <v>0.1956521739</v>
      </c>
      <c r="N1969" s="28">
        <v>-5.3321599999999999E-3</v>
      </c>
      <c r="O1969" s="28">
        <v>6.185737E-4</v>
      </c>
      <c r="P1969" s="28">
        <v>4.0410430000000001E-4</v>
      </c>
      <c r="Q1969" s="28">
        <v>2.49746E-5</v>
      </c>
      <c r="R1969" s="28">
        <v>4.8772500000000001E-5</v>
      </c>
    </row>
    <row r="1970" spans="1:18" ht="22.5" x14ac:dyDescent="0.2">
      <c r="A1970" s="12" t="s">
        <v>1815</v>
      </c>
      <c r="B1970" s="10" t="str">
        <f>VLOOKUP(A1970,[3]Feuil1!$A$4:$B$2591,2,FALSE)</f>
        <v>Autres affections de l'appareil génital féminin, niveau 4</v>
      </c>
      <c r="C1970" s="26">
        <v>55</v>
      </c>
      <c r="D1970" s="27">
        <v>377352.77439999999</v>
      </c>
      <c r="E1970" s="26">
        <v>59</v>
      </c>
      <c r="F1970" s="27">
        <v>404886.09279999998</v>
      </c>
      <c r="G1970" s="26">
        <v>60</v>
      </c>
      <c r="H1970" s="27">
        <v>409874.01280000003</v>
      </c>
      <c r="I1970" s="28">
        <v>7.2964398999999999E-2</v>
      </c>
      <c r="J1970" s="28">
        <v>7.2727272699999998E-2</v>
      </c>
      <c r="K1970" s="28">
        <v>2.210499E-4</v>
      </c>
      <c r="L1970" s="28">
        <v>1.2319316699999999E-2</v>
      </c>
      <c r="M1970" s="28">
        <v>1.6949152499999998E-2</v>
      </c>
      <c r="N1970" s="28">
        <v>-4.5526719999999998E-3</v>
      </c>
      <c r="O1970" s="28">
        <v>1.37461E-5</v>
      </c>
      <c r="P1970" s="28">
        <v>9.5826665000000006E-6</v>
      </c>
      <c r="Q1970" s="28">
        <v>5.4490042999999998E-6</v>
      </c>
      <c r="R1970" s="28">
        <v>1.51256E-5</v>
      </c>
    </row>
    <row r="1971" spans="1:18" ht="22.5" x14ac:dyDescent="0.2">
      <c r="A1971" s="12" t="s">
        <v>1816</v>
      </c>
      <c r="B1971" s="10" t="str">
        <f>VLOOKUP(A1971,[3]Feuil1!$A$4:$B$2591,2,FALSE)</f>
        <v>Autres affections de l'appareil génital féminin, très courte durée</v>
      </c>
      <c r="C1971" s="26">
        <v>10428</v>
      </c>
      <c r="D1971" s="27">
        <v>5276335.1120999996</v>
      </c>
      <c r="E1971" s="26">
        <v>10167</v>
      </c>
      <c r="F1971" s="27">
        <v>5155248.8574000001</v>
      </c>
      <c r="G1971" s="26">
        <v>10234</v>
      </c>
      <c r="H1971" s="27">
        <v>5186047.9436999997</v>
      </c>
      <c r="I1971" s="28">
        <v>-2.2948931999999998E-2</v>
      </c>
      <c r="J1971" s="28">
        <v>-2.5028768999999999E-2</v>
      </c>
      <c r="K1971" s="28">
        <v>2.1332289999999999E-3</v>
      </c>
      <c r="L1971" s="28">
        <v>5.9743160999999999E-3</v>
      </c>
      <c r="M1971" s="28">
        <v>6.5899479000000004E-3</v>
      </c>
      <c r="N1971" s="28">
        <v>-6.1160100000000003E-4</v>
      </c>
      <c r="O1971" s="28">
        <v>9.2098750000000002E-4</v>
      </c>
      <c r="P1971" s="28">
        <v>5.9170399999999998E-5</v>
      </c>
      <c r="Q1971" s="28">
        <v>9.2941849999999995E-4</v>
      </c>
      <c r="R1971" s="28">
        <v>1.9138099999999999E-4</v>
      </c>
    </row>
    <row r="1972" spans="1:18" ht="22.5" x14ac:dyDescent="0.2">
      <c r="A1972" s="12" t="s">
        <v>1817</v>
      </c>
      <c r="B1972" s="10" t="str">
        <f>VLOOKUP(A1972,[3]Feuil1!$A$4:$B$2591,2,FALSE)</f>
        <v>Infections de l'utérus et de ses annexes, niveau 1</v>
      </c>
      <c r="C1972" s="26">
        <v>2848</v>
      </c>
      <c r="D1972" s="27">
        <v>3311033.23</v>
      </c>
      <c r="E1972" s="26">
        <v>3051</v>
      </c>
      <c r="F1972" s="27">
        <v>3504255.1008000001</v>
      </c>
      <c r="G1972" s="26">
        <v>3051</v>
      </c>
      <c r="H1972" s="27">
        <v>3514522.9248000002</v>
      </c>
      <c r="I1972" s="28">
        <v>5.8356971200000003E-2</v>
      </c>
      <c r="J1972" s="28">
        <v>7.1278089899999994E-2</v>
      </c>
      <c r="K1972" s="28">
        <v>-1.2061405000000001E-2</v>
      </c>
      <c r="L1972" s="28">
        <v>2.9301016999999999E-3</v>
      </c>
      <c r="M1972" s="28">
        <v>0</v>
      </c>
      <c r="N1972" s="28">
        <v>2.9301016999999999E-3</v>
      </c>
      <c r="O1972" s="28">
        <v>0</v>
      </c>
      <c r="P1972" s="28">
        <v>1.9726300000000001E-5</v>
      </c>
      <c r="Q1972" s="28">
        <v>2.7708190000000002E-4</v>
      </c>
      <c r="R1972" s="28">
        <v>1.2969669999999999E-4</v>
      </c>
    </row>
    <row r="1973" spans="1:18" ht="22.5" x14ac:dyDescent="0.2">
      <c r="A1973" s="12" t="s">
        <v>1818</v>
      </c>
      <c r="B1973" s="10" t="str">
        <f>VLOOKUP(A1973,[3]Feuil1!$A$4:$B$2591,2,FALSE)</f>
        <v>Infections de l'utérus et de ses annexes, niveau 2</v>
      </c>
      <c r="C1973" s="26">
        <v>287</v>
      </c>
      <c r="D1973" s="27">
        <v>927229.90379999997</v>
      </c>
      <c r="E1973" s="26">
        <v>333</v>
      </c>
      <c r="F1973" s="27">
        <v>1078642.287</v>
      </c>
      <c r="G1973" s="26">
        <v>368</v>
      </c>
      <c r="H1973" s="27">
        <v>1191511.7796</v>
      </c>
      <c r="I1973" s="28">
        <v>0.1632954056</v>
      </c>
      <c r="J1973" s="28">
        <v>0.16027874559999999</v>
      </c>
      <c r="K1973" s="28">
        <v>2.5999440999999999E-3</v>
      </c>
      <c r="L1973" s="28">
        <v>0.1046403372</v>
      </c>
      <c r="M1973" s="28">
        <v>0.1051051051</v>
      </c>
      <c r="N1973" s="28">
        <v>-4.2056400000000001E-4</v>
      </c>
      <c r="O1973" s="28">
        <v>4.8111289999999999E-4</v>
      </c>
      <c r="P1973" s="28">
        <v>2.16842E-4</v>
      </c>
      <c r="Q1973" s="28">
        <v>3.3420600000000003E-5</v>
      </c>
      <c r="R1973" s="28">
        <v>4.3970400000000002E-5</v>
      </c>
    </row>
    <row r="1974" spans="1:18" ht="22.5" x14ac:dyDescent="0.2">
      <c r="A1974" s="12" t="s">
        <v>1819</v>
      </c>
      <c r="B1974" s="10" t="str">
        <f>VLOOKUP(A1974,[3]Feuil1!$A$4:$B$2591,2,FALSE)</f>
        <v>Infections de l'utérus et de ses annexes, niveau 3</v>
      </c>
      <c r="C1974" s="26">
        <v>170</v>
      </c>
      <c r="D1974" s="27">
        <v>906950.84739999997</v>
      </c>
      <c r="E1974" s="26">
        <v>211</v>
      </c>
      <c r="F1974" s="27">
        <v>1140961.2069999999</v>
      </c>
      <c r="G1974" s="26">
        <v>219</v>
      </c>
      <c r="H1974" s="27">
        <v>1118504.98</v>
      </c>
      <c r="I1974" s="28">
        <v>0.2580187893</v>
      </c>
      <c r="J1974" s="28">
        <v>0.2411764706</v>
      </c>
      <c r="K1974" s="28">
        <v>1.35696407E-2</v>
      </c>
      <c r="L1974" s="28">
        <v>-1.9681850000000001E-2</v>
      </c>
      <c r="M1974" s="28">
        <v>3.7914691899999999E-2</v>
      </c>
      <c r="N1974" s="28">
        <v>-5.5492557999999997E-2</v>
      </c>
      <c r="O1974" s="28">
        <v>1.099687E-4</v>
      </c>
      <c r="P1974" s="28">
        <v>-4.3142000000000001E-5</v>
      </c>
      <c r="Q1974" s="28">
        <v>1.9888899999999999E-5</v>
      </c>
      <c r="R1974" s="28">
        <v>4.1276300000000003E-5</v>
      </c>
    </row>
    <row r="1975" spans="1:18" ht="22.5" x14ac:dyDescent="0.2">
      <c r="A1975" s="12" t="s">
        <v>1820</v>
      </c>
      <c r="B1975" s="10" t="str">
        <f>VLOOKUP(A1975,[3]Feuil1!$A$4:$B$2591,2,FALSE)</f>
        <v>Infections de l'utérus et de ses annexes, niveau 4</v>
      </c>
      <c r="C1975" s="26">
        <v>55</v>
      </c>
      <c r="D1975" s="27">
        <v>416822.46840000001</v>
      </c>
      <c r="E1975" s="26">
        <v>65</v>
      </c>
      <c r="F1975" s="27">
        <v>489287.40120000002</v>
      </c>
      <c r="G1975" s="26">
        <v>71</v>
      </c>
      <c r="H1975" s="27">
        <v>541548.63359999994</v>
      </c>
      <c r="I1975" s="28">
        <v>0.17385083170000001</v>
      </c>
      <c r="J1975" s="28">
        <v>0.18181818180000001</v>
      </c>
      <c r="K1975" s="28">
        <v>-6.741604E-3</v>
      </c>
      <c r="L1975" s="28">
        <v>0.1068109096</v>
      </c>
      <c r="M1975" s="28">
        <v>9.2307692299999994E-2</v>
      </c>
      <c r="N1975" s="28">
        <v>1.32775933E-2</v>
      </c>
      <c r="O1975" s="28">
        <v>8.2476499999999995E-5</v>
      </c>
      <c r="P1975" s="28">
        <v>1.0040299999999999E-4</v>
      </c>
      <c r="Q1975" s="28">
        <v>6.4479884000000002E-6</v>
      </c>
      <c r="R1975" s="28">
        <v>1.9984799999999999E-5</v>
      </c>
    </row>
    <row r="1976" spans="1:18" ht="22.5" x14ac:dyDescent="0.2">
      <c r="A1976" s="12" t="s">
        <v>1821</v>
      </c>
      <c r="B1976" s="10" t="str">
        <f>VLOOKUP(A1976,[3]Feuil1!$A$4:$B$2591,2,FALSE)</f>
        <v>Autres infections de l'appareil génital féminin, niveau 1</v>
      </c>
      <c r="C1976" s="26">
        <v>620</v>
      </c>
      <c r="D1976" s="27">
        <v>715397.81969999999</v>
      </c>
      <c r="E1976" s="26">
        <v>620</v>
      </c>
      <c r="F1976" s="27">
        <v>725421.82739999995</v>
      </c>
      <c r="G1976" s="26">
        <v>634</v>
      </c>
      <c r="H1976" s="27">
        <v>731805.32880000002</v>
      </c>
      <c r="I1976" s="28">
        <v>1.40117951E-2</v>
      </c>
      <c r="J1976" s="28">
        <v>0</v>
      </c>
      <c r="K1976" s="28">
        <v>1.40117951E-2</v>
      </c>
      <c r="L1976" s="28">
        <v>8.7997096000000004E-3</v>
      </c>
      <c r="M1976" s="28">
        <v>2.2580645199999999E-2</v>
      </c>
      <c r="N1976" s="28">
        <v>-1.3476625000000001E-2</v>
      </c>
      <c r="O1976" s="28">
        <v>1.9244520000000001E-4</v>
      </c>
      <c r="P1976" s="28">
        <v>1.2263799999999999E-5</v>
      </c>
      <c r="Q1976" s="28">
        <v>5.7577800000000003E-5</v>
      </c>
      <c r="R1976" s="28">
        <v>2.7005899999999998E-5</v>
      </c>
    </row>
    <row r="1977" spans="1:18" ht="22.5" x14ac:dyDescent="0.2">
      <c r="A1977" s="12" t="s">
        <v>1822</v>
      </c>
      <c r="B1977" s="10" t="str">
        <f>VLOOKUP(A1977,[3]Feuil1!$A$4:$B$2591,2,FALSE)</f>
        <v>Autres infections de l'appareil génital féminin, niveau 2</v>
      </c>
      <c r="C1977" s="26">
        <v>167</v>
      </c>
      <c r="D1977" s="27">
        <v>405218.42320000002</v>
      </c>
      <c r="E1977" s="26">
        <v>154</v>
      </c>
      <c r="F1977" s="27">
        <v>373293.56699999998</v>
      </c>
      <c r="G1977" s="26">
        <v>146</v>
      </c>
      <c r="H1977" s="27">
        <v>354031.3517</v>
      </c>
      <c r="I1977" s="28">
        <v>-7.8784315999999993E-2</v>
      </c>
      <c r="J1977" s="28">
        <v>-7.7844310999999999E-2</v>
      </c>
      <c r="K1977" s="28">
        <v>-1.019355E-3</v>
      </c>
      <c r="L1977" s="28">
        <v>-5.1600715999999998E-2</v>
      </c>
      <c r="M1977" s="28">
        <v>-5.1948052000000002E-2</v>
      </c>
      <c r="N1977" s="28">
        <v>3.6636820000000001E-4</v>
      </c>
      <c r="O1977" s="28">
        <v>-1.09969E-4</v>
      </c>
      <c r="P1977" s="28">
        <v>-3.7005999999999998E-5</v>
      </c>
      <c r="Q1977" s="28">
        <v>1.32592E-5</v>
      </c>
      <c r="R1977" s="28">
        <v>1.3064800000000001E-5</v>
      </c>
    </row>
    <row r="1978" spans="1:18" ht="22.5" x14ac:dyDescent="0.2">
      <c r="A1978" s="12" t="s">
        <v>1823</v>
      </c>
      <c r="B1978" s="10" t="str">
        <f>VLOOKUP(A1978,[3]Feuil1!$A$4:$B$2591,2,FALSE)</f>
        <v>Autres infections de l'appareil génital féminin, niveau 3</v>
      </c>
      <c r="C1978" s="26">
        <v>102</v>
      </c>
      <c r="D1978" s="27">
        <v>432135.91239999997</v>
      </c>
      <c r="E1978" s="26">
        <v>114</v>
      </c>
      <c r="F1978" s="27">
        <v>494704.54519999999</v>
      </c>
      <c r="G1978" s="26">
        <v>108</v>
      </c>
      <c r="H1978" s="27">
        <v>466113.54080000002</v>
      </c>
      <c r="I1978" s="28">
        <v>0.14478924570000001</v>
      </c>
      <c r="J1978" s="28">
        <v>0.1176470588</v>
      </c>
      <c r="K1978" s="28">
        <v>2.4285114600000001E-2</v>
      </c>
      <c r="L1978" s="28">
        <v>-5.7794101000000001E-2</v>
      </c>
      <c r="M1978" s="28">
        <v>-5.2631578999999998E-2</v>
      </c>
      <c r="N1978" s="28">
        <v>-5.4493290000000002E-3</v>
      </c>
      <c r="O1978" s="28">
        <v>-8.2476000000000001E-5</v>
      </c>
      <c r="P1978" s="28">
        <v>-5.4928E-5</v>
      </c>
      <c r="Q1978" s="28">
        <v>9.8082078000000007E-6</v>
      </c>
      <c r="R1978" s="28">
        <v>1.7201E-5</v>
      </c>
    </row>
    <row r="1979" spans="1:18" ht="22.5" x14ac:dyDescent="0.2">
      <c r="A1979" s="12" t="s">
        <v>1824</v>
      </c>
      <c r="B1979" s="10" t="str">
        <f>VLOOKUP(A1979,[3]Feuil1!$A$4:$B$2591,2,FALSE)</f>
        <v>Autres infections de l'appareil génital féminin, niveau 4</v>
      </c>
      <c r="C1979" s="26">
        <v>22</v>
      </c>
      <c r="D1979" s="27">
        <v>137780.18729999999</v>
      </c>
      <c r="E1979" s="26">
        <v>33</v>
      </c>
      <c r="F1979" s="27">
        <v>208596.63510000001</v>
      </c>
      <c r="G1979" s="26">
        <v>32</v>
      </c>
      <c r="H1979" s="27">
        <v>198261.59220000001</v>
      </c>
      <c r="I1979" s="28">
        <v>0.51398135820000002</v>
      </c>
      <c r="J1979" s="28">
        <v>0.5</v>
      </c>
      <c r="K1979" s="28">
        <v>9.3209055000000006E-3</v>
      </c>
      <c r="L1979" s="28">
        <v>-4.9545588000000002E-2</v>
      </c>
      <c r="M1979" s="28">
        <v>-3.0303030000000002E-2</v>
      </c>
      <c r="N1979" s="28">
        <v>-1.9843887000000001E-2</v>
      </c>
      <c r="O1979" s="28">
        <v>-1.3746E-5</v>
      </c>
      <c r="P1979" s="28">
        <v>-1.9854999999999999E-5</v>
      </c>
      <c r="Q1979" s="28">
        <v>2.9061356E-6</v>
      </c>
      <c r="R1979" s="28">
        <v>7.3164595000000002E-6</v>
      </c>
    </row>
    <row r="1980" spans="1:18" ht="22.5" x14ac:dyDescent="0.2">
      <c r="A1980" s="12" t="s">
        <v>1825</v>
      </c>
      <c r="B1980" s="10" t="str">
        <f>VLOOKUP(A1980,[3]Feuil1!$A$4:$B$2591,2,FALSE)</f>
        <v>Autres infections de l'appareil génital féminin, très courte durée</v>
      </c>
      <c r="C1980" s="26">
        <v>943</v>
      </c>
      <c r="D1980" s="27">
        <v>415862.71759999997</v>
      </c>
      <c r="E1980" s="26">
        <v>1029</v>
      </c>
      <c r="F1980" s="27">
        <v>452844.66039999999</v>
      </c>
      <c r="G1980" s="26">
        <v>958</v>
      </c>
      <c r="H1980" s="27">
        <v>422119.15789999999</v>
      </c>
      <c r="I1980" s="28">
        <v>8.8928247799999999E-2</v>
      </c>
      <c r="J1980" s="28">
        <v>9.1198303300000005E-2</v>
      </c>
      <c r="K1980" s="28">
        <v>-2.0803330000000002E-3</v>
      </c>
      <c r="L1980" s="28">
        <v>-6.7849983000000003E-2</v>
      </c>
      <c r="M1980" s="28">
        <v>-6.8999028000000004E-2</v>
      </c>
      <c r="N1980" s="28">
        <v>1.2342041000000001E-3</v>
      </c>
      <c r="O1980" s="28">
        <v>-9.7597199999999997E-4</v>
      </c>
      <c r="P1980" s="28">
        <v>-5.9029E-5</v>
      </c>
      <c r="Q1980" s="28">
        <v>8.7002400000000006E-5</v>
      </c>
      <c r="R1980" s="28">
        <v>1.5577500000000001E-5</v>
      </c>
    </row>
    <row r="1981" spans="1:18" ht="22.5" x14ac:dyDescent="0.2">
      <c r="A1981" s="12" t="s">
        <v>1826</v>
      </c>
      <c r="B1981" s="10" t="str">
        <f>VLOOKUP(A1981,[3]Feuil1!$A$4:$B$2591,2,FALSE)</f>
        <v>Autres tumeurs de l'appareil génital féminin, niveau 1</v>
      </c>
      <c r="C1981" s="26">
        <v>2965</v>
      </c>
      <c r="D1981" s="27">
        <v>4110329.5929</v>
      </c>
      <c r="E1981" s="26">
        <v>2721</v>
      </c>
      <c r="F1981" s="27">
        <v>3785033.2533</v>
      </c>
      <c r="G1981" s="26">
        <v>2702</v>
      </c>
      <c r="H1981" s="27">
        <v>3768545.0907000001</v>
      </c>
      <c r="I1981" s="28">
        <v>-7.9141181000000005E-2</v>
      </c>
      <c r="J1981" s="28">
        <v>-8.2293423000000004E-2</v>
      </c>
      <c r="K1981" s="28">
        <v>3.4349126999999998E-3</v>
      </c>
      <c r="L1981" s="28">
        <v>-4.3561470000000003E-3</v>
      </c>
      <c r="M1981" s="28">
        <v>-6.9827270000000002E-3</v>
      </c>
      <c r="N1981" s="28">
        <v>2.6450492000000001E-3</v>
      </c>
      <c r="O1981" s="28">
        <v>-2.6117600000000001E-4</v>
      </c>
      <c r="P1981" s="28">
        <v>-3.1677000000000002E-5</v>
      </c>
      <c r="Q1981" s="28">
        <v>2.453868E-4</v>
      </c>
      <c r="R1981" s="28">
        <v>1.3907080000000001E-4</v>
      </c>
    </row>
    <row r="1982" spans="1:18" ht="22.5" x14ac:dyDescent="0.2">
      <c r="A1982" s="12" t="s">
        <v>1827</v>
      </c>
      <c r="B1982" s="10" t="str">
        <f>VLOOKUP(A1982,[3]Feuil1!$A$4:$B$2591,2,FALSE)</f>
        <v>Autres tumeurs de l'appareil génital féminin, niveau 2</v>
      </c>
      <c r="C1982" s="26">
        <v>171</v>
      </c>
      <c r="D1982" s="27">
        <v>674652.87109999999</v>
      </c>
      <c r="E1982" s="26">
        <v>180</v>
      </c>
      <c r="F1982" s="27">
        <v>694074.67139999999</v>
      </c>
      <c r="G1982" s="26">
        <v>192</v>
      </c>
      <c r="H1982" s="27">
        <v>741879.32319999998</v>
      </c>
      <c r="I1982" s="28">
        <v>2.8787842099999999E-2</v>
      </c>
      <c r="J1982" s="28">
        <v>5.2631578900000003E-2</v>
      </c>
      <c r="K1982" s="28">
        <v>-2.2651549999999999E-2</v>
      </c>
      <c r="L1982" s="28">
        <v>6.8875372899999995E-2</v>
      </c>
      <c r="M1982" s="28">
        <v>6.6666666700000002E-2</v>
      </c>
      <c r="N1982" s="28">
        <v>2.0706621000000001E-3</v>
      </c>
      <c r="O1982" s="28">
        <v>1.6495299999999999E-4</v>
      </c>
      <c r="P1982" s="28">
        <v>9.1841099999999997E-5</v>
      </c>
      <c r="Q1982" s="28">
        <v>1.7436799999999999E-5</v>
      </c>
      <c r="R1982" s="28">
        <v>2.73776E-5</v>
      </c>
    </row>
    <row r="1983" spans="1:18" ht="22.5" x14ac:dyDescent="0.2">
      <c r="A1983" s="12" t="s">
        <v>1828</v>
      </c>
      <c r="B1983" s="10" t="str">
        <f>VLOOKUP(A1983,[3]Feuil1!$A$4:$B$2591,2,FALSE)</f>
        <v>Autres tumeurs de l'appareil génital féminin, niveau 3</v>
      </c>
      <c r="C1983" s="26">
        <v>44</v>
      </c>
      <c r="D1983" s="27">
        <v>295109.06400000001</v>
      </c>
      <c r="E1983" s="26">
        <v>36</v>
      </c>
      <c r="F1983" s="27">
        <v>240746.86799999999</v>
      </c>
      <c r="G1983" s="26">
        <v>38</v>
      </c>
      <c r="H1983" s="27">
        <v>256926.09299999999</v>
      </c>
      <c r="I1983" s="28">
        <v>-0.18421052600000001</v>
      </c>
      <c r="J1983" s="28">
        <v>-0.18181818199999999</v>
      </c>
      <c r="K1983" s="28">
        <v>-2.9239769999999999E-3</v>
      </c>
      <c r="L1983" s="28">
        <v>6.7204301100000002E-2</v>
      </c>
      <c r="M1983" s="28">
        <v>5.5555555600000001E-2</v>
      </c>
      <c r="N1983" s="28">
        <v>1.10356537E-2</v>
      </c>
      <c r="O1983" s="28">
        <v>2.7492200000000001E-5</v>
      </c>
      <c r="P1983" s="28">
        <v>3.1083100000000001E-5</v>
      </c>
      <c r="Q1983" s="28">
        <v>3.4510361000000002E-6</v>
      </c>
      <c r="R1983" s="28">
        <v>9.4813591999999998E-6</v>
      </c>
    </row>
    <row r="1984" spans="1:18" ht="22.5" x14ac:dyDescent="0.2">
      <c r="A1984" s="12" t="s">
        <v>1829</v>
      </c>
      <c r="B1984" s="10" t="str">
        <f>VLOOKUP(A1984,[3]Feuil1!$A$4:$B$2591,2,FALSE)</f>
        <v>Autres tumeurs de l'appareil génital féminin, niveau 4</v>
      </c>
      <c r="C1984" s="26">
        <v>17</v>
      </c>
      <c r="D1984" s="27">
        <v>164596.10939999999</v>
      </c>
      <c r="E1984" s="26">
        <v>12</v>
      </c>
      <c r="F1984" s="27">
        <v>122748.00659999999</v>
      </c>
      <c r="G1984" s="26">
        <v>14</v>
      </c>
      <c r="H1984" s="27">
        <v>137983.03020000001</v>
      </c>
      <c r="I1984" s="28">
        <v>-0.25424721700000003</v>
      </c>
      <c r="J1984" s="28">
        <v>-0.29411764699999998</v>
      </c>
      <c r="K1984" s="28">
        <v>5.6483108800000001E-2</v>
      </c>
      <c r="L1984" s="28">
        <v>0.1241162608</v>
      </c>
      <c r="M1984" s="28">
        <v>0.16666666669999999</v>
      </c>
      <c r="N1984" s="28">
        <v>-3.6471775999999997E-2</v>
      </c>
      <c r="O1984" s="28">
        <v>2.7492200000000001E-5</v>
      </c>
      <c r="P1984" s="28">
        <v>2.9269100000000001E-5</v>
      </c>
      <c r="Q1984" s="28">
        <v>1.2714342999999999E-6</v>
      </c>
      <c r="R1984" s="28">
        <v>5.0919961000000004E-6</v>
      </c>
    </row>
    <row r="1985" spans="1:18" ht="22.5" x14ac:dyDescent="0.2">
      <c r="A1985" s="12" t="s">
        <v>1830</v>
      </c>
      <c r="B1985" s="10" t="str">
        <f>VLOOKUP(A1985,[3]Feuil1!$A$4:$B$2591,2,FALSE)</f>
        <v>Assistance médicale à la procréation, niveau 1</v>
      </c>
      <c r="C1985" s="26">
        <v>8102</v>
      </c>
      <c r="D1985" s="27">
        <v>3133303.1989000002</v>
      </c>
      <c r="E1985" s="26">
        <v>8400</v>
      </c>
      <c r="F1985" s="27">
        <v>3238738.5992000001</v>
      </c>
      <c r="G1985" s="26">
        <v>1462</v>
      </c>
      <c r="H1985" s="27">
        <v>566033.6875</v>
      </c>
      <c r="I1985" s="28">
        <v>3.36499195E-2</v>
      </c>
      <c r="J1985" s="28">
        <v>3.6781041700000003E-2</v>
      </c>
      <c r="K1985" s="28">
        <v>-3.0200420000000001E-3</v>
      </c>
      <c r="L1985" s="28">
        <v>-0.82523020300000005</v>
      </c>
      <c r="M1985" s="28">
        <v>-0.82595238100000001</v>
      </c>
      <c r="N1985" s="28">
        <v>4.1493123999999998E-3</v>
      </c>
      <c r="O1985" s="28">
        <v>-9.5370318999999995E-2</v>
      </c>
      <c r="P1985" s="28">
        <v>-5.1347329999999998E-3</v>
      </c>
      <c r="Q1985" s="28">
        <v>1.3277410000000001E-4</v>
      </c>
      <c r="R1985" s="28">
        <v>2.0888400000000001E-5</v>
      </c>
    </row>
    <row r="1986" spans="1:18" ht="22.5" x14ac:dyDescent="0.2">
      <c r="A1986" s="12" t="s">
        <v>2359</v>
      </c>
      <c r="B1986" s="10" t="str">
        <f>VLOOKUP(A1986,[3]Feuil1!$A$4:$B$2591,2,FALSE)</f>
        <v>Assistance médicale à la procréation, niveau 2</v>
      </c>
      <c r="C1986" s="26" t="s">
        <v>3391</v>
      </c>
      <c r="D1986" s="27" t="s">
        <v>3391</v>
      </c>
      <c r="E1986" s="26">
        <v>1</v>
      </c>
      <c r="F1986" s="27">
        <v>1215.51</v>
      </c>
      <c r="G1986" s="26" t="s">
        <v>3391</v>
      </c>
      <c r="H1986" s="27" t="s">
        <v>3391</v>
      </c>
      <c r="I1986" s="28" t="s">
        <v>3391</v>
      </c>
      <c r="J1986" s="28" t="s">
        <v>3391</v>
      </c>
      <c r="K1986" s="28" t="s">
        <v>3391</v>
      </c>
      <c r="L1986" s="28" t="s">
        <v>3391</v>
      </c>
      <c r="M1986" s="28" t="s">
        <v>3391</v>
      </c>
      <c r="N1986" s="28" t="s">
        <v>3391</v>
      </c>
      <c r="O1986" s="28" t="s">
        <v>3391</v>
      </c>
      <c r="P1986" s="28" t="s">
        <v>3391</v>
      </c>
      <c r="Q1986" s="28" t="s">
        <v>3391</v>
      </c>
      <c r="R1986" s="28" t="s">
        <v>3392</v>
      </c>
    </row>
    <row r="1987" spans="1:18" ht="22.5" x14ac:dyDescent="0.2">
      <c r="A1987" s="12" t="s">
        <v>1831</v>
      </c>
      <c r="B1987" s="10" t="str">
        <f>VLOOKUP(A1987,[3]Feuil1!$A$4:$B$2591,2,FALSE)</f>
        <v>Explorations et surveillance gynécologiques</v>
      </c>
      <c r="C1987" s="26">
        <v>1599</v>
      </c>
      <c r="D1987" s="27">
        <v>1123856.686</v>
      </c>
      <c r="E1987" s="26">
        <v>1495</v>
      </c>
      <c r="F1987" s="27">
        <v>1057492.8940000001</v>
      </c>
      <c r="G1987" s="26">
        <v>1642</v>
      </c>
      <c r="H1987" s="27">
        <v>1163119.2120000001</v>
      </c>
      <c r="I1987" s="28">
        <v>-5.9050049E-2</v>
      </c>
      <c r="J1987" s="28">
        <v>-6.5040650000000005E-2</v>
      </c>
      <c r="K1987" s="28">
        <v>6.4073393000000003E-3</v>
      </c>
      <c r="L1987" s="28">
        <v>9.9883714200000001E-2</v>
      </c>
      <c r="M1987" s="28">
        <v>9.8327759200000003E-2</v>
      </c>
      <c r="N1987" s="28">
        <v>1.4166582E-3</v>
      </c>
      <c r="O1987" s="28">
        <v>2.0206741000000001E-3</v>
      </c>
      <c r="P1987" s="28">
        <v>2.0292659999999999E-4</v>
      </c>
      <c r="Q1987" s="28">
        <v>1.491211E-4</v>
      </c>
      <c r="R1987" s="28">
        <v>4.2922700000000002E-5</v>
      </c>
    </row>
    <row r="1988" spans="1:18" ht="22.5" x14ac:dyDescent="0.2">
      <c r="A1988" s="12" t="s">
        <v>1832</v>
      </c>
      <c r="B1988" s="10" t="str">
        <f>VLOOKUP(A1988,[3]Feuil1!$A$4:$B$2591,2,FALSE)</f>
        <v>Autres symptômes et recours aux soins de la CMD 13</v>
      </c>
      <c r="C1988" s="26">
        <v>855</v>
      </c>
      <c r="D1988" s="27">
        <v>773525.94700000004</v>
      </c>
      <c r="E1988" s="26">
        <v>886</v>
      </c>
      <c r="F1988" s="27">
        <v>805880.745</v>
      </c>
      <c r="G1988" s="26">
        <v>833</v>
      </c>
      <c r="H1988" s="27">
        <v>758294.38600000006</v>
      </c>
      <c r="I1988" s="28">
        <v>4.1827682900000003E-2</v>
      </c>
      <c r="J1988" s="28">
        <v>3.62573099E-2</v>
      </c>
      <c r="K1988" s="28">
        <v>5.3754726999999999E-3</v>
      </c>
      <c r="L1988" s="28">
        <v>-5.9048884000000003E-2</v>
      </c>
      <c r="M1988" s="28">
        <v>-5.9819413000000002E-2</v>
      </c>
      <c r="N1988" s="28">
        <v>8.1955389999999997E-4</v>
      </c>
      <c r="O1988" s="28">
        <v>-7.2854199999999999E-4</v>
      </c>
      <c r="P1988" s="28">
        <v>-9.1422000000000007E-5</v>
      </c>
      <c r="Q1988" s="28">
        <v>7.5650300000000003E-5</v>
      </c>
      <c r="R1988" s="28">
        <v>2.79834E-5</v>
      </c>
    </row>
    <row r="1989" spans="1:18" ht="33.75" x14ac:dyDescent="0.2">
      <c r="A1989" s="12" t="s">
        <v>2360</v>
      </c>
      <c r="B1989" s="10" t="str">
        <f>VLOOKUP(A1989,[3]Feuil1!$A$4:$B$2591,2,FALSE)</f>
        <v>Accouchements uniques par voie basse avec autres interventions, sans complication significative</v>
      </c>
      <c r="C1989" s="26">
        <v>241</v>
      </c>
      <c r="D1989" s="27">
        <v>968904.30889999995</v>
      </c>
      <c r="E1989" s="26">
        <v>198</v>
      </c>
      <c r="F1989" s="27">
        <v>780195.03430000006</v>
      </c>
      <c r="G1989" s="26">
        <v>202</v>
      </c>
      <c r="H1989" s="27">
        <v>800335.54639999999</v>
      </c>
      <c r="I1989" s="28">
        <v>-0.19476564699999999</v>
      </c>
      <c r="J1989" s="28">
        <v>-0.17842323700000001</v>
      </c>
      <c r="K1989" s="28">
        <v>-1.9891519999999999E-2</v>
      </c>
      <c r="L1989" s="28">
        <v>2.5814714499999999E-2</v>
      </c>
      <c r="M1989" s="28">
        <v>2.02020202E-2</v>
      </c>
      <c r="N1989" s="28">
        <v>5.5015519000000002E-3</v>
      </c>
      <c r="O1989" s="28">
        <v>5.4984300000000001E-5</v>
      </c>
      <c r="P1989" s="28">
        <v>3.8693399999999998E-5</v>
      </c>
      <c r="Q1989" s="28">
        <v>1.8345000000000001E-5</v>
      </c>
      <c r="R1989" s="28">
        <v>2.9534800000000001E-5</v>
      </c>
    </row>
    <row r="1990" spans="1:18" ht="33.75" x14ac:dyDescent="0.2">
      <c r="A1990" s="12" t="s">
        <v>2361</v>
      </c>
      <c r="B1990" s="10" t="str">
        <f>VLOOKUP(A1990,[3]Feuil1!$A$4:$B$2591,2,FALSE)</f>
        <v>Accouchements uniques par voie basse avec autres interventions, avec autres complications</v>
      </c>
      <c r="C1990" s="26">
        <v>98</v>
      </c>
      <c r="D1990" s="27">
        <v>543857.77740000002</v>
      </c>
      <c r="E1990" s="26">
        <v>133</v>
      </c>
      <c r="F1990" s="27">
        <v>747106.92110000004</v>
      </c>
      <c r="G1990" s="26">
        <v>85</v>
      </c>
      <c r="H1990" s="27">
        <v>477849.86239999998</v>
      </c>
      <c r="I1990" s="28">
        <v>0.37371745360000003</v>
      </c>
      <c r="J1990" s="28">
        <v>0.35714285709999999</v>
      </c>
      <c r="K1990" s="28">
        <v>1.22128606E-2</v>
      </c>
      <c r="L1990" s="28">
        <v>-0.360399631</v>
      </c>
      <c r="M1990" s="28">
        <v>-0.36090225599999998</v>
      </c>
      <c r="N1990" s="28">
        <v>7.8645970000000001E-4</v>
      </c>
      <c r="O1990" s="28">
        <v>-6.5981199999999996E-4</v>
      </c>
      <c r="P1990" s="28">
        <v>-5.1729E-4</v>
      </c>
      <c r="Q1990" s="28">
        <v>7.7194228000000007E-6</v>
      </c>
      <c r="R1990" s="28">
        <v>1.7634100000000001E-5</v>
      </c>
    </row>
    <row r="1991" spans="1:18" ht="33.75" x14ac:dyDescent="0.2">
      <c r="A1991" s="12" t="s">
        <v>2362</v>
      </c>
      <c r="B1991" s="10" t="str">
        <f>VLOOKUP(A1991,[3]Feuil1!$A$4:$B$2591,2,FALSE)</f>
        <v>Accouchements uniques par voie basse avec autres interventions, avec complications majeures</v>
      </c>
      <c r="C1991" s="26">
        <v>71</v>
      </c>
      <c r="D1991" s="27">
        <v>526040.72</v>
      </c>
      <c r="E1991" s="26">
        <v>63</v>
      </c>
      <c r="F1991" s="27">
        <v>473815.565</v>
      </c>
      <c r="G1991" s="26">
        <v>59</v>
      </c>
      <c r="H1991" s="27">
        <v>438279.95250000001</v>
      </c>
      <c r="I1991" s="28">
        <v>-9.9279680999999995E-2</v>
      </c>
      <c r="J1991" s="28">
        <v>-0.112676056</v>
      </c>
      <c r="K1991" s="28">
        <v>1.50975021E-2</v>
      </c>
      <c r="L1991" s="28">
        <v>-7.4998829000000003E-2</v>
      </c>
      <c r="M1991" s="28">
        <v>-6.3492063000000001E-2</v>
      </c>
      <c r="N1991" s="28">
        <v>-1.2286885000000001E-2</v>
      </c>
      <c r="O1991" s="28">
        <v>-5.4984000000000001E-5</v>
      </c>
      <c r="P1991" s="28">
        <v>-6.8269999999999995E-5</v>
      </c>
      <c r="Q1991" s="28">
        <v>5.3581875999999997E-6</v>
      </c>
      <c r="R1991" s="28">
        <v>1.6173900000000001E-5</v>
      </c>
    </row>
    <row r="1992" spans="1:18" ht="33.75" x14ac:dyDescent="0.2">
      <c r="A1992" s="12" t="s">
        <v>2363</v>
      </c>
      <c r="B1992" s="10" t="str">
        <f>VLOOKUP(A1992,[3]Feuil1!$A$4:$B$2591,2,FALSE)</f>
        <v>Accouchements uniques par voie basse avec autres interventions, avec complications sévères</v>
      </c>
      <c r="C1992" s="26">
        <v>27</v>
      </c>
      <c r="D1992" s="27">
        <v>301552.20779999997</v>
      </c>
      <c r="E1992" s="26">
        <v>29</v>
      </c>
      <c r="F1992" s="27">
        <v>298393.29479999997</v>
      </c>
      <c r="G1992" s="26">
        <v>30</v>
      </c>
      <c r="H1992" s="27">
        <v>290823.9755</v>
      </c>
      <c r="I1992" s="28">
        <v>-1.0475508999999999E-2</v>
      </c>
      <c r="J1992" s="28">
        <v>7.4074074099999998E-2</v>
      </c>
      <c r="K1992" s="28">
        <v>-7.8718577999999997E-2</v>
      </c>
      <c r="L1992" s="28">
        <v>-2.5366922E-2</v>
      </c>
      <c r="M1992" s="28">
        <v>3.4482758600000003E-2</v>
      </c>
      <c r="N1992" s="28">
        <v>-5.7854691E-2</v>
      </c>
      <c r="O1992" s="28">
        <v>1.37461E-5</v>
      </c>
      <c r="P1992" s="28">
        <v>-1.4542000000000001E-5</v>
      </c>
      <c r="Q1992" s="28">
        <v>2.7245021999999999E-6</v>
      </c>
      <c r="R1992" s="28">
        <v>1.0732300000000001E-5</v>
      </c>
    </row>
    <row r="1993" spans="1:18" ht="33.75" x14ac:dyDescent="0.2">
      <c r="A1993" s="12" t="s">
        <v>1833</v>
      </c>
      <c r="B1993" s="10" t="str">
        <f>VLOOKUP(A1993,[3]Feuil1!$A$4:$B$2591,2,FALSE)</f>
        <v>Affections du post-partum ou du post abortum avec intervention chirurgicale, très courte durée</v>
      </c>
      <c r="C1993" s="26">
        <v>1239</v>
      </c>
      <c r="D1993" s="27">
        <v>1111239.0545999999</v>
      </c>
      <c r="E1993" s="26">
        <v>697</v>
      </c>
      <c r="F1993" s="27">
        <v>622279.08959999995</v>
      </c>
      <c r="G1993" s="26">
        <v>788</v>
      </c>
      <c r="H1993" s="27">
        <v>704507.06680000003</v>
      </c>
      <c r="I1993" s="28">
        <v>-0.44001330100000002</v>
      </c>
      <c r="J1993" s="28">
        <v>-0.43744955600000002</v>
      </c>
      <c r="K1993" s="28">
        <v>-4.5573610000000002E-3</v>
      </c>
      <c r="L1993" s="28">
        <v>0.1321400294</v>
      </c>
      <c r="M1993" s="28">
        <v>0.13055954089999999</v>
      </c>
      <c r="N1993" s="28">
        <v>1.3979702E-3</v>
      </c>
      <c r="O1993" s="28">
        <v>1.2508935000000001E-3</v>
      </c>
      <c r="P1993" s="28">
        <v>1.5797430000000001E-4</v>
      </c>
      <c r="Q1993" s="28">
        <v>7.1563599999999994E-5</v>
      </c>
      <c r="R1993" s="28">
        <v>2.5998499999999998E-5</v>
      </c>
    </row>
    <row r="1994" spans="1:18" ht="22.5" x14ac:dyDescent="0.2">
      <c r="A1994" s="12" t="s">
        <v>1834</v>
      </c>
      <c r="B1994" s="10" t="str">
        <f>VLOOKUP(A1994,[3]Feuil1!$A$4:$B$2591,2,FALSE)</f>
        <v>Affections du post-partum ou du post abortum avec intervention chirurgicale</v>
      </c>
      <c r="C1994" s="26">
        <v>692</v>
      </c>
      <c r="D1994" s="27">
        <v>1903127.838</v>
      </c>
      <c r="E1994" s="26">
        <v>508</v>
      </c>
      <c r="F1994" s="27">
        <v>1382528.67</v>
      </c>
      <c r="G1994" s="26">
        <v>569</v>
      </c>
      <c r="H1994" s="27">
        <v>1550974.3973999999</v>
      </c>
      <c r="I1994" s="28">
        <v>-0.273549237</v>
      </c>
      <c r="J1994" s="28">
        <v>-0.26589595399999999</v>
      </c>
      <c r="K1994" s="28">
        <v>-1.0425339E-2</v>
      </c>
      <c r="L1994" s="28">
        <v>0.1218388675</v>
      </c>
      <c r="M1994" s="28">
        <v>0.12007874020000001</v>
      </c>
      <c r="N1994" s="28">
        <v>1.5714317999999999E-3</v>
      </c>
      <c r="O1994" s="28">
        <v>8.3851100000000001E-4</v>
      </c>
      <c r="P1994" s="28">
        <v>3.2361370000000001E-4</v>
      </c>
      <c r="Q1994" s="28">
        <v>5.1674700000000002E-5</v>
      </c>
      <c r="R1994" s="28">
        <v>5.7235699999999998E-5</v>
      </c>
    </row>
    <row r="1995" spans="1:18" ht="22.5" x14ac:dyDescent="0.2">
      <c r="A1995" s="12" t="s">
        <v>1835</v>
      </c>
      <c r="B1995" s="10" t="str">
        <f>VLOOKUP(A1995,[3]Feuil1!$A$4:$B$2591,2,FALSE)</f>
        <v>Avortements avec aspiration ou curetage ou hystérotomie, en ambulatoire</v>
      </c>
      <c r="C1995" s="26">
        <v>22996</v>
      </c>
      <c r="D1995" s="27">
        <v>13934683.168</v>
      </c>
      <c r="E1995" s="26">
        <v>23395</v>
      </c>
      <c r="F1995" s="27">
        <v>14157897.197000001</v>
      </c>
      <c r="G1995" s="26">
        <v>23651</v>
      </c>
      <c r="H1995" s="27">
        <v>14322109.887</v>
      </c>
      <c r="I1995" s="28">
        <v>1.6018593800000001E-2</v>
      </c>
      <c r="J1995" s="28">
        <v>1.7350843599999999E-2</v>
      </c>
      <c r="K1995" s="28">
        <v>-1.3095279999999999E-3</v>
      </c>
      <c r="L1995" s="28">
        <v>1.1598663800000001E-2</v>
      </c>
      <c r="M1995" s="28">
        <v>1.0942509099999999E-2</v>
      </c>
      <c r="N1995" s="28">
        <v>6.4905240000000003E-4</v>
      </c>
      <c r="O1995" s="28">
        <v>3.5189970999999999E-3</v>
      </c>
      <c r="P1995" s="28">
        <v>3.1548129999999999E-4</v>
      </c>
      <c r="Q1995" s="28">
        <v>2.1479067E-3</v>
      </c>
      <c r="R1995" s="28">
        <v>5.2852970000000004E-4</v>
      </c>
    </row>
    <row r="1996" spans="1:18" ht="22.5" x14ac:dyDescent="0.2">
      <c r="A1996" s="12" t="s">
        <v>1836</v>
      </c>
      <c r="B1996" s="10" t="str">
        <f>VLOOKUP(A1996,[3]Feuil1!$A$4:$B$2591,2,FALSE)</f>
        <v>Avortements avec aspiration ou curetage ou hystérotomie</v>
      </c>
      <c r="C1996" s="26">
        <v>15666</v>
      </c>
      <c r="D1996" s="27">
        <v>16632997.237</v>
      </c>
      <c r="E1996" s="26">
        <v>15910</v>
      </c>
      <c r="F1996" s="27">
        <v>17035341.758000001</v>
      </c>
      <c r="G1996" s="26">
        <v>15808</v>
      </c>
      <c r="H1996" s="27">
        <v>17150241.375</v>
      </c>
      <c r="I1996" s="28">
        <v>2.4189538100000001E-2</v>
      </c>
      <c r="J1996" s="28">
        <v>1.5575130899999999E-2</v>
      </c>
      <c r="K1996" s="28">
        <v>8.4822943999999997E-3</v>
      </c>
      <c r="L1996" s="28">
        <v>6.7447790999999998E-3</v>
      </c>
      <c r="M1996" s="28">
        <v>-6.4110620000000004E-3</v>
      </c>
      <c r="N1996" s="28">
        <v>1.32407285E-2</v>
      </c>
      <c r="O1996" s="28">
        <v>-1.4021000000000001E-3</v>
      </c>
      <c r="P1996" s="28">
        <v>2.207423E-4</v>
      </c>
      <c r="Q1996" s="28">
        <v>1.4356309999999999E-3</v>
      </c>
      <c r="R1996" s="28">
        <v>6.3289640000000001E-4</v>
      </c>
    </row>
    <row r="1997" spans="1:18" ht="22.5" x14ac:dyDescent="0.2">
      <c r="A1997" s="12" t="s">
        <v>2364</v>
      </c>
      <c r="B1997" s="10" t="str">
        <f>VLOOKUP(A1997,[3]Feuil1!$A$4:$B$2591,2,FALSE)</f>
        <v>Césariennes avec naissance d'un mort-né, sans complication significative</v>
      </c>
      <c r="C1997" s="26">
        <v>127</v>
      </c>
      <c r="D1997" s="27">
        <v>355112.8469</v>
      </c>
      <c r="E1997" s="26">
        <v>113</v>
      </c>
      <c r="F1997" s="27">
        <v>301326.01419999998</v>
      </c>
      <c r="G1997" s="26">
        <v>116</v>
      </c>
      <c r="H1997" s="27">
        <v>305871.3664</v>
      </c>
      <c r="I1997" s="28">
        <v>-0.15146405800000001</v>
      </c>
      <c r="J1997" s="28">
        <v>-0.11023622</v>
      </c>
      <c r="K1997" s="28">
        <v>-4.6335711000000002E-2</v>
      </c>
      <c r="L1997" s="28">
        <v>1.50844998E-2</v>
      </c>
      <c r="M1997" s="28">
        <v>2.65486726E-2</v>
      </c>
      <c r="N1997" s="28">
        <v>-1.1167686E-2</v>
      </c>
      <c r="O1997" s="28">
        <v>4.1238200000000001E-5</v>
      </c>
      <c r="P1997" s="28">
        <v>8.7324163999999998E-6</v>
      </c>
      <c r="Q1997" s="28">
        <v>1.0534699999999999E-5</v>
      </c>
      <c r="R1997" s="28">
        <v>1.12876E-5</v>
      </c>
    </row>
    <row r="1998" spans="1:18" ht="22.5" x14ac:dyDescent="0.2">
      <c r="A1998" s="12" t="s">
        <v>2365</v>
      </c>
      <c r="B1998" s="10" t="str">
        <f>VLOOKUP(A1998,[3]Feuil1!$A$4:$B$2591,2,FALSE)</f>
        <v>Césariennes avec naissance d'un mort-né, avec autres complications</v>
      </c>
      <c r="C1998" s="26">
        <v>160</v>
      </c>
      <c r="D1998" s="27">
        <v>650803.05610000005</v>
      </c>
      <c r="E1998" s="26">
        <v>151</v>
      </c>
      <c r="F1998" s="27">
        <v>611207.11159999995</v>
      </c>
      <c r="G1998" s="26">
        <v>154</v>
      </c>
      <c r="H1998" s="27">
        <v>631224.16769999999</v>
      </c>
      <c r="I1998" s="28">
        <v>-6.084167E-2</v>
      </c>
      <c r="J1998" s="28">
        <v>-5.6250000000000001E-2</v>
      </c>
      <c r="K1998" s="28">
        <v>-4.8653450000000001E-3</v>
      </c>
      <c r="L1998" s="28">
        <v>3.2750037900000001E-2</v>
      </c>
      <c r="M1998" s="28">
        <v>1.9867549700000001E-2</v>
      </c>
      <c r="N1998" s="28">
        <v>1.2631530700000001E-2</v>
      </c>
      <c r="O1998" s="28">
        <v>4.1238200000000001E-5</v>
      </c>
      <c r="P1998" s="28">
        <v>3.84563E-5</v>
      </c>
      <c r="Q1998" s="28">
        <v>1.3985800000000001E-5</v>
      </c>
      <c r="R1998" s="28">
        <v>2.3294100000000001E-5</v>
      </c>
    </row>
    <row r="1999" spans="1:18" ht="22.5" x14ac:dyDescent="0.2">
      <c r="A1999" s="12" t="s">
        <v>2366</v>
      </c>
      <c r="B1999" s="10" t="str">
        <f>VLOOKUP(A1999,[3]Feuil1!$A$4:$B$2591,2,FALSE)</f>
        <v>Césariennes avec naissance d'un mort-né, avec complications majeures</v>
      </c>
      <c r="C1999" s="26">
        <v>112</v>
      </c>
      <c r="D1999" s="27">
        <v>493441.02480000001</v>
      </c>
      <c r="E1999" s="26">
        <v>127</v>
      </c>
      <c r="F1999" s="27">
        <v>560440.16249999998</v>
      </c>
      <c r="G1999" s="26">
        <v>110</v>
      </c>
      <c r="H1999" s="27">
        <v>492740.06040000002</v>
      </c>
      <c r="I1999" s="28">
        <v>0.13577942309999999</v>
      </c>
      <c r="J1999" s="28">
        <v>0.1339285714</v>
      </c>
      <c r="K1999" s="28">
        <v>1.6322471999999999E-3</v>
      </c>
      <c r="L1999" s="28">
        <v>-0.120798092</v>
      </c>
      <c r="M1999" s="28">
        <v>-0.133858268</v>
      </c>
      <c r="N1999" s="28">
        <v>1.50785669E-2</v>
      </c>
      <c r="O1999" s="28">
        <v>-2.3368299999999999E-4</v>
      </c>
      <c r="P1999" s="28">
        <v>-1.3006399999999999E-4</v>
      </c>
      <c r="Q1999" s="28">
        <v>9.9898411999999992E-6</v>
      </c>
      <c r="R1999" s="28">
        <v>1.81836E-5</v>
      </c>
    </row>
    <row r="2000" spans="1:18" ht="22.5" x14ac:dyDescent="0.2">
      <c r="A2000" s="12" t="s">
        <v>2367</v>
      </c>
      <c r="B2000" s="10" t="str">
        <f>VLOOKUP(A2000,[3]Feuil1!$A$4:$B$2591,2,FALSE)</f>
        <v>Césariennes avec naissance d'un mort-né, avec complications sévères</v>
      </c>
      <c r="C2000" s="26">
        <v>43</v>
      </c>
      <c r="D2000" s="27">
        <v>265296.09940000001</v>
      </c>
      <c r="E2000" s="26">
        <v>57</v>
      </c>
      <c r="F2000" s="27">
        <v>333174.39169999998</v>
      </c>
      <c r="G2000" s="26">
        <v>55</v>
      </c>
      <c r="H2000" s="27">
        <v>317601.53200000001</v>
      </c>
      <c r="I2000" s="28">
        <v>0.25585861399999998</v>
      </c>
      <c r="J2000" s="28">
        <v>0.32558139530000002</v>
      </c>
      <c r="K2000" s="28">
        <v>-5.2597888000000002E-2</v>
      </c>
      <c r="L2000" s="28">
        <v>-4.6740865999999999E-2</v>
      </c>
      <c r="M2000" s="28">
        <v>-3.5087719000000003E-2</v>
      </c>
      <c r="N2000" s="28">
        <v>-1.2076898000000001E-2</v>
      </c>
      <c r="O2000" s="28">
        <v>-2.7492E-5</v>
      </c>
      <c r="P2000" s="28">
        <v>-2.9918000000000001E-5</v>
      </c>
      <c r="Q2000" s="28">
        <v>4.9949205999999996E-6</v>
      </c>
      <c r="R2000" s="28">
        <v>1.1720500000000001E-5</v>
      </c>
    </row>
    <row r="2001" spans="1:18" ht="22.5" x14ac:dyDescent="0.2">
      <c r="A2001" s="12" t="s">
        <v>2368</v>
      </c>
      <c r="B2001" s="10" t="str">
        <f>VLOOKUP(A2001,[3]Feuil1!$A$4:$B$2591,2,FALSE)</f>
        <v>Césariennes pour grossesse multiple, sans complication significative</v>
      </c>
      <c r="C2001" s="26">
        <v>2650</v>
      </c>
      <c r="D2001" s="27">
        <v>10181886.812000001</v>
      </c>
      <c r="E2001" s="26">
        <v>2495</v>
      </c>
      <c r="F2001" s="27">
        <v>9596870.8714000005</v>
      </c>
      <c r="G2001" s="26">
        <v>2568</v>
      </c>
      <c r="H2001" s="27">
        <v>9906710.5720000006</v>
      </c>
      <c r="I2001" s="28">
        <v>-5.7456535000000003E-2</v>
      </c>
      <c r="J2001" s="28">
        <v>-5.8490566000000001E-2</v>
      </c>
      <c r="K2001" s="28">
        <v>1.098269E-3</v>
      </c>
      <c r="L2001" s="28">
        <v>3.2285492300000003E-2</v>
      </c>
      <c r="M2001" s="28">
        <v>2.9258517000000001E-2</v>
      </c>
      <c r="N2001" s="28">
        <v>2.9409280999999998E-3</v>
      </c>
      <c r="O2001" s="28">
        <v>1.0034639999999999E-3</v>
      </c>
      <c r="P2001" s="28">
        <v>5.9525620000000002E-4</v>
      </c>
      <c r="Q2001" s="28">
        <v>2.332174E-4</v>
      </c>
      <c r="R2001" s="28">
        <v>3.6558789999999999E-4</v>
      </c>
    </row>
    <row r="2002" spans="1:18" ht="22.5" x14ac:dyDescent="0.2">
      <c r="A2002" s="12" t="s">
        <v>2369</v>
      </c>
      <c r="B2002" s="10" t="str">
        <f>VLOOKUP(A2002,[3]Feuil1!$A$4:$B$2591,2,FALSE)</f>
        <v>Césariennes pour grossesse multiple, avec autres complications</v>
      </c>
      <c r="C2002" s="26">
        <v>1746</v>
      </c>
      <c r="D2002" s="27">
        <v>7437523.3952000001</v>
      </c>
      <c r="E2002" s="26">
        <v>1744</v>
      </c>
      <c r="F2002" s="27">
        <v>7459501.7346999999</v>
      </c>
      <c r="G2002" s="26">
        <v>1659</v>
      </c>
      <c r="H2002" s="27">
        <v>7062374.4781999998</v>
      </c>
      <c r="I2002" s="28">
        <v>2.9550615999999999E-3</v>
      </c>
      <c r="J2002" s="28">
        <v>-1.145475E-3</v>
      </c>
      <c r="K2002" s="28">
        <v>4.1052394000000002E-3</v>
      </c>
      <c r="L2002" s="28">
        <v>-5.3237773000000002E-2</v>
      </c>
      <c r="M2002" s="28">
        <v>-4.8738532000000001E-2</v>
      </c>
      <c r="N2002" s="28">
        <v>-4.7297620000000002E-3</v>
      </c>
      <c r="O2002" s="28">
        <v>-1.1684169999999999E-3</v>
      </c>
      <c r="P2002" s="28">
        <v>-7.6295099999999999E-4</v>
      </c>
      <c r="Q2002" s="28">
        <v>1.5066499999999999E-4</v>
      </c>
      <c r="R2002" s="28">
        <v>2.6062319999999999E-4</v>
      </c>
    </row>
    <row r="2003" spans="1:18" ht="22.5" x14ac:dyDescent="0.2">
      <c r="A2003" s="12" t="s">
        <v>2370</v>
      </c>
      <c r="B2003" s="10" t="str">
        <f>VLOOKUP(A2003,[3]Feuil1!$A$4:$B$2591,2,FALSE)</f>
        <v>Césariennes pour grossesse multiple, avec complications majeures</v>
      </c>
      <c r="C2003" s="26">
        <v>1906</v>
      </c>
      <c r="D2003" s="27">
        <v>8826994.3133000005</v>
      </c>
      <c r="E2003" s="26">
        <v>2018</v>
      </c>
      <c r="F2003" s="27">
        <v>9404261.6539999992</v>
      </c>
      <c r="G2003" s="26">
        <v>1958</v>
      </c>
      <c r="H2003" s="27">
        <v>9089377.1361999996</v>
      </c>
      <c r="I2003" s="28">
        <v>6.5397950900000001E-2</v>
      </c>
      <c r="J2003" s="28">
        <v>5.8761804799999998E-2</v>
      </c>
      <c r="K2003" s="28">
        <v>6.2678367000000004E-3</v>
      </c>
      <c r="L2003" s="28">
        <v>-3.3483172999999998E-2</v>
      </c>
      <c r="M2003" s="28">
        <v>-2.9732407999999998E-2</v>
      </c>
      <c r="N2003" s="28">
        <v>-3.865701E-3</v>
      </c>
      <c r="O2003" s="28">
        <v>-8.2476499999999998E-4</v>
      </c>
      <c r="P2003" s="28">
        <v>-6.0494800000000001E-4</v>
      </c>
      <c r="Q2003" s="28">
        <v>1.778192E-4</v>
      </c>
      <c r="R2003" s="28">
        <v>3.3542579999999998E-4</v>
      </c>
    </row>
    <row r="2004" spans="1:18" ht="22.5" x14ac:dyDescent="0.2">
      <c r="A2004" s="12" t="s">
        <v>2371</v>
      </c>
      <c r="B2004" s="10" t="str">
        <f>VLOOKUP(A2004,[3]Feuil1!$A$4:$B$2591,2,FALSE)</f>
        <v>Césariennes pour grossesse multiple, avec complications sévères</v>
      </c>
      <c r="C2004" s="26">
        <v>139</v>
      </c>
      <c r="D2004" s="27">
        <v>1015468.7924</v>
      </c>
      <c r="E2004" s="26">
        <v>140</v>
      </c>
      <c r="F2004" s="27">
        <v>1066787.4491999999</v>
      </c>
      <c r="G2004" s="26">
        <v>148</v>
      </c>
      <c r="H2004" s="27">
        <v>1087742.9650000001</v>
      </c>
      <c r="I2004" s="28">
        <v>5.0536911800000001E-2</v>
      </c>
      <c r="J2004" s="28">
        <v>7.1942446E-3</v>
      </c>
      <c r="K2004" s="28">
        <v>4.3033076699999999E-2</v>
      </c>
      <c r="L2004" s="28">
        <v>1.9643571700000001E-2</v>
      </c>
      <c r="M2004" s="28">
        <v>5.71428571E-2</v>
      </c>
      <c r="N2004" s="28">
        <v>-3.5472297E-2</v>
      </c>
      <c r="O2004" s="28">
        <v>1.099687E-4</v>
      </c>
      <c r="P2004" s="28">
        <v>4.0259200000000002E-5</v>
      </c>
      <c r="Q2004" s="28">
        <v>1.34409E-5</v>
      </c>
      <c r="R2004" s="28">
        <v>4.0141000000000001E-5</v>
      </c>
    </row>
    <row r="2005" spans="1:18" ht="22.5" x14ac:dyDescent="0.2">
      <c r="A2005" s="12" t="s">
        <v>2372</v>
      </c>
      <c r="B2005" s="10" t="str">
        <f>VLOOKUP(A2005,[3]Feuil1!$A$4:$B$2591,2,FALSE)</f>
        <v>Césariennes pour grossesse unique, sans complication significative</v>
      </c>
      <c r="C2005" s="26">
        <v>91117</v>
      </c>
      <c r="D2005" s="27">
        <v>258443354</v>
      </c>
      <c r="E2005" s="26">
        <v>90719</v>
      </c>
      <c r="F2005" s="27">
        <v>258131408.25</v>
      </c>
      <c r="G2005" s="26">
        <v>90414</v>
      </c>
      <c r="H2005" s="27">
        <v>258182773.77000001</v>
      </c>
      <c r="I2005" s="28">
        <v>-1.207018E-3</v>
      </c>
      <c r="J2005" s="28">
        <v>-4.3680100000000003E-3</v>
      </c>
      <c r="K2005" s="28">
        <v>3.1748602999999999E-3</v>
      </c>
      <c r="L2005" s="28">
        <v>1.989898E-4</v>
      </c>
      <c r="M2005" s="28">
        <v>-3.3620299999999998E-3</v>
      </c>
      <c r="N2005" s="28">
        <v>3.5730325E-3</v>
      </c>
      <c r="O2005" s="28">
        <v>-4.1925549999999997E-3</v>
      </c>
      <c r="P2005" s="28">
        <v>9.8682099999999995E-5</v>
      </c>
      <c r="Q2005" s="28">
        <v>8.2111045999999997E-3</v>
      </c>
      <c r="R2005" s="28">
        <v>9.5277344999999992E-3</v>
      </c>
    </row>
    <row r="2006" spans="1:18" ht="22.5" x14ac:dyDescent="0.2">
      <c r="A2006" s="12" t="s">
        <v>2373</v>
      </c>
      <c r="B2006" s="10" t="str">
        <f>VLOOKUP(A2006,[3]Feuil1!$A$4:$B$2591,2,FALSE)</f>
        <v>Césariennes pour grossesse unique, avec autres complications</v>
      </c>
      <c r="C2006" s="26">
        <v>9121</v>
      </c>
      <c r="D2006" s="27">
        <v>39032556.886</v>
      </c>
      <c r="E2006" s="26">
        <v>9467</v>
      </c>
      <c r="F2006" s="27">
        <v>40620363.478</v>
      </c>
      <c r="G2006" s="26">
        <v>9370</v>
      </c>
      <c r="H2006" s="27">
        <v>40163942.611000001</v>
      </c>
      <c r="I2006" s="28">
        <v>4.0679030999999997E-2</v>
      </c>
      <c r="J2006" s="28">
        <v>3.7934437000000001E-2</v>
      </c>
      <c r="K2006" s="28">
        <v>2.6442846E-3</v>
      </c>
      <c r="L2006" s="28">
        <v>-1.1236258000000001E-2</v>
      </c>
      <c r="M2006" s="28">
        <v>-1.0246118E-2</v>
      </c>
      <c r="N2006" s="28">
        <v>-1.0003900000000001E-3</v>
      </c>
      <c r="O2006" s="28">
        <v>-1.33337E-3</v>
      </c>
      <c r="P2006" s="28">
        <v>-8.7686399999999999E-4</v>
      </c>
      <c r="Q2006" s="28">
        <v>8.5095280000000004E-4</v>
      </c>
      <c r="R2006" s="28">
        <v>1.4821724000000001E-3</v>
      </c>
    </row>
    <row r="2007" spans="1:18" ht="22.5" x14ac:dyDescent="0.2">
      <c r="A2007" s="12" t="s">
        <v>2374</v>
      </c>
      <c r="B2007" s="10" t="str">
        <f>VLOOKUP(A2007,[3]Feuil1!$A$4:$B$2591,2,FALSE)</f>
        <v>Césariennes pour grossesse unique, avec complications majeures</v>
      </c>
      <c r="C2007" s="26">
        <v>9061</v>
      </c>
      <c r="D2007" s="27">
        <v>41354796.663999997</v>
      </c>
      <c r="E2007" s="26">
        <v>9358</v>
      </c>
      <c r="F2007" s="27">
        <v>42816174.332000002</v>
      </c>
      <c r="G2007" s="26">
        <v>8910</v>
      </c>
      <c r="H2007" s="27">
        <v>40581335.376000002</v>
      </c>
      <c r="I2007" s="28">
        <v>3.5337561400000002E-2</v>
      </c>
      <c r="J2007" s="28">
        <v>3.2777839099999997E-2</v>
      </c>
      <c r="K2007" s="28">
        <v>2.4784830000000001E-3</v>
      </c>
      <c r="L2007" s="28">
        <v>-5.2196138000000003E-2</v>
      </c>
      <c r="M2007" s="28">
        <v>-4.7873476999999998E-2</v>
      </c>
      <c r="N2007" s="28">
        <v>-4.5400070000000004E-3</v>
      </c>
      <c r="O2007" s="28">
        <v>-6.1582449999999997E-3</v>
      </c>
      <c r="P2007" s="28">
        <v>-4.2935159999999998E-3</v>
      </c>
      <c r="Q2007" s="28">
        <v>8.0917710000000004E-4</v>
      </c>
      <c r="R2007" s="28">
        <v>1.4975755000000001E-3</v>
      </c>
    </row>
    <row r="2008" spans="1:18" ht="22.5" x14ac:dyDescent="0.2">
      <c r="A2008" s="12" t="s">
        <v>2375</v>
      </c>
      <c r="B2008" s="10" t="str">
        <f>VLOOKUP(A2008,[3]Feuil1!$A$4:$B$2591,2,FALSE)</f>
        <v>Césariennes pour grossesse unique, avec complications sévères</v>
      </c>
      <c r="C2008" s="26">
        <v>776</v>
      </c>
      <c r="D2008" s="27">
        <v>5555020.9900000002</v>
      </c>
      <c r="E2008" s="26">
        <v>786</v>
      </c>
      <c r="F2008" s="27">
        <v>5535379.0120999999</v>
      </c>
      <c r="G2008" s="26">
        <v>858</v>
      </c>
      <c r="H2008" s="27">
        <v>6162680.3838999998</v>
      </c>
      <c r="I2008" s="28">
        <v>-3.5358960000000002E-3</v>
      </c>
      <c r="J2008" s="28">
        <v>1.28865979E-2</v>
      </c>
      <c r="K2008" s="28">
        <v>-1.6213557E-2</v>
      </c>
      <c r="L2008" s="28">
        <v>0.1133258211</v>
      </c>
      <c r="M2008" s="28">
        <v>9.1603053399999995E-2</v>
      </c>
      <c r="N2008" s="28">
        <v>1.9899878100000001E-2</v>
      </c>
      <c r="O2008" s="28">
        <v>9.8971790000000007E-4</v>
      </c>
      <c r="P2008" s="28">
        <v>1.2051556000000001E-3</v>
      </c>
      <c r="Q2008" s="28">
        <v>7.7920800000000001E-5</v>
      </c>
      <c r="R2008" s="28">
        <v>2.2742180000000001E-4</v>
      </c>
    </row>
    <row r="2009" spans="1:18" ht="33.75" x14ac:dyDescent="0.2">
      <c r="A2009" s="12" t="s">
        <v>2376</v>
      </c>
      <c r="B2009" s="10" t="str">
        <f>VLOOKUP(A2009,[3]Feuil1!$A$4:$B$2591,2,FALSE)</f>
        <v>Grossesses ectopiques avec intervention chirurgicale, sans complication significative</v>
      </c>
      <c r="C2009" s="26">
        <v>5017</v>
      </c>
      <c r="D2009" s="27">
        <v>12358039.655999999</v>
      </c>
      <c r="E2009" s="26">
        <v>5361</v>
      </c>
      <c r="F2009" s="27">
        <v>12961980.749</v>
      </c>
      <c r="G2009" s="26">
        <v>5767</v>
      </c>
      <c r="H2009" s="27">
        <v>13696303.338</v>
      </c>
      <c r="I2009" s="28">
        <v>4.8870298999999999E-2</v>
      </c>
      <c r="J2009" s="28">
        <v>6.8566872599999995E-2</v>
      </c>
      <c r="K2009" s="28">
        <v>-1.8432700999999999E-2</v>
      </c>
      <c r="L2009" s="28">
        <v>5.6652035199999999E-2</v>
      </c>
      <c r="M2009" s="28">
        <v>7.5732139500000004E-2</v>
      </c>
      <c r="N2009" s="28">
        <v>-1.7736854E-2</v>
      </c>
      <c r="O2009" s="28">
        <v>5.5809094000000004E-3</v>
      </c>
      <c r="P2009" s="28">
        <v>1.4107620999999999E-3</v>
      </c>
      <c r="Q2009" s="28">
        <v>5.237401E-4</v>
      </c>
      <c r="R2009" s="28">
        <v>5.054355E-4</v>
      </c>
    </row>
    <row r="2010" spans="1:18" ht="22.5" x14ac:dyDescent="0.2">
      <c r="A2010" s="12" t="s">
        <v>2377</v>
      </c>
      <c r="B2010" s="10" t="str">
        <f>VLOOKUP(A2010,[3]Feuil1!$A$4:$B$2591,2,FALSE)</f>
        <v>Grossesses ectopiques avec intervention chirurgicale, avec complications</v>
      </c>
      <c r="C2010" s="26">
        <v>123</v>
      </c>
      <c r="D2010" s="27">
        <v>506142.0735</v>
      </c>
      <c r="E2010" s="26">
        <v>192</v>
      </c>
      <c r="F2010" s="27">
        <v>800960.42119999998</v>
      </c>
      <c r="G2010" s="26">
        <v>192</v>
      </c>
      <c r="H2010" s="27">
        <v>823758.9449</v>
      </c>
      <c r="I2010" s="28">
        <v>0.58248140820000005</v>
      </c>
      <c r="J2010" s="28">
        <v>0.56097560980000005</v>
      </c>
      <c r="K2010" s="28">
        <v>1.37771521E-2</v>
      </c>
      <c r="L2010" s="28">
        <v>2.84639829E-2</v>
      </c>
      <c r="M2010" s="28">
        <v>0</v>
      </c>
      <c r="N2010" s="28">
        <v>2.84639829E-2</v>
      </c>
      <c r="O2010" s="28">
        <v>0</v>
      </c>
      <c r="P2010" s="28">
        <v>4.3800000000000001E-5</v>
      </c>
      <c r="Q2010" s="28">
        <v>1.7436799999999999E-5</v>
      </c>
      <c r="R2010" s="28">
        <v>3.0399199999999999E-5</v>
      </c>
    </row>
    <row r="2011" spans="1:18" ht="33.75" x14ac:dyDescent="0.2">
      <c r="A2011" s="12" t="s">
        <v>2378</v>
      </c>
      <c r="B2011" s="10" t="str">
        <f>VLOOKUP(A2011,[3]Feuil1!$A$4:$B$2591,2,FALSE)</f>
        <v>Affections de l'ante partum avec intervention chirurgicale, très courte durée</v>
      </c>
      <c r="C2011" s="26">
        <v>398</v>
      </c>
      <c r="D2011" s="27">
        <v>306790.87400000001</v>
      </c>
      <c r="E2011" s="26">
        <v>229</v>
      </c>
      <c r="F2011" s="27">
        <v>175303.70250000001</v>
      </c>
      <c r="G2011" s="26">
        <v>211</v>
      </c>
      <c r="H2011" s="27">
        <v>162962.92310000001</v>
      </c>
      <c r="I2011" s="28">
        <v>-0.42858892700000001</v>
      </c>
      <c r="J2011" s="28">
        <v>-0.42462311600000002</v>
      </c>
      <c r="K2011" s="28">
        <v>-6.8925460000000003E-3</v>
      </c>
      <c r="L2011" s="28">
        <v>-7.0396570000000006E-2</v>
      </c>
      <c r="M2011" s="28">
        <v>-7.8602619999999998E-2</v>
      </c>
      <c r="N2011" s="28">
        <v>8.9060921000000005E-3</v>
      </c>
      <c r="O2011" s="28">
        <v>-2.4742900000000002E-4</v>
      </c>
      <c r="P2011" s="28">
        <v>-2.3708999999999999E-5</v>
      </c>
      <c r="Q2011" s="28">
        <v>1.9162300000000001E-5</v>
      </c>
      <c r="R2011" s="28">
        <v>6.0138306E-6</v>
      </c>
    </row>
    <row r="2012" spans="1:18" ht="22.5" x14ac:dyDescent="0.2">
      <c r="A2012" s="12" t="s">
        <v>2379</v>
      </c>
      <c r="B2012" s="10" t="str">
        <f>VLOOKUP(A2012,[3]Feuil1!$A$4:$B$2591,2,FALSE)</f>
        <v>Affections de l'ante partum avec intervention chirurgicale</v>
      </c>
      <c r="C2012" s="26">
        <v>785</v>
      </c>
      <c r="D2012" s="27">
        <v>1955431.3174999999</v>
      </c>
      <c r="E2012" s="26">
        <v>577</v>
      </c>
      <c r="F2012" s="27">
        <v>1441929.7298999999</v>
      </c>
      <c r="G2012" s="26">
        <v>564</v>
      </c>
      <c r="H2012" s="27">
        <v>1428609.0658</v>
      </c>
      <c r="I2012" s="28">
        <v>-0.26260272200000001</v>
      </c>
      <c r="J2012" s="28">
        <v>-0.26496815299999998</v>
      </c>
      <c r="K2012" s="28">
        <v>3.2181331999999998E-3</v>
      </c>
      <c r="L2012" s="28">
        <v>-9.2380810000000004E-3</v>
      </c>
      <c r="M2012" s="28">
        <v>-2.2530329000000002E-2</v>
      </c>
      <c r="N2012" s="28">
        <v>1.35986296E-2</v>
      </c>
      <c r="O2012" s="28">
        <v>-1.7869899999999999E-4</v>
      </c>
      <c r="P2012" s="28">
        <v>-2.5590999999999999E-5</v>
      </c>
      <c r="Q2012" s="28">
        <v>5.1220600000000002E-5</v>
      </c>
      <c r="R2012" s="28">
        <v>5.2719999999999997E-5</v>
      </c>
    </row>
    <row r="2013" spans="1:18" ht="33.75" x14ac:dyDescent="0.2">
      <c r="A2013" s="12" t="s">
        <v>2380</v>
      </c>
      <c r="B2013" s="10" t="str">
        <f>VLOOKUP(A2013,[3]Feuil1!$A$4:$B$2591,2,FALSE)</f>
        <v>Affections médicales du post-partum ou du post-abortum, sans complication significative</v>
      </c>
      <c r="C2013" s="26">
        <v>5906</v>
      </c>
      <c r="D2013" s="27">
        <v>8461748.2708000001</v>
      </c>
      <c r="E2013" s="26">
        <v>5569</v>
      </c>
      <c r="F2013" s="27">
        <v>7949110.3300000001</v>
      </c>
      <c r="G2013" s="26">
        <v>5847</v>
      </c>
      <c r="H2013" s="27">
        <v>8368541.2220000001</v>
      </c>
      <c r="I2013" s="28">
        <v>-6.0582982E-2</v>
      </c>
      <c r="J2013" s="28">
        <v>-5.7060616000000002E-2</v>
      </c>
      <c r="K2013" s="28">
        <v>-3.7355159999999999E-3</v>
      </c>
      <c r="L2013" s="28">
        <v>5.2764507500000002E-2</v>
      </c>
      <c r="M2013" s="28">
        <v>4.9919195499999999E-2</v>
      </c>
      <c r="N2013" s="28">
        <v>2.7100294999999998E-3</v>
      </c>
      <c r="O2013" s="28">
        <v>3.8214108999999998E-3</v>
      </c>
      <c r="P2013" s="28">
        <v>8.058001E-4</v>
      </c>
      <c r="Q2013" s="28">
        <v>5.3100550000000004E-4</v>
      </c>
      <c r="R2013" s="28">
        <v>3.0882480000000003E-4</v>
      </c>
    </row>
    <row r="2014" spans="1:18" ht="22.5" x14ac:dyDescent="0.2">
      <c r="A2014" s="12" t="s">
        <v>2381</v>
      </c>
      <c r="B2014" s="10" t="str">
        <f>VLOOKUP(A2014,[3]Feuil1!$A$4:$B$2591,2,FALSE)</f>
        <v>Affections médicales du post-partum ou du post-abortum, avec complications</v>
      </c>
      <c r="C2014" s="26">
        <v>416</v>
      </c>
      <c r="D2014" s="27">
        <v>958127.10880000005</v>
      </c>
      <c r="E2014" s="26">
        <v>508</v>
      </c>
      <c r="F2014" s="27">
        <v>1177783.7690000001</v>
      </c>
      <c r="G2014" s="26">
        <v>514</v>
      </c>
      <c r="H2014" s="27">
        <v>1170827.4942000001</v>
      </c>
      <c r="I2014" s="28">
        <v>0.2292562836</v>
      </c>
      <c r="J2014" s="28">
        <v>0.2211538462</v>
      </c>
      <c r="K2014" s="28">
        <v>6.6350669000000001E-3</v>
      </c>
      <c r="L2014" s="28">
        <v>-5.9062409999999996E-3</v>
      </c>
      <c r="M2014" s="28">
        <v>1.18110236E-2</v>
      </c>
      <c r="N2014" s="28">
        <v>-1.7510448000000001E-2</v>
      </c>
      <c r="O2014" s="28">
        <v>8.2476499999999995E-5</v>
      </c>
      <c r="P2014" s="28">
        <v>-1.3363999999999999E-5</v>
      </c>
      <c r="Q2014" s="28">
        <v>4.66798E-5</v>
      </c>
      <c r="R2014" s="28">
        <v>4.3207100000000002E-5</v>
      </c>
    </row>
    <row r="2015" spans="1:18" ht="22.5" x14ac:dyDescent="0.2">
      <c r="A2015" s="12" t="s">
        <v>1837</v>
      </c>
      <c r="B2015" s="10" t="str">
        <f>VLOOKUP(A2015,[3]Feuil1!$A$4:$B$2591,2,FALSE)</f>
        <v>Affections médicales du post-partum ou du post-abortum, très courte durée</v>
      </c>
      <c r="C2015" s="26">
        <v>2463</v>
      </c>
      <c r="D2015" s="27">
        <v>1600974.1440000001</v>
      </c>
      <c r="E2015" s="26">
        <v>2019</v>
      </c>
      <c r="F2015" s="27">
        <v>1312103.2320000001</v>
      </c>
      <c r="G2015" s="26">
        <v>2128</v>
      </c>
      <c r="H2015" s="27">
        <v>1385885.952</v>
      </c>
      <c r="I2015" s="28">
        <v>-0.18043446399999999</v>
      </c>
      <c r="J2015" s="28">
        <v>-0.180267966</v>
      </c>
      <c r="K2015" s="28">
        <v>-2.0311299999999999E-4</v>
      </c>
      <c r="L2015" s="28">
        <v>5.6232404700000002E-2</v>
      </c>
      <c r="M2015" s="28">
        <v>5.3987122300000003E-2</v>
      </c>
      <c r="N2015" s="28">
        <v>2.1302750000000001E-3</v>
      </c>
      <c r="O2015" s="28">
        <v>1.498323E-3</v>
      </c>
      <c r="P2015" s="28">
        <v>1.417495E-4</v>
      </c>
      <c r="Q2015" s="28">
        <v>1.93258E-4</v>
      </c>
      <c r="R2015" s="28">
        <v>5.1143400000000002E-5</v>
      </c>
    </row>
    <row r="2016" spans="1:18" ht="33.75" x14ac:dyDescent="0.2">
      <c r="A2016" s="12" t="s">
        <v>2382</v>
      </c>
      <c r="B2016" s="10" t="str">
        <f>VLOOKUP(A2016,[3]Feuil1!$A$4:$B$2591,2,FALSE)</f>
        <v>Affections de l'ante partum sans intervention chirurgicale, sans complication significative</v>
      </c>
      <c r="C2016" s="26">
        <v>47971</v>
      </c>
      <c r="D2016" s="27">
        <v>48080187.419</v>
      </c>
      <c r="E2016" s="26">
        <v>48052</v>
      </c>
      <c r="F2016" s="27">
        <v>48170446.817000002</v>
      </c>
      <c r="G2016" s="26">
        <v>48689</v>
      </c>
      <c r="H2016" s="27">
        <v>48694721.928000003</v>
      </c>
      <c r="I2016" s="28">
        <v>1.8772680000000001E-3</v>
      </c>
      <c r="J2016" s="28">
        <v>1.6885201E-3</v>
      </c>
      <c r="K2016" s="28">
        <v>1.8842969999999999E-4</v>
      </c>
      <c r="L2016" s="28">
        <v>1.08837502E-2</v>
      </c>
      <c r="M2016" s="28">
        <v>1.3256472199999999E-2</v>
      </c>
      <c r="N2016" s="28">
        <v>-2.3416800000000001E-3</v>
      </c>
      <c r="O2016" s="28">
        <v>8.7562544999999995E-3</v>
      </c>
      <c r="P2016" s="28">
        <v>1.0072242E-3</v>
      </c>
      <c r="Q2016" s="28">
        <v>4.4217761999999997E-3</v>
      </c>
      <c r="R2016" s="28">
        <v>1.7969843000000001E-3</v>
      </c>
    </row>
    <row r="2017" spans="1:18" ht="33.75" x14ac:dyDescent="0.2">
      <c r="A2017" s="12" t="s">
        <v>2383</v>
      </c>
      <c r="B2017" s="10" t="str">
        <f>VLOOKUP(A2017,[3]Feuil1!$A$4:$B$2591,2,FALSE)</f>
        <v>Affections de l'ante partum sans intervention chirurgicale, avec autres complications</v>
      </c>
      <c r="C2017" s="26">
        <v>5993</v>
      </c>
      <c r="D2017" s="27">
        <v>13139026.937999999</v>
      </c>
      <c r="E2017" s="26">
        <v>6484</v>
      </c>
      <c r="F2017" s="27">
        <v>14261815.75</v>
      </c>
      <c r="G2017" s="26">
        <v>7097</v>
      </c>
      <c r="H2017" s="27">
        <v>15546551.629000001</v>
      </c>
      <c r="I2017" s="28">
        <v>8.5454487400000001E-2</v>
      </c>
      <c r="J2017" s="28">
        <v>8.1928917099999998E-2</v>
      </c>
      <c r="K2017" s="28">
        <v>3.2585969999999998E-3</v>
      </c>
      <c r="L2017" s="28">
        <v>9.0082209799999993E-2</v>
      </c>
      <c r="M2017" s="28">
        <v>9.4540407199999996E-2</v>
      </c>
      <c r="N2017" s="28">
        <v>-4.0731229999999997E-3</v>
      </c>
      <c r="O2017" s="28">
        <v>8.4263484999999999E-3</v>
      </c>
      <c r="P2017" s="28">
        <v>2.4682023000000002E-3</v>
      </c>
      <c r="Q2017" s="28">
        <v>6.445264E-4</v>
      </c>
      <c r="R2017" s="28">
        <v>5.7371530000000003E-4</v>
      </c>
    </row>
    <row r="2018" spans="1:18" ht="33.75" x14ac:dyDescent="0.2">
      <c r="A2018" s="12" t="s">
        <v>2384</v>
      </c>
      <c r="B2018" s="10" t="str">
        <f>VLOOKUP(A2018,[3]Feuil1!$A$4:$B$2591,2,FALSE)</f>
        <v>Affections de l'ante partum sans intervention chirurgicale, avec complications majeures</v>
      </c>
      <c r="C2018" s="26">
        <v>680</v>
      </c>
      <c r="D2018" s="27">
        <v>1983580.2655</v>
      </c>
      <c r="E2018" s="26">
        <v>753</v>
      </c>
      <c r="F2018" s="27">
        <v>2176212.0846000002</v>
      </c>
      <c r="G2018" s="26">
        <v>782</v>
      </c>
      <c r="H2018" s="27">
        <v>2251328.5041</v>
      </c>
      <c r="I2018" s="28">
        <v>9.7113195999999999E-2</v>
      </c>
      <c r="J2018" s="28">
        <v>0.1073529412</v>
      </c>
      <c r="K2018" s="28">
        <v>-9.2470469999999996E-3</v>
      </c>
      <c r="L2018" s="28">
        <v>3.4517049199999997E-2</v>
      </c>
      <c r="M2018" s="28">
        <v>3.8512616200000002E-2</v>
      </c>
      <c r="N2018" s="28">
        <v>-3.8473940000000001E-3</v>
      </c>
      <c r="O2018" s="28">
        <v>3.9863639999999998E-4</v>
      </c>
      <c r="P2018" s="28">
        <v>1.443118E-4</v>
      </c>
      <c r="Q2018" s="28">
        <v>7.1018699999999998E-5</v>
      </c>
      <c r="R2018" s="28">
        <v>8.3080900000000006E-5</v>
      </c>
    </row>
    <row r="2019" spans="1:18" ht="33.75" x14ac:dyDescent="0.2">
      <c r="A2019" s="12" t="s">
        <v>2385</v>
      </c>
      <c r="B2019" s="10" t="str">
        <f>VLOOKUP(A2019,[3]Feuil1!$A$4:$B$2591,2,FALSE)</f>
        <v>Affections de l'ante partum sans intervention chirurgicale, avec complications sévères</v>
      </c>
      <c r="C2019" s="26">
        <v>302</v>
      </c>
      <c r="D2019" s="27">
        <v>1316048.2748</v>
      </c>
      <c r="E2019" s="26">
        <v>282</v>
      </c>
      <c r="F2019" s="27">
        <v>1253923.8362</v>
      </c>
      <c r="G2019" s="26">
        <v>326</v>
      </c>
      <c r="H2019" s="27">
        <v>1400021.6621999999</v>
      </c>
      <c r="I2019" s="28">
        <v>-4.7205288999999998E-2</v>
      </c>
      <c r="J2019" s="28">
        <v>-6.6225166000000002E-2</v>
      </c>
      <c r="K2019" s="28">
        <v>2.0368804399999999E-2</v>
      </c>
      <c r="L2019" s="28">
        <v>0.11651251999999999</v>
      </c>
      <c r="M2019" s="28">
        <v>0.15602836880000001</v>
      </c>
      <c r="N2019" s="28">
        <v>-3.4182420999999998E-2</v>
      </c>
      <c r="O2019" s="28">
        <v>6.0482760000000004E-4</v>
      </c>
      <c r="P2019" s="28">
        <v>2.8067949999999999E-4</v>
      </c>
      <c r="Q2019" s="28">
        <v>2.9606300000000001E-5</v>
      </c>
      <c r="R2019" s="28">
        <v>5.1665100000000001E-5</v>
      </c>
    </row>
    <row r="2020" spans="1:18" ht="33.75" x14ac:dyDescent="0.2">
      <c r="A2020" s="12" t="s">
        <v>2386</v>
      </c>
      <c r="B2020" s="10" t="str">
        <f>VLOOKUP(A2020,[3]Feuil1!$A$4:$B$2591,2,FALSE)</f>
        <v>Affections de l'ante partum sans intervention chirurgicale, très courte durée</v>
      </c>
      <c r="C2020" s="26">
        <v>45849</v>
      </c>
      <c r="D2020" s="27">
        <v>21142627.897999998</v>
      </c>
      <c r="E2020" s="26">
        <v>44473</v>
      </c>
      <c r="F2020" s="27">
        <v>20538822.153999999</v>
      </c>
      <c r="G2020" s="26">
        <v>43300</v>
      </c>
      <c r="H2020" s="27">
        <v>19986906.951000001</v>
      </c>
      <c r="I2020" s="28">
        <v>-2.8558689000000002E-2</v>
      </c>
      <c r="J2020" s="28">
        <v>-3.001156E-2</v>
      </c>
      <c r="K2020" s="28">
        <v>1.4978222000000001E-3</v>
      </c>
      <c r="L2020" s="28">
        <v>-2.6871803999999999E-2</v>
      </c>
      <c r="M2020" s="28">
        <v>-2.6375553999999999E-2</v>
      </c>
      <c r="N2020" s="28">
        <v>-5.0969399999999999E-4</v>
      </c>
      <c r="O2020" s="28">
        <v>-1.6124155000000001E-2</v>
      </c>
      <c r="P2020" s="28">
        <v>-1.0603260000000001E-3</v>
      </c>
      <c r="Q2020" s="28">
        <v>3.9323648000000001E-3</v>
      </c>
      <c r="R2020" s="28">
        <v>7.3757800000000002E-4</v>
      </c>
    </row>
    <row r="2021" spans="1:18" ht="22.5" x14ac:dyDescent="0.2">
      <c r="A2021" s="12" t="s">
        <v>1838</v>
      </c>
      <c r="B2021" s="10" t="str">
        <f>VLOOKUP(A2021,[3]Feuil1!$A$4:$B$2591,2,FALSE)</f>
        <v>Avortements sans aspiration, ni curetage, ni hystérotomie, très courte durée</v>
      </c>
      <c r="C2021" s="26">
        <v>10930</v>
      </c>
      <c r="D2021" s="27">
        <v>5431888.6698000003</v>
      </c>
      <c r="E2021" s="26">
        <v>10758</v>
      </c>
      <c r="F2021" s="27">
        <v>5333491.2611999996</v>
      </c>
      <c r="G2021" s="26">
        <v>10606</v>
      </c>
      <c r="H2021" s="27">
        <v>5261730.6677999999</v>
      </c>
      <c r="I2021" s="28">
        <v>-1.8114768999999999E-2</v>
      </c>
      <c r="J2021" s="28">
        <v>-1.5736505000000001E-2</v>
      </c>
      <c r="K2021" s="28">
        <v>-2.4162879999999999E-3</v>
      </c>
      <c r="L2021" s="28">
        <v>-1.3454713E-2</v>
      </c>
      <c r="M2021" s="28">
        <v>-1.4129020000000001E-2</v>
      </c>
      <c r="N2021" s="28">
        <v>6.8397130000000001E-4</v>
      </c>
      <c r="O2021" s="28">
        <v>-2.0894049999999999E-3</v>
      </c>
      <c r="P2021" s="28">
        <v>-1.3786500000000001E-4</v>
      </c>
      <c r="Q2021" s="28">
        <v>9.6320230000000002E-4</v>
      </c>
      <c r="R2021" s="28">
        <v>1.94174E-4</v>
      </c>
    </row>
    <row r="2022" spans="1:18" ht="22.5" x14ac:dyDescent="0.2">
      <c r="A2022" s="12" t="s">
        <v>1839</v>
      </c>
      <c r="B2022" s="10" t="str">
        <f>VLOOKUP(A2022,[3]Feuil1!$A$4:$B$2591,2,FALSE)</f>
        <v>Avortements sans aspiration, ni curetage, ni hystérotomie</v>
      </c>
      <c r="C2022" s="26">
        <v>1805</v>
      </c>
      <c r="D2022" s="27">
        <v>2866272.0954999998</v>
      </c>
      <c r="E2022" s="26">
        <v>1759</v>
      </c>
      <c r="F2022" s="27">
        <v>2685941.6532999999</v>
      </c>
      <c r="G2022" s="26">
        <v>1712</v>
      </c>
      <c r="H2022" s="27">
        <v>2608270.7001</v>
      </c>
      <c r="I2022" s="28">
        <v>-6.2914628E-2</v>
      </c>
      <c r="J2022" s="28">
        <v>-2.5484765E-2</v>
      </c>
      <c r="K2022" s="28">
        <v>-3.8408699999999997E-2</v>
      </c>
      <c r="L2022" s="28">
        <v>-2.8917588000000001E-2</v>
      </c>
      <c r="M2022" s="28">
        <v>-2.6719726999999999E-2</v>
      </c>
      <c r="N2022" s="28">
        <v>-2.2581989999999998E-3</v>
      </c>
      <c r="O2022" s="28">
        <v>-6.4606600000000004E-4</v>
      </c>
      <c r="P2022" s="28">
        <v>-1.49219E-4</v>
      </c>
      <c r="Q2022" s="28">
        <v>1.5547830000000001E-4</v>
      </c>
      <c r="R2022" s="28">
        <v>9.6253200000000002E-5</v>
      </c>
    </row>
    <row r="2023" spans="1:18" x14ac:dyDescent="0.2">
      <c r="A2023" s="12" t="s">
        <v>1840</v>
      </c>
      <c r="B2023" s="10" t="str">
        <f>VLOOKUP(A2023,[3]Feuil1!$A$4:$B$2591,2,FALSE)</f>
        <v>Menaces d'avortement, très courte durée</v>
      </c>
      <c r="C2023" s="26">
        <v>2415</v>
      </c>
      <c r="D2023" s="27">
        <v>1037841.3876</v>
      </c>
      <c r="E2023" s="26">
        <v>2062</v>
      </c>
      <c r="F2023" s="27">
        <v>885624.03330000001</v>
      </c>
      <c r="G2023" s="26">
        <v>2056</v>
      </c>
      <c r="H2023" s="27">
        <v>880277.46030000004</v>
      </c>
      <c r="I2023" s="28">
        <v>-0.14666726199999999</v>
      </c>
      <c r="J2023" s="28">
        <v>-0.146169772</v>
      </c>
      <c r="K2023" s="28">
        <v>-5.8265599999999997E-4</v>
      </c>
      <c r="L2023" s="28">
        <v>-6.0370689999999999E-3</v>
      </c>
      <c r="M2023" s="28">
        <v>-2.9097960000000001E-3</v>
      </c>
      <c r="N2023" s="28">
        <v>-3.1363989999999998E-3</v>
      </c>
      <c r="O2023" s="28">
        <v>-8.2476000000000001E-5</v>
      </c>
      <c r="P2023" s="28">
        <v>-1.0271999999999999E-5</v>
      </c>
      <c r="Q2023" s="28">
        <v>1.867192E-4</v>
      </c>
      <c r="R2023" s="28">
        <v>3.2484899999999998E-5</v>
      </c>
    </row>
    <row r="2024" spans="1:18" x14ac:dyDescent="0.2">
      <c r="A2024" s="12" t="s">
        <v>1841</v>
      </c>
      <c r="B2024" s="10" t="str">
        <f>VLOOKUP(A2024,[3]Feuil1!$A$4:$B$2591,2,FALSE)</f>
        <v>Menaces d'avortement</v>
      </c>
      <c r="C2024" s="26">
        <v>2607</v>
      </c>
      <c r="D2024" s="27">
        <v>3822808.5948000001</v>
      </c>
      <c r="E2024" s="26">
        <v>2524</v>
      </c>
      <c r="F2024" s="27">
        <v>3713613.1719999998</v>
      </c>
      <c r="G2024" s="26">
        <v>2252</v>
      </c>
      <c r="H2024" s="27">
        <v>3328255.9822</v>
      </c>
      <c r="I2024" s="28">
        <v>-2.8564188000000001E-2</v>
      </c>
      <c r="J2024" s="28">
        <v>-3.1837361000000002E-2</v>
      </c>
      <c r="K2024" s="28">
        <v>3.3808090999999998E-3</v>
      </c>
      <c r="L2024" s="28">
        <v>-0.10376880199999999</v>
      </c>
      <c r="M2024" s="28">
        <v>-0.107765452</v>
      </c>
      <c r="N2024" s="28">
        <v>4.4793712000000003E-3</v>
      </c>
      <c r="O2024" s="28">
        <v>-3.7389340000000002E-3</v>
      </c>
      <c r="P2024" s="28">
        <v>-7.4033900000000001E-4</v>
      </c>
      <c r="Q2024" s="28">
        <v>2.0451930000000001E-4</v>
      </c>
      <c r="R2024" s="28">
        <v>1.228228E-4</v>
      </c>
    </row>
    <row r="2025" spans="1:18" x14ac:dyDescent="0.2">
      <c r="A2025" s="12" t="s">
        <v>2387</v>
      </c>
      <c r="B2025" s="10" t="str">
        <f>VLOOKUP(A2025,[3]Feuil1!$A$4:$B$2591,2,FALSE)</f>
        <v>Accouchements hors de l'établissement</v>
      </c>
      <c r="C2025" s="26">
        <v>2765</v>
      </c>
      <c r="D2025" s="27">
        <v>5246241.6919999998</v>
      </c>
      <c r="E2025" s="26">
        <v>2462</v>
      </c>
      <c r="F2025" s="27">
        <v>4526277.9616</v>
      </c>
      <c r="G2025" s="26">
        <v>2379</v>
      </c>
      <c r="H2025" s="27">
        <v>4385106.1191999996</v>
      </c>
      <c r="I2025" s="28">
        <v>-0.13723419000000001</v>
      </c>
      <c r="J2025" s="28">
        <v>-0.109584087</v>
      </c>
      <c r="K2025" s="28">
        <v>-3.1053020000000001E-2</v>
      </c>
      <c r="L2025" s="28">
        <v>-3.1189389000000001E-2</v>
      </c>
      <c r="M2025" s="28">
        <v>-3.3712429000000002E-2</v>
      </c>
      <c r="N2025" s="28">
        <v>2.6110656999999999E-3</v>
      </c>
      <c r="O2025" s="28">
        <v>-1.1409250000000001E-3</v>
      </c>
      <c r="P2025" s="28">
        <v>-2.7121600000000001E-4</v>
      </c>
      <c r="Q2025" s="28">
        <v>2.1605300000000001E-4</v>
      </c>
      <c r="R2025" s="28">
        <v>1.6182379999999999E-4</v>
      </c>
    </row>
    <row r="2026" spans="1:18" ht="33.75" x14ac:dyDescent="0.2">
      <c r="A2026" s="12" t="s">
        <v>2388</v>
      </c>
      <c r="B2026" s="10" t="str">
        <f>VLOOKUP(A2026,[3]Feuil1!$A$4:$B$2591,2,FALSE)</f>
        <v>Accouchements par voie basse avec naissance d'un mort-né, sans complication significative</v>
      </c>
      <c r="C2026" s="26">
        <v>4312</v>
      </c>
      <c r="D2026" s="27">
        <v>8926355.2697000001</v>
      </c>
      <c r="E2026" s="26">
        <v>4049</v>
      </c>
      <c r="F2026" s="27">
        <v>8397525.2046000008</v>
      </c>
      <c r="G2026" s="26">
        <v>4006</v>
      </c>
      <c r="H2026" s="27">
        <v>8294236.9856000002</v>
      </c>
      <c r="I2026" s="28">
        <v>-5.9243671999999997E-2</v>
      </c>
      <c r="J2026" s="28">
        <v>-6.0992578999999998E-2</v>
      </c>
      <c r="K2026" s="28">
        <v>1.8625057E-3</v>
      </c>
      <c r="L2026" s="28">
        <v>-1.2299839999999999E-2</v>
      </c>
      <c r="M2026" s="28">
        <v>-1.0619906E-2</v>
      </c>
      <c r="N2026" s="28">
        <v>-1.697966E-3</v>
      </c>
      <c r="O2026" s="28">
        <v>-5.9108200000000004E-4</v>
      </c>
      <c r="P2026" s="28">
        <v>-1.9843500000000001E-4</v>
      </c>
      <c r="Q2026" s="28">
        <v>3.638119E-4</v>
      </c>
      <c r="R2026" s="28">
        <v>3.0608270000000002E-4</v>
      </c>
    </row>
    <row r="2027" spans="1:18" ht="33.75" x14ac:dyDescent="0.2">
      <c r="A2027" s="12" t="s">
        <v>2389</v>
      </c>
      <c r="B2027" s="10" t="str">
        <f>VLOOKUP(A2027,[3]Feuil1!$A$4:$B$2591,2,FALSE)</f>
        <v>Accouchements voie basse avec naissance d'un mort-né, avec complications</v>
      </c>
      <c r="C2027" s="26">
        <v>539</v>
      </c>
      <c r="D2027" s="27">
        <v>1732723.6661</v>
      </c>
      <c r="E2027" s="26">
        <v>515</v>
      </c>
      <c r="F2027" s="27">
        <v>1676309.6070000001</v>
      </c>
      <c r="G2027" s="26">
        <v>503</v>
      </c>
      <c r="H2027" s="27">
        <v>1604659.3444000001</v>
      </c>
      <c r="I2027" s="28">
        <v>-3.2558023999999998E-2</v>
      </c>
      <c r="J2027" s="28">
        <v>-4.4526902E-2</v>
      </c>
      <c r="K2027" s="28">
        <v>1.25266504E-2</v>
      </c>
      <c r="L2027" s="28">
        <v>-4.2742857000000002E-2</v>
      </c>
      <c r="M2027" s="28">
        <v>-2.3300971E-2</v>
      </c>
      <c r="N2027" s="28">
        <v>-1.9905709000000001E-2</v>
      </c>
      <c r="O2027" s="28">
        <v>-1.6495299999999999E-4</v>
      </c>
      <c r="P2027" s="28">
        <v>-1.37653E-4</v>
      </c>
      <c r="Q2027" s="28">
        <v>4.5680799999999998E-5</v>
      </c>
      <c r="R2027" s="28">
        <v>5.9216799999999999E-5</v>
      </c>
    </row>
    <row r="2028" spans="1:18" ht="22.5" x14ac:dyDescent="0.2">
      <c r="A2028" s="12" t="s">
        <v>2390</v>
      </c>
      <c r="B2028" s="10" t="str">
        <f>VLOOKUP(A2028,[3]Feuil1!$A$4:$B$2591,2,FALSE)</f>
        <v>Accouchements par voie basse avec naissance d'un mort-né, très courte durée</v>
      </c>
      <c r="C2028" s="26">
        <v>888</v>
      </c>
      <c r="D2028" s="27">
        <v>1069821.8474000001</v>
      </c>
      <c r="E2028" s="26">
        <v>953</v>
      </c>
      <c r="F2028" s="27">
        <v>1148541.5288</v>
      </c>
      <c r="G2028" s="26">
        <v>885</v>
      </c>
      <c r="H2028" s="27">
        <v>1063995.9802000001</v>
      </c>
      <c r="I2028" s="28">
        <v>7.3582046900000003E-2</v>
      </c>
      <c r="J2028" s="28">
        <v>7.3198198199999995E-2</v>
      </c>
      <c r="K2028" s="28">
        <v>3.5766809999999998E-4</v>
      </c>
      <c r="L2028" s="28">
        <v>-7.3611225000000002E-2</v>
      </c>
      <c r="M2028" s="28">
        <v>-7.1353620000000006E-2</v>
      </c>
      <c r="N2028" s="28">
        <v>-2.43107E-3</v>
      </c>
      <c r="O2028" s="28">
        <v>-9.34734E-4</v>
      </c>
      <c r="P2028" s="28">
        <v>-1.6242700000000001E-4</v>
      </c>
      <c r="Q2028" s="28">
        <v>8.0372799999999997E-5</v>
      </c>
      <c r="R2028" s="28">
        <v>3.9264699999999997E-5</v>
      </c>
    </row>
    <row r="2029" spans="1:18" ht="33.75" x14ac:dyDescent="0.2">
      <c r="A2029" s="12" t="s">
        <v>2391</v>
      </c>
      <c r="B2029" s="10" t="str">
        <f>VLOOKUP(A2029,[3]Feuil1!$A$4:$B$2591,2,FALSE)</f>
        <v>Accouchements multiples par voie basse chez une primipare, sans complication significative</v>
      </c>
      <c r="C2029" s="26">
        <v>1629</v>
      </c>
      <c r="D2029" s="27">
        <v>5389535.7237999998</v>
      </c>
      <c r="E2029" s="26">
        <v>1553</v>
      </c>
      <c r="F2029" s="27">
        <v>5092050.2653000001</v>
      </c>
      <c r="G2029" s="26">
        <v>1569</v>
      </c>
      <c r="H2029" s="27">
        <v>5180844.4911000002</v>
      </c>
      <c r="I2029" s="28">
        <v>-5.5196861999999999E-2</v>
      </c>
      <c r="J2029" s="28">
        <v>-4.6654388999999998E-2</v>
      </c>
      <c r="K2029" s="28">
        <v>-8.9605199999999996E-3</v>
      </c>
      <c r="L2029" s="28">
        <v>1.7437814100000001E-2</v>
      </c>
      <c r="M2029" s="28">
        <v>1.03026401E-2</v>
      </c>
      <c r="N2029" s="28">
        <v>7.0624125000000003E-3</v>
      </c>
      <c r="O2029" s="28">
        <v>2.1993730000000001E-4</v>
      </c>
      <c r="P2029" s="28">
        <v>1.705892E-4</v>
      </c>
      <c r="Q2029" s="28">
        <v>1.424915E-4</v>
      </c>
      <c r="R2029" s="28">
        <v>1.91189E-4</v>
      </c>
    </row>
    <row r="2030" spans="1:18" ht="22.5" x14ac:dyDescent="0.2">
      <c r="A2030" s="12" t="s">
        <v>2392</v>
      </c>
      <c r="B2030" s="10" t="str">
        <f>VLOOKUP(A2030,[3]Feuil1!$A$4:$B$2591,2,FALSE)</f>
        <v>Accouchements multiples par voie basse chez une primipare, avec complications</v>
      </c>
      <c r="C2030" s="26">
        <v>626</v>
      </c>
      <c r="D2030" s="27">
        <v>2570995.2503999998</v>
      </c>
      <c r="E2030" s="26">
        <v>531</v>
      </c>
      <c r="F2030" s="27">
        <v>2225285.9953000001</v>
      </c>
      <c r="G2030" s="26">
        <v>547</v>
      </c>
      <c r="H2030" s="27">
        <v>2247790.0339000002</v>
      </c>
      <c r="I2030" s="28">
        <v>-0.13446514700000001</v>
      </c>
      <c r="J2030" s="28">
        <v>-0.15175718799999999</v>
      </c>
      <c r="K2030" s="28">
        <v>2.0385720900000001E-2</v>
      </c>
      <c r="L2030" s="28">
        <v>1.0112874799999999E-2</v>
      </c>
      <c r="M2030" s="28">
        <v>3.0131826699999999E-2</v>
      </c>
      <c r="N2030" s="28">
        <v>-1.9433387999999999E-2</v>
      </c>
      <c r="O2030" s="28">
        <v>2.1993730000000001E-4</v>
      </c>
      <c r="P2030" s="28">
        <v>4.32342E-5</v>
      </c>
      <c r="Q2030" s="28">
        <v>4.9676799999999998E-5</v>
      </c>
      <c r="R2030" s="28">
        <v>8.2950300000000004E-5</v>
      </c>
    </row>
    <row r="2031" spans="1:18" ht="33.75" x14ac:dyDescent="0.2">
      <c r="A2031" s="12" t="s">
        <v>2393</v>
      </c>
      <c r="B2031" s="10" t="str">
        <f>VLOOKUP(A2031,[3]Feuil1!$A$4:$B$2591,2,FALSE)</f>
        <v>Accouchements multiples par voie basse chez une multipare, sans complication significative</v>
      </c>
      <c r="C2031" s="26">
        <v>2437</v>
      </c>
      <c r="D2031" s="27">
        <v>7049834.2062999997</v>
      </c>
      <c r="E2031" s="26">
        <v>2280</v>
      </c>
      <c r="F2031" s="27">
        <v>6615386.1562999999</v>
      </c>
      <c r="G2031" s="26">
        <v>2418</v>
      </c>
      <c r="H2031" s="27">
        <v>7057626.4474999998</v>
      </c>
      <c r="I2031" s="28">
        <v>-6.1625286000000001E-2</v>
      </c>
      <c r="J2031" s="28">
        <v>-6.4423470999999996E-2</v>
      </c>
      <c r="K2031" s="28">
        <v>2.9908674000000001E-3</v>
      </c>
      <c r="L2031" s="28">
        <v>6.6850260999999994E-2</v>
      </c>
      <c r="M2031" s="28">
        <v>6.0526315800000001E-2</v>
      </c>
      <c r="N2031" s="28">
        <v>5.9630252999999999E-3</v>
      </c>
      <c r="O2031" s="28">
        <v>1.8969594000000001E-3</v>
      </c>
      <c r="P2031" s="28">
        <v>8.4962090000000002E-4</v>
      </c>
      <c r="Q2031" s="28">
        <v>2.1959489999999999E-4</v>
      </c>
      <c r="R2031" s="28">
        <v>2.6044799999999998E-4</v>
      </c>
    </row>
    <row r="2032" spans="1:18" ht="22.5" x14ac:dyDescent="0.2">
      <c r="A2032" s="12" t="s">
        <v>2394</v>
      </c>
      <c r="B2032" s="10" t="str">
        <f>VLOOKUP(A2032,[3]Feuil1!$A$4:$B$2591,2,FALSE)</f>
        <v>Accouchements multiples par voie basse chez une multipare, avec complications</v>
      </c>
      <c r="C2032" s="26">
        <v>659</v>
      </c>
      <c r="D2032" s="27">
        <v>2472510.7390000001</v>
      </c>
      <c r="E2032" s="26">
        <v>609</v>
      </c>
      <c r="F2032" s="27">
        <v>2317935.9410000001</v>
      </c>
      <c r="G2032" s="26">
        <v>685</v>
      </c>
      <c r="H2032" s="27">
        <v>2568251.4358999999</v>
      </c>
      <c r="I2032" s="28">
        <v>-6.2517341000000004E-2</v>
      </c>
      <c r="J2032" s="28">
        <v>-7.5872534000000005E-2</v>
      </c>
      <c r="K2032" s="28">
        <v>1.44516782E-2</v>
      </c>
      <c r="L2032" s="28">
        <v>0.1079906871</v>
      </c>
      <c r="M2032" s="28">
        <v>0.1247947455</v>
      </c>
      <c r="N2032" s="28">
        <v>-1.4939667E-2</v>
      </c>
      <c r="O2032" s="28">
        <v>1.0447023000000001E-3</v>
      </c>
      <c r="P2032" s="28">
        <v>4.8089980000000002E-4</v>
      </c>
      <c r="Q2032" s="28">
        <v>6.2209499999999995E-5</v>
      </c>
      <c r="R2032" s="28">
        <v>9.4776299999999996E-5</v>
      </c>
    </row>
    <row r="2033" spans="1:18" ht="33.75" x14ac:dyDescent="0.2">
      <c r="A2033" s="12" t="s">
        <v>2395</v>
      </c>
      <c r="B2033" s="10" t="str">
        <f>VLOOKUP(A2033,[3]Feuil1!$A$4:$B$2591,2,FALSE)</f>
        <v>Accouchements uniques par voie basse chez une primipare, sans complication significative</v>
      </c>
      <c r="C2033" s="26">
        <v>176888</v>
      </c>
      <c r="D2033" s="27">
        <v>441120607.38999999</v>
      </c>
      <c r="E2033" s="26">
        <v>176434</v>
      </c>
      <c r="F2033" s="27">
        <v>440441817.83999997</v>
      </c>
      <c r="G2033" s="26">
        <v>175503</v>
      </c>
      <c r="H2033" s="27">
        <v>437916754.29000002</v>
      </c>
      <c r="I2033" s="28">
        <v>-1.5387840000000001E-3</v>
      </c>
      <c r="J2033" s="28">
        <v>-2.566596E-3</v>
      </c>
      <c r="K2033" s="28">
        <v>1.0304560999999999E-3</v>
      </c>
      <c r="L2033" s="28">
        <v>-5.7330239999999998E-3</v>
      </c>
      <c r="M2033" s="28">
        <v>-5.2767609999999996E-3</v>
      </c>
      <c r="N2033" s="28">
        <v>-4.58684E-4</v>
      </c>
      <c r="O2033" s="28">
        <v>-1.2797602999999999E-2</v>
      </c>
      <c r="P2033" s="28">
        <v>-4.8510890000000003E-3</v>
      </c>
      <c r="Q2033" s="28">
        <v>1.59386101E-2</v>
      </c>
      <c r="R2033" s="28">
        <v>1.61604685E-2</v>
      </c>
    </row>
    <row r="2034" spans="1:18" ht="33.75" x14ac:dyDescent="0.2">
      <c r="A2034" s="12" t="s">
        <v>2396</v>
      </c>
      <c r="B2034" s="10" t="str">
        <f>VLOOKUP(A2034,[3]Feuil1!$A$4:$B$2591,2,FALSE)</f>
        <v>Accouchements uniques par voie basse chez une primipare, avec autres complications</v>
      </c>
      <c r="C2034" s="26">
        <v>13955</v>
      </c>
      <c r="D2034" s="27">
        <v>41543719.604000002</v>
      </c>
      <c r="E2034" s="26">
        <v>14818</v>
      </c>
      <c r="F2034" s="27">
        <v>44145593.722999997</v>
      </c>
      <c r="G2034" s="26">
        <v>15177</v>
      </c>
      <c r="H2034" s="27">
        <v>45240591.93</v>
      </c>
      <c r="I2034" s="28">
        <v>6.26297824E-2</v>
      </c>
      <c r="J2034" s="28">
        <v>6.1841633799999997E-2</v>
      </c>
      <c r="K2034" s="28">
        <v>7.4224679999999996E-4</v>
      </c>
      <c r="L2034" s="28">
        <v>2.48042469E-2</v>
      </c>
      <c r="M2034" s="28">
        <v>2.4227291099999999E-2</v>
      </c>
      <c r="N2034" s="28">
        <v>5.6330829999999999E-4</v>
      </c>
      <c r="O2034" s="28">
        <v>4.9348435999999997E-3</v>
      </c>
      <c r="P2034" s="28">
        <v>2.1036829999999999E-3</v>
      </c>
      <c r="Q2034" s="28">
        <v>1.3783255999999999E-3</v>
      </c>
      <c r="R2034" s="28">
        <v>1.6695162999999999E-3</v>
      </c>
    </row>
    <row r="2035" spans="1:18" ht="33.75" x14ac:dyDescent="0.2">
      <c r="A2035" s="12" t="s">
        <v>2397</v>
      </c>
      <c r="B2035" s="10" t="str">
        <f>VLOOKUP(A2035,[3]Feuil1!$A$4:$B$2591,2,FALSE)</f>
        <v>Accouchements uniques par voie basse chez une primipare, avec complications majeures</v>
      </c>
      <c r="C2035" s="26">
        <v>4923</v>
      </c>
      <c r="D2035" s="27">
        <v>15581158.189999999</v>
      </c>
      <c r="E2035" s="26">
        <v>5012</v>
      </c>
      <c r="F2035" s="27">
        <v>15931965.018999999</v>
      </c>
      <c r="G2035" s="26">
        <v>4970</v>
      </c>
      <c r="H2035" s="27">
        <v>15777365.184</v>
      </c>
      <c r="I2035" s="28">
        <v>2.25148108E-2</v>
      </c>
      <c r="J2035" s="28">
        <v>1.8078407500000001E-2</v>
      </c>
      <c r="K2035" s="28">
        <v>4.3576244000000002E-3</v>
      </c>
      <c r="L2035" s="28">
        <v>-9.7037519999999995E-3</v>
      </c>
      <c r="M2035" s="28">
        <v>-8.3798880000000003E-3</v>
      </c>
      <c r="N2035" s="28">
        <v>-1.3350510000000001E-3</v>
      </c>
      <c r="O2035" s="28">
        <v>-5.77335E-4</v>
      </c>
      <c r="P2035" s="28">
        <v>-2.97013E-4</v>
      </c>
      <c r="Q2035" s="28">
        <v>4.5135919999999999E-4</v>
      </c>
      <c r="R2035" s="28">
        <v>5.8223309999999996E-4</v>
      </c>
    </row>
    <row r="2036" spans="1:18" ht="33.75" x14ac:dyDescent="0.2">
      <c r="A2036" s="12" t="s">
        <v>2398</v>
      </c>
      <c r="B2036" s="10" t="str">
        <f>VLOOKUP(A2036,[3]Feuil1!$A$4:$B$2591,2,FALSE)</f>
        <v>Accouchements uniques par voie basse chez une primipare, avec complications sévères</v>
      </c>
      <c r="C2036" s="26">
        <v>1098</v>
      </c>
      <c r="D2036" s="27">
        <v>4508985.9238999998</v>
      </c>
      <c r="E2036" s="26">
        <v>1130</v>
      </c>
      <c r="F2036" s="27">
        <v>4640930.8755000001</v>
      </c>
      <c r="G2036" s="26">
        <v>1087</v>
      </c>
      <c r="H2036" s="27">
        <v>4406260.2993999999</v>
      </c>
      <c r="I2036" s="28">
        <v>2.9262666600000001E-2</v>
      </c>
      <c r="J2036" s="28">
        <v>2.9143898000000001E-2</v>
      </c>
      <c r="K2036" s="28">
        <v>1.154052E-4</v>
      </c>
      <c r="L2036" s="28">
        <v>-5.0565410999999998E-2</v>
      </c>
      <c r="M2036" s="28">
        <v>-3.8053097000000001E-2</v>
      </c>
      <c r="N2036" s="28">
        <v>-1.3007281000000001E-2</v>
      </c>
      <c r="O2036" s="28">
        <v>-5.9108200000000004E-4</v>
      </c>
      <c r="P2036" s="28">
        <v>-4.5084299999999998E-4</v>
      </c>
      <c r="Q2036" s="28">
        <v>9.8717799999999999E-5</v>
      </c>
      <c r="R2036" s="28">
        <v>1.6260450000000001E-4</v>
      </c>
    </row>
    <row r="2037" spans="1:18" ht="22.5" x14ac:dyDescent="0.2">
      <c r="A2037" s="12" t="s">
        <v>2399</v>
      </c>
      <c r="B2037" s="10" t="str">
        <f>VLOOKUP(A2037,[3]Feuil1!$A$4:$B$2591,2,FALSE)</f>
        <v>Accouchements uniques par voie basse chez une primipare, très courte durée</v>
      </c>
      <c r="C2037" s="26">
        <v>1262</v>
      </c>
      <c r="D2037" s="27">
        <v>1906458.7727999999</v>
      </c>
      <c r="E2037" s="26">
        <v>1223</v>
      </c>
      <c r="F2037" s="27">
        <v>1842748.4608</v>
      </c>
      <c r="G2037" s="26">
        <v>1241</v>
      </c>
      <c r="H2037" s="27">
        <v>1872015.1536000001</v>
      </c>
      <c r="I2037" s="28">
        <v>-3.3418142999999997E-2</v>
      </c>
      <c r="J2037" s="28">
        <v>-3.0903328000000001E-2</v>
      </c>
      <c r="K2037" s="28">
        <v>-2.5950090000000001E-3</v>
      </c>
      <c r="L2037" s="28">
        <v>1.58820878E-2</v>
      </c>
      <c r="M2037" s="28">
        <v>1.47179068E-2</v>
      </c>
      <c r="N2037" s="28">
        <v>1.1472952000000001E-3</v>
      </c>
      <c r="O2037" s="28">
        <v>2.4742950000000003E-4</v>
      </c>
      <c r="P2037" s="28">
        <v>5.6226400000000001E-5</v>
      </c>
      <c r="Q2037" s="28">
        <v>1.127036E-4</v>
      </c>
      <c r="R2037" s="28">
        <v>6.9083099999999996E-5</v>
      </c>
    </row>
    <row r="2038" spans="1:18" ht="33.75" x14ac:dyDescent="0.2">
      <c r="A2038" s="12" t="s">
        <v>2400</v>
      </c>
      <c r="B2038" s="10" t="str">
        <f>VLOOKUP(A2038,[3]Feuil1!$A$4:$B$2591,2,FALSE)</f>
        <v>Accouchements uniques par voie basse chez une multipare, sans complication significative</v>
      </c>
      <c r="C2038" s="26">
        <v>241692</v>
      </c>
      <c r="D2038" s="27">
        <v>508603143.70999998</v>
      </c>
      <c r="E2038" s="26">
        <v>245282</v>
      </c>
      <c r="F2038" s="27">
        <v>516409026.92000002</v>
      </c>
      <c r="G2038" s="26">
        <v>246314</v>
      </c>
      <c r="H2038" s="27">
        <v>518575965.83999997</v>
      </c>
      <c r="I2038" s="28">
        <v>1.5347689600000001E-2</v>
      </c>
      <c r="J2038" s="28">
        <v>1.4853615299999999E-2</v>
      </c>
      <c r="K2038" s="28">
        <v>4.8684290000000001E-4</v>
      </c>
      <c r="L2038" s="28">
        <v>4.1961678000000001E-3</v>
      </c>
      <c r="M2038" s="28">
        <v>4.2074021000000003E-3</v>
      </c>
      <c r="N2038" s="28">
        <v>-1.1187E-5</v>
      </c>
      <c r="O2038" s="28">
        <v>1.4185957000000001E-2</v>
      </c>
      <c r="P2038" s="28">
        <v>4.1630686E-3</v>
      </c>
      <c r="Q2038" s="28">
        <v>2.2369434099999998E-2</v>
      </c>
      <c r="R2038" s="28">
        <v>1.91370402E-2</v>
      </c>
    </row>
    <row r="2039" spans="1:18" ht="33.75" x14ac:dyDescent="0.2">
      <c r="A2039" s="12" t="s">
        <v>2401</v>
      </c>
      <c r="B2039" s="10" t="str">
        <f>VLOOKUP(A2039,[3]Feuil1!$A$4:$B$2591,2,FALSE)</f>
        <v>Accouchements uniques par voie basse chez une multipare, avec autres complications</v>
      </c>
      <c r="C2039" s="26">
        <v>12693</v>
      </c>
      <c r="D2039" s="27">
        <v>30660752.225000001</v>
      </c>
      <c r="E2039" s="26">
        <v>13451</v>
      </c>
      <c r="F2039" s="27">
        <v>32537190.622000001</v>
      </c>
      <c r="G2039" s="26">
        <v>14106</v>
      </c>
      <c r="H2039" s="27">
        <v>34211066.016999997</v>
      </c>
      <c r="I2039" s="28">
        <v>6.1200011800000002E-2</v>
      </c>
      <c r="J2039" s="28">
        <v>5.97179548E-2</v>
      </c>
      <c r="K2039" s="28">
        <v>1.3985390999999999E-3</v>
      </c>
      <c r="L2039" s="28">
        <v>5.1444988400000002E-2</v>
      </c>
      <c r="M2039" s="28">
        <v>4.8695264299999999E-2</v>
      </c>
      <c r="N2039" s="28">
        <v>2.6220430000000001E-3</v>
      </c>
      <c r="O2039" s="28">
        <v>9.0036839999999996E-3</v>
      </c>
      <c r="P2039" s="28">
        <v>3.2158072999999999E-3</v>
      </c>
      <c r="Q2039" s="28">
        <v>1.2810609E-3</v>
      </c>
      <c r="R2039" s="28">
        <v>1.2624929999999999E-3</v>
      </c>
    </row>
    <row r="2040" spans="1:18" ht="33.75" x14ac:dyDescent="0.2">
      <c r="A2040" s="12" t="s">
        <v>2402</v>
      </c>
      <c r="B2040" s="10" t="str">
        <f>VLOOKUP(A2040,[3]Feuil1!$A$4:$B$2591,2,FALSE)</f>
        <v>Accouchements uniques par voie basse chez une multipare, avec complications majeures</v>
      </c>
      <c r="C2040" s="26">
        <v>4445</v>
      </c>
      <c r="D2040" s="27">
        <v>11994811.509</v>
      </c>
      <c r="E2040" s="26">
        <v>4379</v>
      </c>
      <c r="F2040" s="27">
        <v>11835915.476</v>
      </c>
      <c r="G2040" s="26">
        <v>4655</v>
      </c>
      <c r="H2040" s="27">
        <v>12567423.581</v>
      </c>
      <c r="I2040" s="28">
        <v>-1.3247063999999999E-2</v>
      </c>
      <c r="J2040" s="28">
        <v>-1.4848144000000001E-2</v>
      </c>
      <c r="K2040" s="28">
        <v>1.6252116000000001E-3</v>
      </c>
      <c r="L2040" s="28">
        <v>6.1804100100000002E-2</v>
      </c>
      <c r="M2040" s="28">
        <v>6.3028088600000004E-2</v>
      </c>
      <c r="N2040" s="28">
        <v>-1.1514170000000001E-3</v>
      </c>
      <c r="O2040" s="28">
        <v>3.7939187000000001E-3</v>
      </c>
      <c r="P2040" s="28">
        <v>1.4053550000000001E-3</v>
      </c>
      <c r="Q2040" s="28">
        <v>4.227519E-4</v>
      </c>
      <c r="R2040" s="28">
        <v>4.6377639999999997E-4</v>
      </c>
    </row>
    <row r="2041" spans="1:18" ht="33.75" x14ac:dyDescent="0.2">
      <c r="A2041" s="12" t="s">
        <v>2403</v>
      </c>
      <c r="B2041" s="10" t="str">
        <f>VLOOKUP(A2041,[3]Feuil1!$A$4:$B$2591,2,FALSE)</f>
        <v>Accouchements uniques par voie basse chez une multipare, avec complications sévères</v>
      </c>
      <c r="C2041" s="26">
        <v>972</v>
      </c>
      <c r="D2041" s="27">
        <v>3070125.5828999998</v>
      </c>
      <c r="E2041" s="26">
        <v>1029</v>
      </c>
      <c r="F2041" s="27">
        <v>3228583.7538000001</v>
      </c>
      <c r="G2041" s="26">
        <v>1003</v>
      </c>
      <c r="H2041" s="27">
        <v>3146206.4504999998</v>
      </c>
      <c r="I2041" s="28">
        <v>5.1612928099999997E-2</v>
      </c>
      <c r="J2041" s="28">
        <v>5.8641975300000003E-2</v>
      </c>
      <c r="K2041" s="28">
        <v>-6.6396830000000004E-3</v>
      </c>
      <c r="L2041" s="28">
        <v>-2.5514997000000001E-2</v>
      </c>
      <c r="M2041" s="28">
        <v>-2.5267250000000002E-2</v>
      </c>
      <c r="N2041" s="28">
        <v>-2.54169E-4</v>
      </c>
      <c r="O2041" s="28">
        <v>-3.5739799999999998E-4</v>
      </c>
      <c r="P2041" s="28">
        <v>-1.5826100000000001E-4</v>
      </c>
      <c r="Q2041" s="28">
        <v>9.1089199999999995E-5</v>
      </c>
      <c r="R2041" s="28">
        <v>1.161046E-4</v>
      </c>
    </row>
    <row r="2042" spans="1:18" ht="22.5" x14ac:dyDescent="0.2">
      <c r="A2042" s="12" t="s">
        <v>2404</v>
      </c>
      <c r="B2042" s="10" t="str">
        <f>VLOOKUP(A2042,[3]Feuil1!$A$4:$B$2591,2,FALSE)</f>
        <v>Accouchements uniques par voie basse chez une multipare, très courte durée</v>
      </c>
      <c r="C2042" s="26">
        <v>2793</v>
      </c>
      <c r="D2042" s="27">
        <v>3083016.9042000002</v>
      </c>
      <c r="E2042" s="26">
        <v>2810</v>
      </c>
      <c r="F2042" s="27">
        <v>3095639.5529999998</v>
      </c>
      <c r="G2042" s="26">
        <v>2777</v>
      </c>
      <c r="H2042" s="27">
        <v>3054106.267</v>
      </c>
      <c r="I2042" s="28">
        <v>4.0942521999999997E-3</v>
      </c>
      <c r="J2042" s="28">
        <v>6.0866452E-3</v>
      </c>
      <c r="K2042" s="28">
        <v>-1.9803389999999998E-3</v>
      </c>
      <c r="L2042" s="28">
        <v>-1.3416706E-2</v>
      </c>
      <c r="M2042" s="28">
        <v>-1.1743772E-2</v>
      </c>
      <c r="N2042" s="28">
        <v>-1.692814E-3</v>
      </c>
      <c r="O2042" s="28">
        <v>-4.5362100000000003E-4</v>
      </c>
      <c r="P2042" s="28">
        <v>-7.9793E-5</v>
      </c>
      <c r="Q2042" s="28">
        <v>2.5219810000000001E-4</v>
      </c>
      <c r="R2042" s="28">
        <v>1.1270589999999999E-4</v>
      </c>
    </row>
    <row r="2043" spans="1:18" ht="22.5" x14ac:dyDescent="0.2">
      <c r="A2043" s="12" t="s">
        <v>2405</v>
      </c>
      <c r="B2043" s="10" t="str">
        <f>VLOOKUP(A2043,[3]Feuil1!$A$4:$B$2591,2,FALSE)</f>
        <v>Grossesses ectopiques sans intervention chirurgicale</v>
      </c>
      <c r="C2043" s="26">
        <v>5154</v>
      </c>
      <c r="D2043" s="27">
        <v>6818739.5467999997</v>
      </c>
      <c r="E2043" s="26">
        <v>5060</v>
      </c>
      <c r="F2043" s="27">
        <v>6582965.3510999996</v>
      </c>
      <c r="G2043" s="26">
        <v>5049</v>
      </c>
      <c r="H2043" s="27">
        <v>6448669.8706999999</v>
      </c>
      <c r="I2043" s="28">
        <v>-3.4577387000000001E-2</v>
      </c>
      <c r="J2043" s="28">
        <v>-1.8238262000000002E-2</v>
      </c>
      <c r="K2043" s="28">
        <v>-1.6642659000000001E-2</v>
      </c>
      <c r="L2043" s="28">
        <v>-2.0400453999999998E-2</v>
      </c>
      <c r="M2043" s="28">
        <v>-2.173913E-3</v>
      </c>
      <c r="N2043" s="28">
        <v>-1.8266250000000001E-2</v>
      </c>
      <c r="O2043" s="28">
        <v>-1.5120699999999999E-4</v>
      </c>
      <c r="P2043" s="28">
        <v>-2.5800500000000001E-4</v>
      </c>
      <c r="Q2043" s="28">
        <v>4.5853369999999998E-4</v>
      </c>
      <c r="R2043" s="28">
        <v>2.3797569999999999E-4</v>
      </c>
    </row>
    <row r="2044" spans="1:18" ht="22.5" x14ac:dyDescent="0.2">
      <c r="A2044" s="12" t="s">
        <v>2406</v>
      </c>
      <c r="B2044" s="10" t="str">
        <f>VLOOKUP(A2044,[3]Feuil1!$A$4:$B$2591,2,FALSE)</f>
        <v>Faux travail et menaces d'accouchements prématurés, très courte durée</v>
      </c>
      <c r="C2044" s="26">
        <v>22111</v>
      </c>
      <c r="D2044" s="27">
        <v>7669040.9992000004</v>
      </c>
      <c r="E2044" s="26">
        <v>21747</v>
      </c>
      <c r="F2044" s="27">
        <v>7536990.5394000001</v>
      </c>
      <c r="G2044" s="26">
        <v>21478</v>
      </c>
      <c r="H2044" s="27">
        <v>7447849.9759999998</v>
      </c>
      <c r="I2044" s="28">
        <v>-1.721864E-2</v>
      </c>
      <c r="J2044" s="28">
        <v>-1.6462394000000002E-2</v>
      </c>
      <c r="K2044" s="28">
        <v>-7.6890400000000005E-4</v>
      </c>
      <c r="L2044" s="28">
        <v>-1.1827076000000001E-2</v>
      </c>
      <c r="M2044" s="28">
        <v>-1.2369522000000001E-2</v>
      </c>
      <c r="N2044" s="28">
        <v>5.4923959999999996E-4</v>
      </c>
      <c r="O2044" s="28">
        <v>-3.6976959999999999E-3</v>
      </c>
      <c r="P2044" s="28">
        <v>-1.7125500000000001E-4</v>
      </c>
      <c r="Q2044" s="28">
        <v>1.9505619000000001E-3</v>
      </c>
      <c r="R2044" s="28">
        <v>2.7484850000000002E-4</v>
      </c>
    </row>
    <row r="2045" spans="1:18" ht="22.5" x14ac:dyDescent="0.2">
      <c r="A2045" s="12" t="s">
        <v>2407</v>
      </c>
      <c r="B2045" s="10" t="str">
        <f>VLOOKUP(A2045,[3]Feuil1!$A$4:$B$2591,2,FALSE)</f>
        <v>Faux travail et menaces d'accouchements prématurés</v>
      </c>
      <c r="C2045" s="26">
        <v>35844</v>
      </c>
      <c r="D2045" s="27">
        <v>75973350.759000003</v>
      </c>
      <c r="E2045" s="26">
        <v>36600</v>
      </c>
      <c r="F2045" s="27">
        <v>75209574.552000001</v>
      </c>
      <c r="G2045" s="26">
        <v>36254</v>
      </c>
      <c r="H2045" s="27">
        <v>73534466.652999997</v>
      </c>
      <c r="I2045" s="28">
        <v>-1.0053212000000001E-2</v>
      </c>
      <c r="J2045" s="28">
        <v>2.1091395999999998E-2</v>
      </c>
      <c r="K2045" s="28">
        <v>-3.0501292999999999E-2</v>
      </c>
      <c r="L2045" s="28">
        <v>-2.2272535E-2</v>
      </c>
      <c r="M2045" s="28">
        <v>-9.4535520000000005E-3</v>
      </c>
      <c r="N2045" s="28">
        <v>-1.2941325E-2</v>
      </c>
      <c r="O2045" s="28">
        <v>-4.7561440000000003E-3</v>
      </c>
      <c r="P2045" s="28">
        <v>-3.2181750000000002E-3</v>
      </c>
      <c r="Q2045" s="28">
        <v>3.29247E-3</v>
      </c>
      <c r="R2045" s="28">
        <v>2.7136469E-3</v>
      </c>
    </row>
    <row r="2046" spans="1:18" ht="33.75" x14ac:dyDescent="0.2">
      <c r="A2046" s="12" t="s">
        <v>2408</v>
      </c>
      <c r="B2046" s="10" t="str">
        <f>VLOOKUP(A2046,[3]Feuil1!$A$4:$B$2591,2,FALSE)</f>
        <v>Interventions majeures sur l'appareil digestif, groupes nouveau-nés 1 à 7, sans complication significative</v>
      </c>
      <c r="C2046" s="26">
        <v>156</v>
      </c>
      <c r="D2046" s="27">
        <v>2023194.8777999999</v>
      </c>
      <c r="E2046" s="26">
        <v>136</v>
      </c>
      <c r="F2046" s="27">
        <v>1753476.9306000001</v>
      </c>
      <c r="G2046" s="26">
        <v>153</v>
      </c>
      <c r="H2046" s="27">
        <v>1926213.0684</v>
      </c>
      <c r="I2046" s="28">
        <v>-0.13331288599999999</v>
      </c>
      <c r="J2046" s="28">
        <v>-0.128205128</v>
      </c>
      <c r="K2046" s="28">
        <v>-5.8588980000000004E-3</v>
      </c>
      <c r="L2046" s="28">
        <v>9.8510641800000007E-2</v>
      </c>
      <c r="M2046" s="28">
        <v>0.125</v>
      </c>
      <c r="N2046" s="28">
        <v>-2.3546095999999999E-2</v>
      </c>
      <c r="O2046" s="28">
        <v>2.3368339999999999E-4</v>
      </c>
      <c r="P2046" s="28">
        <v>3.318563E-4</v>
      </c>
      <c r="Q2046" s="28">
        <v>1.3895E-5</v>
      </c>
      <c r="R2046" s="28">
        <v>7.1083199999999997E-5</v>
      </c>
    </row>
    <row r="2047" spans="1:18" ht="33.75" x14ac:dyDescent="0.2">
      <c r="A2047" s="12" t="s">
        <v>2409</v>
      </c>
      <c r="B2047" s="10" t="str">
        <f>VLOOKUP(A2047,[3]Feuil1!$A$4:$B$2591,2,FALSE)</f>
        <v>Interventions majeures sur l'appareil digestif, groupes nouveau-nés 1 à 7, avec complications</v>
      </c>
      <c r="C2047" s="26">
        <v>418</v>
      </c>
      <c r="D2047" s="27">
        <v>9853512.5664000008</v>
      </c>
      <c r="E2047" s="26">
        <v>407</v>
      </c>
      <c r="F2047" s="27">
        <v>9596224.1764000002</v>
      </c>
      <c r="G2047" s="26">
        <v>443</v>
      </c>
      <c r="H2047" s="27">
        <v>10303596.051000001</v>
      </c>
      <c r="I2047" s="28">
        <v>-2.6111336999999998E-2</v>
      </c>
      <c r="J2047" s="28">
        <v>-2.6315788999999999E-2</v>
      </c>
      <c r="K2047" s="28">
        <v>2.0997790000000001E-4</v>
      </c>
      <c r="L2047" s="28">
        <v>7.3713562900000001E-2</v>
      </c>
      <c r="M2047" s="28">
        <v>8.8452088499999998E-2</v>
      </c>
      <c r="N2047" s="28">
        <v>-1.3540811999999999E-2</v>
      </c>
      <c r="O2047" s="28">
        <v>4.9485900000000005E-4</v>
      </c>
      <c r="P2047" s="28">
        <v>1.3589851000000001E-3</v>
      </c>
      <c r="Q2047" s="28">
        <v>4.0231800000000003E-5</v>
      </c>
      <c r="R2047" s="28">
        <v>3.8023419999999998E-4</v>
      </c>
    </row>
    <row r="2048" spans="1:18" ht="33.75" x14ac:dyDescent="0.2">
      <c r="A2048" s="12" t="s">
        <v>2410</v>
      </c>
      <c r="B2048" s="10" t="str">
        <f>VLOOKUP(A2048,[3]Feuil1!$A$4:$B$2591,2,FALSE)</f>
        <v>Interventions majeures sur l'appareil cardiovasculaire, groupes nouveau-nés 1 à 7, sans complication significative</v>
      </c>
      <c r="C2048" s="26">
        <v>75</v>
      </c>
      <c r="D2048" s="27">
        <v>2208259.094</v>
      </c>
      <c r="E2048" s="26">
        <v>61</v>
      </c>
      <c r="F2048" s="27">
        <v>1751056.9404</v>
      </c>
      <c r="G2048" s="26">
        <v>55</v>
      </c>
      <c r="H2048" s="27">
        <v>1564883.8103</v>
      </c>
      <c r="I2048" s="28">
        <v>-0.207041898</v>
      </c>
      <c r="J2048" s="28">
        <v>-0.18666666700000001</v>
      </c>
      <c r="K2048" s="28">
        <v>-2.5051514E-2</v>
      </c>
      <c r="L2048" s="28">
        <v>-0.10632043200000001</v>
      </c>
      <c r="M2048" s="28">
        <v>-9.8360656000000005E-2</v>
      </c>
      <c r="N2048" s="28">
        <v>-8.8281149999999992E-3</v>
      </c>
      <c r="O2048" s="28">
        <v>-8.2476000000000001E-5</v>
      </c>
      <c r="P2048" s="28">
        <v>-3.57671E-4</v>
      </c>
      <c r="Q2048" s="28">
        <v>4.9949205999999996E-6</v>
      </c>
      <c r="R2048" s="28">
        <v>5.7748999999999999E-5</v>
      </c>
    </row>
    <row r="2049" spans="1:18" ht="33.75" x14ac:dyDescent="0.2">
      <c r="A2049" s="12" t="s">
        <v>2411</v>
      </c>
      <c r="B2049" s="10" t="str">
        <f>VLOOKUP(A2049,[3]Feuil1!$A$4:$B$2591,2,FALSE)</f>
        <v>Interventions majeures sur l'appareil cardiovasculaire, groupes nouveau-nés 1 à 7, avec complications</v>
      </c>
      <c r="C2049" s="26">
        <v>123</v>
      </c>
      <c r="D2049" s="27">
        <v>6255908.0153999999</v>
      </c>
      <c r="E2049" s="26">
        <v>144</v>
      </c>
      <c r="F2049" s="27">
        <v>6479603.1187000005</v>
      </c>
      <c r="G2049" s="26">
        <v>180</v>
      </c>
      <c r="H2049" s="27">
        <v>8112788.9791000001</v>
      </c>
      <c r="I2049" s="28">
        <v>3.5757415700000003E-2</v>
      </c>
      <c r="J2049" s="28">
        <v>0.17073170730000001</v>
      </c>
      <c r="K2049" s="28">
        <v>-0.115290541</v>
      </c>
      <c r="L2049" s="28">
        <v>0.25205029239999999</v>
      </c>
      <c r="M2049" s="28">
        <v>0.25</v>
      </c>
      <c r="N2049" s="28">
        <v>1.6402338999999999E-3</v>
      </c>
      <c r="O2049" s="28">
        <v>4.9485900000000005E-4</v>
      </c>
      <c r="P2049" s="28">
        <v>3.1376355999999999E-3</v>
      </c>
      <c r="Q2049" s="28">
        <v>1.6347000000000001E-5</v>
      </c>
      <c r="R2049" s="28">
        <v>2.9938669999999998E-4</v>
      </c>
    </row>
    <row r="2050" spans="1:18" ht="33.75" x14ac:dyDescent="0.2">
      <c r="A2050" s="12" t="s">
        <v>2412</v>
      </c>
      <c r="B2050" s="10" t="str">
        <f>VLOOKUP(A2050,[3]Feuil1!$A$4:$B$2591,2,FALSE)</f>
        <v>Autres interventions chirurgicales, groupes nouveau-nés 1 à 7, sans complication significative</v>
      </c>
      <c r="C2050" s="26">
        <v>994</v>
      </c>
      <c r="D2050" s="27">
        <v>6970438.6390000004</v>
      </c>
      <c r="E2050" s="26">
        <v>909</v>
      </c>
      <c r="F2050" s="27">
        <v>6549372.1467000004</v>
      </c>
      <c r="G2050" s="26">
        <v>842</v>
      </c>
      <c r="H2050" s="27">
        <v>6172688.7350000003</v>
      </c>
      <c r="I2050" s="28">
        <v>-6.0407460000000003E-2</v>
      </c>
      <c r="J2050" s="28">
        <v>-8.5513078000000006E-2</v>
      </c>
      <c r="K2050" s="28">
        <v>2.7453228699999999E-2</v>
      </c>
      <c r="L2050" s="28">
        <v>-5.7514430999999998E-2</v>
      </c>
      <c r="M2050" s="28">
        <v>-7.3707370999999994E-2</v>
      </c>
      <c r="N2050" s="28">
        <v>1.7481451700000001E-2</v>
      </c>
      <c r="O2050" s="28">
        <v>-9.2098799999999997E-4</v>
      </c>
      <c r="P2050" s="28">
        <v>-7.2367500000000001E-4</v>
      </c>
      <c r="Q2050" s="28">
        <v>7.6467700000000006E-5</v>
      </c>
      <c r="R2050" s="28">
        <v>2.2779110000000001E-4</v>
      </c>
    </row>
    <row r="2051" spans="1:18" ht="33.75" x14ac:dyDescent="0.2">
      <c r="A2051" s="12" t="s">
        <v>2413</v>
      </c>
      <c r="B2051" s="10" t="str">
        <f>VLOOKUP(A2051,[3]Feuil1!$A$4:$B$2591,2,FALSE)</f>
        <v>Autres interventions chirurgicales, groupes nouveau-nés 1 à 7, avec complications</v>
      </c>
      <c r="C2051" s="26">
        <v>545</v>
      </c>
      <c r="D2051" s="27">
        <v>9685423.5681999996</v>
      </c>
      <c r="E2051" s="26">
        <v>636</v>
      </c>
      <c r="F2051" s="27">
        <v>10849639.401000001</v>
      </c>
      <c r="G2051" s="26">
        <v>616</v>
      </c>
      <c r="H2051" s="27">
        <v>10832955.877</v>
      </c>
      <c r="I2051" s="28">
        <v>0.12020288260000001</v>
      </c>
      <c r="J2051" s="28">
        <v>0.16697247709999999</v>
      </c>
      <c r="K2051" s="28">
        <v>-4.0077718999999998E-2</v>
      </c>
      <c r="L2051" s="28">
        <v>-1.5377030000000001E-3</v>
      </c>
      <c r="M2051" s="28">
        <v>-3.1446541000000001E-2</v>
      </c>
      <c r="N2051" s="28">
        <v>3.0879904E-2</v>
      </c>
      <c r="O2051" s="28">
        <v>-2.7492199999999998E-4</v>
      </c>
      <c r="P2051" s="28">
        <v>-3.2051999999999997E-5</v>
      </c>
      <c r="Q2051" s="28">
        <v>5.5943100000000003E-5</v>
      </c>
      <c r="R2051" s="28">
        <v>3.9976919999999997E-4</v>
      </c>
    </row>
    <row r="2052" spans="1:18" ht="33.75" x14ac:dyDescent="0.2">
      <c r="A2052" s="12" t="s">
        <v>2414</v>
      </c>
      <c r="B2052" s="10" t="str">
        <f>VLOOKUP(A2052,[3]Feuil1!$A$4:$B$2591,2,FALSE)</f>
        <v>Interventions chirurgicales, groupes nouveau-nés 8 à 9, sans complication significative</v>
      </c>
      <c r="C2052" s="26">
        <v>90</v>
      </c>
      <c r="D2052" s="27">
        <v>580172.70920000004</v>
      </c>
      <c r="E2052" s="26">
        <v>93</v>
      </c>
      <c r="F2052" s="27">
        <v>621389.38340000005</v>
      </c>
      <c r="G2052" s="26">
        <v>87</v>
      </c>
      <c r="H2052" s="27">
        <v>593555.4118</v>
      </c>
      <c r="I2052" s="28">
        <v>7.1042076900000001E-2</v>
      </c>
      <c r="J2052" s="28">
        <v>3.3333333299999997E-2</v>
      </c>
      <c r="K2052" s="28">
        <v>3.6492332400000001E-2</v>
      </c>
      <c r="L2052" s="28">
        <v>-4.4793123999999997E-2</v>
      </c>
      <c r="M2052" s="28">
        <v>-6.4516129000000005E-2</v>
      </c>
      <c r="N2052" s="28">
        <v>2.10832125E-2</v>
      </c>
      <c r="O2052" s="28">
        <v>-8.2476000000000001E-5</v>
      </c>
      <c r="P2052" s="28">
        <v>-5.3474000000000003E-5</v>
      </c>
      <c r="Q2052" s="28">
        <v>7.9010563000000008E-6</v>
      </c>
      <c r="R2052" s="28">
        <v>2.1903999999999999E-5</v>
      </c>
    </row>
    <row r="2053" spans="1:18" ht="22.5" x14ac:dyDescent="0.2">
      <c r="A2053" s="12" t="s">
        <v>2415</v>
      </c>
      <c r="B2053" s="10" t="str">
        <f>VLOOKUP(A2053,[3]Feuil1!$A$4:$B$2591,2,FALSE)</f>
        <v>Interventions chirurgicales, groupes nouveau-nés 8 à 9, avec complications</v>
      </c>
      <c r="C2053" s="26">
        <v>181</v>
      </c>
      <c r="D2053" s="27">
        <v>2196931.1627000002</v>
      </c>
      <c r="E2053" s="26">
        <v>183</v>
      </c>
      <c r="F2053" s="27">
        <v>2370029.1373000001</v>
      </c>
      <c r="G2053" s="26">
        <v>219</v>
      </c>
      <c r="H2053" s="27">
        <v>2760173.0754</v>
      </c>
      <c r="I2053" s="28">
        <v>7.8790804899999997E-2</v>
      </c>
      <c r="J2053" s="28">
        <v>1.1049723799999999E-2</v>
      </c>
      <c r="K2053" s="28">
        <v>6.7000741399999994E-2</v>
      </c>
      <c r="L2053" s="28">
        <v>0.16461567160000001</v>
      </c>
      <c r="M2053" s="28">
        <v>0.1967213115</v>
      </c>
      <c r="N2053" s="28">
        <v>-2.6828000000000001E-2</v>
      </c>
      <c r="O2053" s="28">
        <v>4.9485900000000005E-4</v>
      </c>
      <c r="P2053" s="28">
        <v>7.4953469999999996E-4</v>
      </c>
      <c r="Q2053" s="28">
        <v>1.9888899999999999E-5</v>
      </c>
      <c r="R2053" s="28">
        <v>1.018588E-4</v>
      </c>
    </row>
    <row r="2054" spans="1:18" ht="33.75" x14ac:dyDescent="0.2">
      <c r="A2054" s="12" t="s">
        <v>2416</v>
      </c>
      <c r="B2054" s="10" t="str">
        <f>VLOOKUP(A2054,[3]Feuil1!$A$4:$B$2591,2,FALSE)</f>
        <v>Interventions chirurgicales, groupe nouveau-nés 10, sans complication significative</v>
      </c>
      <c r="C2054" s="26">
        <v>73</v>
      </c>
      <c r="D2054" s="27">
        <v>540195.5307</v>
      </c>
      <c r="E2054" s="26">
        <v>65</v>
      </c>
      <c r="F2054" s="27">
        <v>497690.28269999998</v>
      </c>
      <c r="G2054" s="26">
        <v>63</v>
      </c>
      <c r="H2054" s="27">
        <v>471687.06849999999</v>
      </c>
      <c r="I2054" s="28">
        <v>-7.8684931E-2</v>
      </c>
      <c r="J2054" s="28">
        <v>-0.109589041</v>
      </c>
      <c r="K2054" s="28">
        <v>3.4707692999999998E-2</v>
      </c>
      <c r="L2054" s="28">
        <v>-5.2247783999999999E-2</v>
      </c>
      <c r="M2054" s="28">
        <v>-3.0769231000000001E-2</v>
      </c>
      <c r="N2054" s="28">
        <v>-2.2160412000000001E-2</v>
      </c>
      <c r="O2054" s="28">
        <v>-2.7492E-5</v>
      </c>
      <c r="P2054" s="28">
        <v>-4.9957000000000003E-5</v>
      </c>
      <c r="Q2054" s="28">
        <v>5.7214544999999999E-6</v>
      </c>
      <c r="R2054" s="28">
        <v>1.7406700000000001E-5</v>
      </c>
    </row>
    <row r="2055" spans="1:18" ht="22.5" x14ac:dyDescent="0.2">
      <c r="A2055" s="12" t="s">
        <v>2417</v>
      </c>
      <c r="B2055" s="10" t="str">
        <f>VLOOKUP(A2055,[3]Feuil1!$A$4:$B$2591,2,FALSE)</f>
        <v>Interventions chirurgicales, groupe nouveau-nés 10, avec complications</v>
      </c>
      <c r="C2055" s="26">
        <v>300</v>
      </c>
      <c r="D2055" s="27">
        <v>3193187.0641999999</v>
      </c>
      <c r="E2055" s="26">
        <v>365</v>
      </c>
      <c r="F2055" s="27">
        <v>3902975.1076000002</v>
      </c>
      <c r="G2055" s="26">
        <v>350</v>
      </c>
      <c r="H2055" s="27">
        <v>3706416.7966</v>
      </c>
      <c r="I2055" s="28">
        <v>0.22228201140000001</v>
      </c>
      <c r="J2055" s="28">
        <v>0.21666666670000001</v>
      </c>
      <c r="K2055" s="28">
        <v>4.6153517999999996E-3</v>
      </c>
      <c r="L2055" s="28">
        <v>-5.0361149000000001E-2</v>
      </c>
      <c r="M2055" s="28">
        <v>-4.1095890000000003E-2</v>
      </c>
      <c r="N2055" s="28">
        <v>-9.6623409999999996E-3</v>
      </c>
      <c r="O2055" s="28">
        <v>-2.0619099999999999E-4</v>
      </c>
      <c r="P2055" s="28">
        <v>-3.77623E-4</v>
      </c>
      <c r="Q2055" s="28">
        <v>3.1785899999999997E-5</v>
      </c>
      <c r="R2055" s="28">
        <v>1.367781E-4</v>
      </c>
    </row>
    <row r="2056" spans="1:18" ht="22.5" x14ac:dyDescent="0.2">
      <c r="A2056" s="12" t="s">
        <v>2418</v>
      </c>
      <c r="B2056" s="10" t="str">
        <f>VLOOKUP(A2056,[3]Feuil1!$A$4:$B$2591,2,FALSE)</f>
        <v>Transferts précoces de nouveau-nés vers un autre établissement MCO</v>
      </c>
      <c r="C2056" s="26">
        <v>9658</v>
      </c>
      <c r="D2056" s="27">
        <v>5985309.3039999995</v>
      </c>
      <c r="E2056" s="26">
        <v>9628</v>
      </c>
      <c r="F2056" s="27">
        <v>5963633.7296000002</v>
      </c>
      <c r="G2056" s="26">
        <v>9079</v>
      </c>
      <c r="H2056" s="27">
        <v>5618180.0224000001</v>
      </c>
      <c r="I2056" s="28">
        <v>-3.6214630000000001E-3</v>
      </c>
      <c r="J2056" s="28">
        <v>-3.1062329999999999E-3</v>
      </c>
      <c r="K2056" s="28">
        <v>-5.1683499999999999E-4</v>
      </c>
      <c r="L2056" s="28">
        <v>-5.7926713999999997E-2</v>
      </c>
      <c r="M2056" s="28">
        <v>-5.7021188E-2</v>
      </c>
      <c r="N2056" s="28">
        <v>-9.6028300000000003E-4</v>
      </c>
      <c r="O2056" s="28">
        <v>-7.5465990000000002E-3</v>
      </c>
      <c r="P2056" s="28">
        <v>-6.63677E-4</v>
      </c>
      <c r="Q2056" s="28">
        <v>8.2452519999999996E-4</v>
      </c>
      <c r="R2056" s="28">
        <v>2.07328E-4</v>
      </c>
    </row>
    <row r="2057" spans="1:18" x14ac:dyDescent="0.2">
      <c r="A2057" s="12" t="s">
        <v>2419</v>
      </c>
      <c r="B2057" s="10" t="str">
        <f>VLOOKUP(A2057,[3]Feuil1!$A$4:$B$2591,2,FALSE)</f>
        <v>Décès précoces de nouveau-nés</v>
      </c>
      <c r="C2057" s="26">
        <v>858</v>
      </c>
      <c r="D2057" s="27">
        <v>2157138.6564000002</v>
      </c>
      <c r="E2057" s="26">
        <v>976</v>
      </c>
      <c r="F2057" s="27">
        <v>2453545.077</v>
      </c>
      <c r="G2057" s="26">
        <v>1040</v>
      </c>
      <c r="H2057" s="27">
        <v>2598442.5948000001</v>
      </c>
      <c r="I2057" s="28">
        <v>0.13740721750000001</v>
      </c>
      <c r="J2057" s="28">
        <v>0.13752913750000001</v>
      </c>
      <c r="K2057" s="28">
        <v>-1.0718E-4</v>
      </c>
      <c r="L2057" s="28">
        <v>5.9056391200000002E-2</v>
      </c>
      <c r="M2057" s="28">
        <v>6.5573770500000003E-2</v>
      </c>
      <c r="N2057" s="28">
        <v>-6.1163099999999998E-3</v>
      </c>
      <c r="O2057" s="28">
        <v>8.7974929999999998E-4</v>
      </c>
      <c r="P2057" s="28">
        <v>2.7837350000000001E-4</v>
      </c>
      <c r="Q2057" s="28">
        <v>9.4449400000000004E-5</v>
      </c>
      <c r="R2057" s="28">
        <v>9.5890499999999999E-5</v>
      </c>
    </row>
    <row r="2058" spans="1:18" x14ac:dyDescent="0.2">
      <c r="A2058" s="12" t="s">
        <v>2420</v>
      </c>
      <c r="B2058" s="10" t="str">
        <f>VLOOKUP(A2058,[3]Feuil1!$A$4:$B$2591,2,FALSE)</f>
        <v>Décès tardifs de nouveau-nés</v>
      </c>
      <c r="C2058" s="26">
        <v>750</v>
      </c>
      <c r="D2058" s="27">
        <v>2654915.088</v>
      </c>
      <c r="E2058" s="26">
        <v>800</v>
      </c>
      <c r="F2058" s="27">
        <v>2845669.344</v>
      </c>
      <c r="G2058" s="26">
        <v>792</v>
      </c>
      <c r="H2058" s="27">
        <v>2796631.824</v>
      </c>
      <c r="I2058" s="28">
        <v>7.1849475300000007E-2</v>
      </c>
      <c r="J2058" s="28">
        <v>6.6666666700000002E-2</v>
      </c>
      <c r="K2058" s="28">
        <v>4.8588831000000001E-3</v>
      </c>
      <c r="L2058" s="28">
        <v>-1.7232332E-2</v>
      </c>
      <c r="M2058" s="28">
        <v>-0.01</v>
      </c>
      <c r="N2058" s="28">
        <v>-7.3053859999999997E-3</v>
      </c>
      <c r="O2058" s="28">
        <v>-1.09969E-4</v>
      </c>
      <c r="P2058" s="28">
        <v>-9.4209999999999994E-5</v>
      </c>
      <c r="Q2058" s="28">
        <v>7.1926899999999997E-5</v>
      </c>
      <c r="R2058" s="28">
        <v>1.032043E-4</v>
      </c>
    </row>
    <row r="2059" spans="1:18" ht="45" x14ac:dyDescent="0.2">
      <c r="A2059" s="12" t="s">
        <v>2421</v>
      </c>
      <c r="B2059" s="10" t="str">
        <f>VLOOKUP(A2059,[3]Feuil1!$A$4:$B$2591,2,FALSE)</f>
        <v>Nouveau-nés de 3300g et âge gestationnel de 40 SA et assimilés (groupe nouveau-nés 1), sans problème significatif</v>
      </c>
      <c r="C2059" s="26">
        <v>418598</v>
      </c>
      <c r="D2059" s="27">
        <v>393593419.66000003</v>
      </c>
      <c r="E2059" s="26">
        <v>417474</v>
      </c>
      <c r="F2059" s="27">
        <v>392686819.88999999</v>
      </c>
      <c r="G2059" s="26">
        <v>415435</v>
      </c>
      <c r="H2059" s="27">
        <v>390637549.56999999</v>
      </c>
      <c r="I2059" s="28">
        <v>-2.303392E-3</v>
      </c>
      <c r="J2059" s="28">
        <v>-2.6851539999999999E-3</v>
      </c>
      <c r="K2059" s="28">
        <v>3.8278999999999999E-4</v>
      </c>
      <c r="L2059" s="28">
        <v>-5.2185870000000002E-3</v>
      </c>
      <c r="M2059" s="28">
        <v>-4.8841359999999999E-3</v>
      </c>
      <c r="N2059" s="28">
        <v>-3.3609200000000002E-4</v>
      </c>
      <c r="O2059" s="28">
        <v>-2.8028262000000002E-2</v>
      </c>
      <c r="P2059" s="28">
        <v>-3.9370070000000002E-3</v>
      </c>
      <c r="Q2059" s="28">
        <v>3.77284518E-2</v>
      </c>
      <c r="R2059" s="28">
        <v>1.4415721100000001E-2</v>
      </c>
    </row>
    <row r="2060" spans="1:18" ht="45" x14ac:dyDescent="0.2">
      <c r="A2060" s="12" t="s">
        <v>2422</v>
      </c>
      <c r="B2060" s="10" t="str">
        <f>VLOOKUP(A2060,[3]Feuil1!$A$4:$B$2591,2,FALSE)</f>
        <v>Nouveau-nés de 3300g et âge gestationnel de 40 SA et assimilés (groupe nouveau-nés 1), avec autre problème significatif</v>
      </c>
      <c r="C2060" s="26">
        <v>94553</v>
      </c>
      <c r="D2060" s="27">
        <v>148697112.27000001</v>
      </c>
      <c r="E2060" s="26">
        <v>98337</v>
      </c>
      <c r="F2060" s="27">
        <v>154710534.33000001</v>
      </c>
      <c r="G2060" s="26">
        <v>100417</v>
      </c>
      <c r="H2060" s="27">
        <v>158023418.41999999</v>
      </c>
      <c r="I2060" s="28">
        <v>4.0440745399999999E-2</v>
      </c>
      <c r="J2060" s="28">
        <v>4.0019882999999999E-2</v>
      </c>
      <c r="K2060" s="28">
        <v>4.0466770000000002E-4</v>
      </c>
      <c r="L2060" s="28">
        <v>2.1413435799999998E-2</v>
      </c>
      <c r="M2060" s="28">
        <v>2.1151753700000001E-2</v>
      </c>
      <c r="N2060" s="28">
        <v>2.562617E-4</v>
      </c>
      <c r="O2060" s="28">
        <v>2.8591851299999999E-2</v>
      </c>
      <c r="P2060" s="28">
        <v>6.3646296000000003E-3</v>
      </c>
      <c r="Q2060" s="28">
        <v>9.1195444000000004E-3</v>
      </c>
      <c r="R2060" s="28">
        <v>5.8315477999999997E-3</v>
      </c>
    </row>
    <row r="2061" spans="1:18" ht="45" x14ac:dyDescent="0.2">
      <c r="A2061" s="12" t="s">
        <v>2423</v>
      </c>
      <c r="B2061" s="10" t="str">
        <f>VLOOKUP(A2061,[3]Feuil1!$A$4:$B$2591,2,FALSE)</f>
        <v>Nouveau-nés de 3300g et âge gestationnel de 40 SA et assimilés (groupe nouveau-nés 1), avec problème sévère</v>
      </c>
      <c r="C2061" s="26">
        <v>4620</v>
      </c>
      <c r="D2061" s="27">
        <v>13314901.482999999</v>
      </c>
      <c r="E2061" s="26">
        <v>4851</v>
      </c>
      <c r="F2061" s="27">
        <v>13896017.676000001</v>
      </c>
      <c r="G2061" s="26">
        <v>5342</v>
      </c>
      <c r="H2061" s="27">
        <v>15312746.043</v>
      </c>
      <c r="I2061" s="28">
        <v>4.3644047499999998E-2</v>
      </c>
      <c r="J2061" s="28">
        <v>0.05</v>
      </c>
      <c r="K2061" s="28">
        <v>-6.0532880000000004E-3</v>
      </c>
      <c r="L2061" s="28">
        <v>0.1019521132</v>
      </c>
      <c r="M2061" s="28">
        <v>0.10121624410000001</v>
      </c>
      <c r="N2061" s="28">
        <v>6.6823309999999999E-4</v>
      </c>
      <c r="O2061" s="28">
        <v>6.7493264000000001E-3</v>
      </c>
      <c r="P2061" s="28">
        <v>2.7217829000000002E-3</v>
      </c>
      <c r="Q2061" s="28">
        <v>4.85143E-4</v>
      </c>
      <c r="R2061" s="28">
        <v>5.6508719999999999E-4</v>
      </c>
    </row>
    <row r="2062" spans="1:18" ht="45" x14ac:dyDescent="0.2">
      <c r="A2062" s="12" t="s">
        <v>2424</v>
      </c>
      <c r="B2062" s="10" t="str">
        <f>VLOOKUP(A2062,[3]Feuil1!$A$4:$B$2591,2,FALSE)</f>
        <v>Nouveau-nés de 3300g et âge gestationnel de 40 SA et assimilés (groupe nouveau-nés 1), avec problème majeur</v>
      </c>
      <c r="C2062" s="26">
        <v>1473</v>
      </c>
      <c r="D2062" s="27">
        <v>7650473.4086999996</v>
      </c>
      <c r="E2062" s="26">
        <v>1430</v>
      </c>
      <c r="F2062" s="27">
        <v>7322909.9024999999</v>
      </c>
      <c r="G2062" s="26">
        <v>1525</v>
      </c>
      <c r="H2062" s="27">
        <v>7811744.3376000002</v>
      </c>
      <c r="I2062" s="28">
        <v>-4.2816108999999998E-2</v>
      </c>
      <c r="J2062" s="28">
        <v>-2.9192124999999999E-2</v>
      </c>
      <c r="K2062" s="28">
        <v>-1.4033657E-2</v>
      </c>
      <c r="L2062" s="28">
        <v>6.6754123900000004E-2</v>
      </c>
      <c r="M2062" s="28">
        <v>6.6433566400000005E-2</v>
      </c>
      <c r="N2062" s="28">
        <v>3.0058830000000001E-4</v>
      </c>
      <c r="O2062" s="28">
        <v>1.3058778E-3</v>
      </c>
      <c r="P2062" s="28">
        <v>9.3913639999999995E-4</v>
      </c>
      <c r="Q2062" s="28">
        <v>1.3849549999999999E-4</v>
      </c>
      <c r="R2062" s="28">
        <v>2.8827730000000003E-4</v>
      </c>
    </row>
    <row r="2063" spans="1:18" ht="45" x14ac:dyDescent="0.2">
      <c r="A2063" s="12" t="s">
        <v>2425</v>
      </c>
      <c r="B2063" s="10" t="str">
        <f>VLOOKUP(A2063,[3]Feuil1!$A$4:$B$2591,2,FALSE)</f>
        <v>Nouveau-nés de 2400g et âge gestationnel de 38 SA et assimilés (groupe nouveau-nés 2), sans problème significatif</v>
      </c>
      <c r="C2063" s="26">
        <v>23450</v>
      </c>
      <c r="D2063" s="27">
        <v>29517016.609999999</v>
      </c>
      <c r="E2063" s="26">
        <v>23943</v>
      </c>
      <c r="F2063" s="27">
        <v>30135654.199000001</v>
      </c>
      <c r="G2063" s="26">
        <v>23855</v>
      </c>
      <c r="H2063" s="27">
        <v>30003759.761</v>
      </c>
      <c r="I2063" s="28">
        <v>2.0958675999999999E-2</v>
      </c>
      <c r="J2063" s="28">
        <v>2.10234542E-2</v>
      </c>
      <c r="K2063" s="28">
        <v>-6.3443999999999998E-5</v>
      </c>
      <c r="L2063" s="28">
        <v>-4.3766910000000003E-3</v>
      </c>
      <c r="M2063" s="28">
        <v>-3.675396E-3</v>
      </c>
      <c r="N2063" s="28">
        <v>-7.0388199999999997E-4</v>
      </c>
      <c r="O2063" s="28">
        <v>-1.209655E-3</v>
      </c>
      <c r="P2063" s="28">
        <v>-2.5339200000000002E-4</v>
      </c>
      <c r="Q2063" s="28">
        <v>2.1664332999999998E-3</v>
      </c>
      <c r="R2063" s="28">
        <v>1.1072306000000001E-3</v>
      </c>
    </row>
    <row r="2064" spans="1:18" ht="45" x14ac:dyDescent="0.2">
      <c r="A2064" s="12" t="s">
        <v>2426</v>
      </c>
      <c r="B2064" s="10" t="str">
        <f>VLOOKUP(A2064,[3]Feuil1!$A$4:$B$2591,2,FALSE)</f>
        <v>Nouveau-nés de 2400g et âge gestationnel de 38 SA et assimilés (groupe nouveau-nés 2), avec autre problème significatif</v>
      </c>
      <c r="C2064" s="26">
        <v>14382</v>
      </c>
      <c r="D2064" s="27">
        <v>25601298.017999999</v>
      </c>
      <c r="E2064" s="26">
        <v>14823</v>
      </c>
      <c r="F2064" s="27">
        <v>26378078.732999999</v>
      </c>
      <c r="G2064" s="26">
        <v>15109</v>
      </c>
      <c r="H2064" s="27">
        <v>26908503.226</v>
      </c>
      <c r="I2064" s="28">
        <v>3.0341458200000001E-2</v>
      </c>
      <c r="J2064" s="28">
        <v>3.0663329199999999E-2</v>
      </c>
      <c r="K2064" s="28">
        <v>-3.1229499999999998E-4</v>
      </c>
      <c r="L2064" s="28">
        <v>2.0108534000000001E-2</v>
      </c>
      <c r="M2064" s="28">
        <v>1.9294339899999999E-2</v>
      </c>
      <c r="N2064" s="28">
        <v>7.9878209999999998E-4</v>
      </c>
      <c r="O2064" s="28">
        <v>3.9313795999999998E-3</v>
      </c>
      <c r="P2064" s="28">
        <v>1.0190382E-3</v>
      </c>
      <c r="Q2064" s="28">
        <v>1.3721501E-3</v>
      </c>
      <c r="R2064" s="28">
        <v>9.9300610000000009E-4</v>
      </c>
    </row>
    <row r="2065" spans="1:18" ht="45" x14ac:dyDescent="0.2">
      <c r="A2065" s="12" t="s">
        <v>2427</v>
      </c>
      <c r="B2065" s="10" t="str">
        <f>VLOOKUP(A2065,[3]Feuil1!$A$4:$B$2591,2,FALSE)</f>
        <v>Nouveau-nés de 2400g et âge gestationnel de 38 SA et assimilés (groupe nouveau-nés 2), avec problème sévère</v>
      </c>
      <c r="C2065" s="26">
        <v>907</v>
      </c>
      <c r="D2065" s="27">
        <v>3072569.2001999998</v>
      </c>
      <c r="E2065" s="26">
        <v>995</v>
      </c>
      <c r="F2065" s="27">
        <v>3345548.5208000001</v>
      </c>
      <c r="G2065" s="26">
        <v>1028</v>
      </c>
      <c r="H2065" s="27">
        <v>3476412.4224999999</v>
      </c>
      <c r="I2065" s="28">
        <v>8.8843994300000007E-2</v>
      </c>
      <c r="J2065" s="28">
        <v>9.7023153299999998E-2</v>
      </c>
      <c r="K2065" s="28">
        <v>-7.4557759999999999E-3</v>
      </c>
      <c r="L2065" s="28">
        <v>3.9115828399999997E-2</v>
      </c>
      <c r="M2065" s="28">
        <v>3.3165829100000002E-2</v>
      </c>
      <c r="N2065" s="28">
        <v>5.7589972999999997E-3</v>
      </c>
      <c r="O2065" s="28">
        <v>4.5362069999999998E-4</v>
      </c>
      <c r="P2065" s="28">
        <v>2.5141239999999999E-4</v>
      </c>
      <c r="Q2065" s="28">
        <v>9.33596E-5</v>
      </c>
      <c r="R2065" s="28">
        <v>1.282903E-4</v>
      </c>
    </row>
    <row r="2066" spans="1:18" ht="45" x14ac:dyDescent="0.2">
      <c r="A2066" s="12" t="s">
        <v>2428</v>
      </c>
      <c r="B2066" s="10" t="str">
        <f>VLOOKUP(A2066,[3]Feuil1!$A$4:$B$2591,2,FALSE)</f>
        <v>Nouveau-nés de 2400g et âge gestationnel de 38 SA et assimilés (groupe nouveau-nés 2), avec problème majeur</v>
      </c>
      <c r="C2066" s="26">
        <v>324</v>
      </c>
      <c r="D2066" s="27">
        <v>1632148.6751000001</v>
      </c>
      <c r="E2066" s="26">
        <v>316</v>
      </c>
      <c r="F2066" s="27">
        <v>1598729.267</v>
      </c>
      <c r="G2066" s="26">
        <v>333</v>
      </c>
      <c r="H2066" s="27">
        <v>1714086.3583</v>
      </c>
      <c r="I2066" s="28">
        <v>-2.0475713E-2</v>
      </c>
      <c r="J2066" s="28">
        <v>-2.4691358E-2</v>
      </c>
      <c r="K2066" s="28">
        <v>4.3223701000000003E-3</v>
      </c>
      <c r="L2066" s="28">
        <v>7.2155488500000003E-2</v>
      </c>
      <c r="M2066" s="28">
        <v>5.3797468399999999E-2</v>
      </c>
      <c r="N2066" s="28">
        <v>1.7420824000000001E-2</v>
      </c>
      <c r="O2066" s="28">
        <v>2.3368339999999999E-4</v>
      </c>
      <c r="P2066" s="28">
        <v>2.216211E-4</v>
      </c>
      <c r="Q2066" s="28">
        <v>3.0241999999999999E-5</v>
      </c>
      <c r="R2066" s="28">
        <v>6.3255000000000003E-5</v>
      </c>
    </row>
    <row r="2067" spans="1:18" ht="45" x14ac:dyDescent="0.2">
      <c r="A2067" s="12" t="s">
        <v>2429</v>
      </c>
      <c r="B2067" s="10" t="str">
        <f>VLOOKUP(A2067,[3]Feuil1!$A$4:$B$2591,2,FALSE)</f>
        <v>Nouveau-nés de 2200g et âge gestationnel de 37 SA et assimilés (groupe nouveau-nés 3), sans problème significatif</v>
      </c>
      <c r="C2067" s="26">
        <v>10402</v>
      </c>
      <c r="D2067" s="27">
        <v>19083953.256000001</v>
      </c>
      <c r="E2067" s="26">
        <v>10538</v>
      </c>
      <c r="F2067" s="27">
        <v>19314219.522</v>
      </c>
      <c r="G2067" s="26">
        <v>10405</v>
      </c>
      <c r="H2067" s="27">
        <v>19096991.567000002</v>
      </c>
      <c r="I2067" s="28">
        <v>1.2065962600000001E-2</v>
      </c>
      <c r="J2067" s="28">
        <v>1.3074408799999999E-2</v>
      </c>
      <c r="K2067" s="28">
        <v>-9.9543099999999996E-4</v>
      </c>
      <c r="L2067" s="28">
        <v>-1.1247048000000001E-2</v>
      </c>
      <c r="M2067" s="28">
        <v>-1.2620991E-2</v>
      </c>
      <c r="N2067" s="28">
        <v>1.3915048000000001E-3</v>
      </c>
      <c r="O2067" s="28">
        <v>-1.828229E-3</v>
      </c>
      <c r="P2067" s="28">
        <v>-4.1733299999999998E-4</v>
      </c>
      <c r="Q2067" s="28">
        <v>9.4494819999999999E-4</v>
      </c>
      <c r="R2067" s="28">
        <v>7.0473740000000001E-4</v>
      </c>
    </row>
    <row r="2068" spans="1:18" ht="45" x14ac:dyDescent="0.2">
      <c r="A2068" s="12" t="s">
        <v>2430</v>
      </c>
      <c r="B2068" s="10" t="str">
        <f>VLOOKUP(A2068,[3]Feuil1!$A$4:$B$2591,2,FALSE)</f>
        <v>Nouveau-nés de 2200g et âge gestationnel de 37 SA et assimilés (groupe nouveau-nés 3), avec autre problème significatif</v>
      </c>
      <c r="C2068" s="26">
        <v>1183</v>
      </c>
      <c r="D2068" s="27">
        <v>3939064.9920000001</v>
      </c>
      <c r="E2068" s="26">
        <v>1266</v>
      </c>
      <c r="F2068" s="27">
        <v>4205045.6500000004</v>
      </c>
      <c r="G2068" s="26">
        <v>1361</v>
      </c>
      <c r="H2068" s="27">
        <v>4493947.7078</v>
      </c>
      <c r="I2068" s="28">
        <v>6.7523805399999998E-2</v>
      </c>
      <c r="J2068" s="28">
        <v>7.0160608599999993E-2</v>
      </c>
      <c r="K2068" s="28">
        <v>-2.4639319999999998E-3</v>
      </c>
      <c r="L2068" s="28">
        <v>6.8703667400000001E-2</v>
      </c>
      <c r="M2068" s="28">
        <v>7.5039494499999998E-2</v>
      </c>
      <c r="N2068" s="28">
        <v>-5.8935760000000002E-3</v>
      </c>
      <c r="O2068" s="28">
        <v>1.3058778E-3</v>
      </c>
      <c r="P2068" s="28">
        <v>5.5503140000000002E-4</v>
      </c>
      <c r="Q2068" s="28">
        <v>1.236016E-4</v>
      </c>
      <c r="R2068" s="28">
        <v>1.658404E-4</v>
      </c>
    </row>
    <row r="2069" spans="1:18" ht="45" x14ac:dyDescent="0.2">
      <c r="A2069" s="12" t="s">
        <v>2431</v>
      </c>
      <c r="B2069" s="10" t="str">
        <f>VLOOKUP(A2069,[3]Feuil1!$A$4:$B$2591,2,FALSE)</f>
        <v>Nouveau-nés de 2200g et âge gestationnel de 37 SA et assimilés (groupe nouveau-nés 3), avec problème majeur ou sévère</v>
      </c>
      <c r="C2069" s="26">
        <v>122</v>
      </c>
      <c r="D2069" s="27">
        <v>594060.08019999997</v>
      </c>
      <c r="E2069" s="26">
        <v>179</v>
      </c>
      <c r="F2069" s="27">
        <v>867878.53359999997</v>
      </c>
      <c r="G2069" s="26">
        <v>137</v>
      </c>
      <c r="H2069" s="27">
        <v>651948.74919999996</v>
      </c>
      <c r="I2069" s="28">
        <v>0.46092720669999998</v>
      </c>
      <c r="J2069" s="28">
        <v>0.4672131148</v>
      </c>
      <c r="K2069" s="28">
        <v>-4.2842499999999999E-3</v>
      </c>
      <c r="L2069" s="28">
        <v>-0.24880184999999999</v>
      </c>
      <c r="M2069" s="28">
        <v>-0.234636872</v>
      </c>
      <c r="N2069" s="28">
        <v>-1.8507526E-2</v>
      </c>
      <c r="O2069" s="28">
        <v>-5.77335E-4</v>
      </c>
      <c r="P2069" s="28">
        <v>-4.1483900000000002E-4</v>
      </c>
      <c r="Q2069" s="28">
        <v>1.24419E-5</v>
      </c>
      <c r="R2069" s="28">
        <v>2.4058900000000001E-5</v>
      </c>
    </row>
    <row r="2070" spans="1:18" ht="45" x14ac:dyDescent="0.2">
      <c r="A2070" s="12" t="s">
        <v>2432</v>
      </c>
      <c r="B2070" s="10" t="str">
        <f>VLOOKUP(A2070,[3]Feuil1!$A$4:$B$2591,2,FALSE)</f>
        <v>Nouveau-nés de 2000g et âge gestationnel de 37 SA et assimilés (groupe nouveau-nés 4), sans problème significatif</v>
      </c>
      <c r="C2070" s="26">
        <v>8142</v>
      </c>
      <c r="D2070" s="27">
        <v>18330925.77</v>
      </c>
      <c r="E2070" s="26">
        <v>8115</v>
      </c>
      <c r="F2070" s="27">
        <v>18242348.390999999</v>
      </c>
      <c r="G2070" s="26">
        <v>8213</v>
      </c>
      <c r="H2070" s="27">
        <v>18487434.232999999</v>
      </c>
      <c r="I2070" s="28">
        <v>-4.8321279999999998E-3</v>
      </c>
      <c r="J2070" s="28">
        <v>-3.3161390000000001E-3</v>
      </c>
      <c r="K2070" s="28">
        <v>-1.521033E-3</v>
      </c>
      <c r="L2070" s="28">
        <v>1.34349941E-2</v>
      </c>
      <c r="M2070" s="28">
        <v>1.2076401699999999E-2</v>
      </c>
      <c r="N2070" s="28">
        <v>1.3423812E-3</v>
      </c>
      <c r="O2070" s="28">
        <v>1.3471161E-3</v>
      </c>
      <c r="P2070" s="28">
        <v>4.7085280000000001E-4</v>
      </c>
      <c r="Q2070" s="28">
        <v>7.4587790000000002E-4</v>
      </c>
      <c r="R2070" s="28">
        <v>6.8224289999999999E-4</v>
      </c>
    </row>
    <row r="2071" spans="1:18" ht="45" x14ac:dyDescent="0.2">
      <c r="A2071" s="12" t="s">
        <v>2433</v>
      </c>
      <c r="B2071" s="10" t="str">
        <f>VLOOKUP(A2071,[3]Feuil1!$A$4:$B$2591,2,FALSE)</f>
        <v>Nouveau-nés de 2000g et âge gestationnel de 37 SA et assimilés (groupe nouveau-nés 4), avec autre problème significatif</v>
      </c>
      <c r="C2071" s="26">
        <v>1540</v>
      </c>
      <c r="D2071" s="27">
        <v>5264238.9765999997</v>
      </c>
      <c r="E2071" s="26">
        <v>1696</v>
      </c>
      <c r="F2071" s="27">
        <v>5782275.9009999996</v>
      </c>
      <c r="G2071" s="26">
        <v>1717</v>
      </c>
      <c r="H2071" s="27">
        <v>5829441.5347999996</v>
      </c>
      <c r="I2071" s="28">
        <v>9.8406802299999999E-2</v>
      </c>
      <c r="J2071" s="28">
        <v>0.1012987013</v>
      </c>
      <c r="K2071" s="28">
        <v>-2.6258990000000001E-3</v>
      </c>
      <c r="L2071" s="28">
        <v>8.1569324000000006E-3</v>
      </c>
      <c r="M2071" s="28">
        <v>1.2382075500000001E-2</v>
      </c>
      <c r="N2071" s="28">
        <v>-4.1734670000000001E-3</v>
      </c>
      <c r="O2071" s="28">
        <v>2.8866770000000001E-4</v>
      </c>
      <c r="P2071" s="28">
        <v>9.0613399999999995E-5</v>
      </c>
      <c r="Q2071" s="28">
        <v>1.559323E-4</v>
      </c>
      <c r="R2071" s="28">
        <v>2.1512420000000001E-4</v>
      </c>
    </row>
    <row r="2072" spans="1:18" ht="45" x14ac:dyDescent="0.2">
      <c r="A2072" s="12" t="s">
        <v>2434</v>
      </c>
      <c r="B2072" s="10" t="str">
        <f>VLOOKUP(A2072,[3]Feuil1!$A$4:$B$2591,2,FALSE)</f>
        <v>Nouveau-nés de 2000g et âge gestationnel de 37 SA et assimilés (groupe nouveau-nés 4), avec problème majeur ou sévère</v>
      </c>
      <c r="C2072" s="26">
        <v>122</v>
      </c>
      <c r="D2072" s="27">
        <v>619434.37170000002</v>
      </c>
      <c r="E2072" s="26">
        <v>146</v>
      </c>
      <c r="F2072" s="27">
        <v>770511.22530000005</v>
      </c>
      <c r="G2072" s="26">
        <v>177</v>
      </c>
      <c r="H2072" s="27">
        <v>999227.48219999997</v>
      </c>
      <c r="I2072" s="28">
        <v>0.2438948507</v>
      </c>
      <c r="J2072" s="28">
        <v>0.1967213115</v>
      </c>
      <c r="K2072" s="28">
        <v>3.9418984800000001E-2</v>
      </c>
      <c r="L2072" s="28">
        <v>0.2968370212</v>
      </c>
      <c r="M2072" s="28">
        <v>0.21232876710000001</v>
      </c>
      <c r="N2072" s="28">
        <v>6.9707373399999994E-2</v>
      </c>
      <c r="O2072" s="28">
        <v>4.261286E-4</v>
      </c>
      <c r="P2072" s="28">
        <v>4.3940389999999998E-4</v>
      </c>
      <c r="Q2072" s="28">
        <v>1.60746E-5</v>
      </c>
      <c r="R2072" s="28">
        <v>3.6874600000000001E-5</v>
      </c>
    </row>
    <row r="2073" spans="1:18" ht="45" x14ac:dyDescent="0.2">
      <c r="A2073" s="12" t="s">
        <v>2435</v>
      </c>
      <c r="B2073" s="10" t="str">
        <f>VLOOKUP(A2073,[3]Feuil1!$A$4:$B$2591,2,FALSE)</f>
        <v>Nouveau-nés de 1800g et âge gestationnel de 36 SA et assimilés (groupe nouveau-nés 5), sans problème significatif</v>
      </c>
      <c r="C2073" s="26">
        <v>5509</v>
      </c>
      <c r="D2073" s="27">
        <v>16148679.198999999</v>
      </c>
      <c r="E2073" s="26">
        <v>5452</v>
      </c>
      <c r="F2073" s="27">
        <v>15966822.236</v>
      </c>
      <c r="G2073" s="26">
        <v>5618</v>
      </c>
      <c r="H2073" s="27">
        <v>16473882.653000001</v>
      </c>
      <c r="I2073" s="28">
        <v>-1.1261414000000001E-2</v>
      </c>
      <c r="J2073" s="28">
        <v>-1.0346704999999999E-2</v>
      </c>
      <c r="K2073" s="28">
        <v>-9.2427199999999996E-4</v>
      </c>
      <c r="L2073" s="28">
        <v>3.1757128000000003E-2</v>
      </c>
      <c r="M2073" s="28">
        <v>3.04475422E-2</v>
      </c>
      <c r="N2073" s="28">
        <v>1.2708903000000001E-3</v>
      </c>
      <c r="O2073" s="28">
        <v>2.2818497000000001E-3</v>
      </c>
      <c r="P2073" s="28">
        <v>9.7415170000000005E-4</v>
      </c>
      <c r="Q2073" s="28">
        <v>5.1020839999999998E-4</v>
      </c>
      <c r="R2073" s="28">
        <v>6.0793670000000002E-4</v>
      </c>
    </row>
    <row r="2074" spans="1:18" ht="45" x14ac:dyDescent="0.2">
      <c r="A2074" s="12" t="s">
        <v>2436</v>
      </c>
      <c r="B2074" s="10" t="str">
        <f>VLOOKUP(A2074,[3]Feuil1!$A$4:$B$2591,2,FALSE)</f>
        <v>Nouveau-nés de 1800g et âge gestationnel de 36 SA et assimilés (groupe nouveau-nés 5), avec autre problème significatif</v>
      </c>
      <c r="C2074" s="26">
        <v>1943</v>
      </c>
      <c r="D2074" s="27">
        <v>8038305.6233000001</v>
      </c>
      <c r="E2074" s="26">
        <v>1858</v>
      </c>
      <c r="F2074" s="27">
        <v>7649278.0889999997</v>
      </c>
      <c r="G2074" s="26">
        <v>2115</v>
      </c>
      <c r="H2074" s="27">
        <v>8719402.9540999997</v>
      </c>
      <c r="I2074" s="28">
        <v>-4.8396709000000003E-2</v>
      </c>
      <c r="J2074" s="28">
        <v>-4.3746782999999997E-2</v>
      </c>
      <c r="K2074" s="28">
        <v>-4.862651E-3</v>
      </c>
      <c r="L2074" s="28">
        <v>0.1398988052</v>
      </c>
      <c r="M2074" s="28">
        <v>0.13832077500000001</v>
      </c>
      <c r="N2074" s="28">
        <v>1.386279E-3</v>
      </c>
      <c r="O2074" s="28">
        <v>3.5327432000000001E-3</v>
      </c>
      <c r="P2074" s="28">
        <v>2.0558970000000001E-3</v>
      </c>
      <c r="Q2074" s="28">
        <v>1.920774E-4</v>
      </c>
      <c r="R2074" s="28">
        <v>3.2177269999999998E-4</v>
      </c>
    </row>
    <row r="2075" spans="1:18" ht="45" x14ac:dyDescent="0.2">
      <c r="A2075" s="12" t="s">
        <v>2437</v>
      </c>
      <c r="B2075" s="10" t="str">
        <f>VLOOKUP(A2075,[3]Feuil1!$A$4:$B$2591,2,FALSE)</f>
        <v>Nouveau-nés de 1800g et âge gestationnel de 36 SA et assimilés (groupe nouveau-nés 5), avec problème majeur ou sévère</v>
      </c>
      <c r="C2075" s="26">
        <v>142</v>
      </c>
      <c r="D2075" s="27">
        <v>838417.35930000001</v>
      </c>
      <c r="E2075" s="26">
        <v>192</v>
      </c>
      <c r="F2075" s="27">
        <v>1148462.1751999999</v>
      </c>
      <c r="G2075" s="26">
        <v>182</v>
      </c>
      <c r="H2075" s="27">
        <v>1123271.3566000001</v>
      </c>
      <c r="I2075" s="28">
        <v>0.36979770569999998</v>
      </c>
      <c r="J2075" s="28">
        <v>0.35211267610000002</v>
      </c>
      <c r="K2075" s="28">
        <v>1.30795532E-2</v>
      </c>
      <c r="L2075" s="28">
        <v>-2.1934391000000001E-2</v>
      </c>
      <c r="M2075" s="28">
        <v>-5.2083333000000002E-2</v>
      </c>
      <c r="N2075" s="28">
        <v>3.1805477399999997E-2</v>
      </c>
      <c r="O2075" s="28">
        <v>-1.3746099999999999E-4</v>
      </c>
      <c r="P2075" s="28">
        <v>-4.8396000000000002E-5</v>
      </c>
      <c r="Q2075" s="28">
        <v>1.65286E-5</v>
      </c>
      <c r="R2075" s="28">
        <v>4.1452200000000003E-5</v>
      </c>
    </row>
    <row r="2076" spans="1:18" ht="45" x14ac:dyDescent="0.2">
      <c r="A2076" s="12" t="s">
        <v>2438</v>
      </c>
      <c r="B2076" s="10" t="str">
        <f>VLOOKUP(A2076,[3]Feuil1!$A$4:$B$2591,2,FALSE)</f>
        <v>Nouveau-nés de 1700g et âge gestationnel de 35 SA et assimilés (groupe nouveau-nés 6), sans problème significatif</v>
      </c>
      <c r="C2076" s="26">
        <v>3303</v>
      </c>
      <c r="D2076" s="27">
        <v>13261946.299000001</v>
      </c>
      <c r="E2076" s="26">
        <v>3284</v>
      </c>
      <c r="F2076" s="27">
        <v>13166901.693</v>
      </c>
      <c r="G2076" s="26">
        <v>3216</v>
      </c>
      <c r="H2076" s="27">
        <v>12855167.312000001</v>
      </c>
      <c r="I2076" s="28">
        <v>-7.1667160000000001E-3</v>
      </c>
      <c r="J2076" s="28">
        <v>-5.7523460000000002E-3</v>
      </c>
      <c r="K2076" s="28">
        <v>-1.422553E-3</v>
      </c>
      <c r="L2076" s="28">
        <v>-2.3675605999999998E-2</v>
      </c>
      <c r="M2076" s="28">
        <v>-2.0706456000000002E-2</v>
      </c>
      <c r="N2076" s="28">
        <v>-3.0319309999999999E-3</v>
      </c>
      <c r="O2076" s="28">
        <v>-9.34734E-4</v>
      </c>
      <c r="P2076" s="28">
        <v>-5.9889600000000002E-4</v>
      </c>
      <c r="Q2076" s="28">
        <v>2.9206659999999999E-4</v>
      </c>
      <c r="R2076" s="28">
        <v>4.7439500000000001E-4</v>
      </c>
    </row>
    <row r="2077" spans="1:18" ht="45" x14ac:dyDescent="0.2">
      <c r="A2077" s="12" t="s">
        <v>2439</v>
      </c>
      <c r="B2077" s="10" t="str">
        <f>VLOOKUP(A2077,[3]Feuil1!$A$4:$B$2591,2,FALSE)</f>
        <v>Nouveau-nés de 1700g et âge gestationnel de 35 SA et assimilés (groupe nouveau-nés 6), avec autre problème significatif</v>
      </c>
      <c r="C2077" s="26">
        <v>1863</v>
      </c>
      <c r="D2077" s="27">
        <v>8323016.7198000001</v>
      </c>
      <c r="E2077" s="26">
        <v>1858</v>
      </c>
      <c r="F2077" s="27">
        <v>8287975.1792000001</v>
      </c>
      <c r="G2077" s="26">
        <v>2046</v>
      </c>
      <c r="H2077" s="27">
        <v>9121936.4686999992</v>
      </c>
      <c r="I2077" s="28">
        <v>-4.2101969999999997E-3</v>
      </c>
      <c r="J2077" s="28">
        <v>-2.683843E-3</v>
      </c>
      <c r="K2077" s="28">
        <v>-1.5304610000000001E-3</v>
      </c>
      <c r="L2077" s="28">
        <v>0.10062304380000001</v>
      </c>
      <c r="M2077" s="28">
        <v>0.10118406889999999</v>
      </c>
      <c r="N2077" s="28">
        <v>-5.0947399999999999E-4</v>
      </c>
      <c r="O2077" s="28">
        <v>2.5842635E-3</v>
      </c>
      <c r="P2077" s="28">
        <v>1.6021855000000001E-3</v>
      </c>
      <c r="Q2077" s="28">
        <v>1.85811E-4</v>
      </c>
      <c r="R2077" s="28">
        <v>3.3662740000000002E-4</v>
      </c>
    </row>
    <row r="2078" spans="1:18" ht="45" x14ac:dyDescent="0.2">
      <c r="A2078" s="12" t="s">
        <v>2440</v>
      </c>
      <c r="B2078" s="10" t="str">
        <f>VLOOKUP(A2078,[3]Feuil1!$A$4:$B$2591,2,FALSE)</f>
        <v>Nouveau-nés de 1700g et âge gestationnel de 35 SA et assimilés (groupe nouveau-nés 6), avec problème majeur ou sévère</v>
      </c>
      <c r="C2078" s="26">
        <v>173</v>
      </c>
      <c r="D2078" s="27">
        <v>898721.48679999996</v>
      </c>
      <c r="E2078" s="26">
        <v>203</v>
      </c>
      <c r="F2078" s="27">
        <v>1078404.5512999999</v>
      </c>
      <c r="G2078" s="26">
        <v>204</v>
      </c>
      <c r="H2078" s="27">
        <v>1052334.8777999999</v>
      </c>
      <c r="I2078" s="28">
        <v>0.19993186669999999</v>
      </c>
      <c r="J2078" s="28">
        <v>0.17341040460000001</v>
      </c>
      <c r="K2078" s="28">
        <v>2.2602034199999999E-2</v>
      </c>
      <c r="L2078" s="28">
        <v>-2.4174298E-2</v>
      </c>
      <c r="M2078" s="28">
        <v>4.9261084000000004E-3</v>
      </c>
      <c r="N2078" s="28">
        <v>-2.8957758E-2</v>
      </c>
      <c r="O2078" s="28">
        <v>1.37461E-5</v>
      </c>
      <c r="P2078" s="28">
        <v>-5.0083999999999997E-5</v>
      </c>
      <c r="Q2078" s="28">
        <v>1.85266E-5</v>
      </c>
      <c r="R2078" s="28">
        <v>3.8834400000000002E-5</v>
      </c>
    </row>
    <row r="2079" spans="1:18" ht="45" x14ac:dyDescent="0.2">
      <c r="A2079" s="12" t="s">
        <v>2441</v>
      </c>
      <c r="B2079" s="10" t="str">
        <f>VLOOKUP(A2079,[3]Feuil1!$A$4:$B$2591,2,FALSE)</f>
        <v>Nouveau-nés de 1500g et âge gestationnel de 33 SA et assimilés (groupe nouveau-nés 7), sans problème significatif</v>
      </c>
      <c r="C2079" s="26">
        <v>2312</v>
      </c>
      <c r="D2079" s="27">
        <v>9119402.2447999995</v>
      </c>
      <c r="E2079" s="26">
        <v>2305</v>
      </c>
      <c r="F2079" s="27">
        <v>9060333.2895999998</v>
      </c>
      <c r="G2079" s="26">
        <v>2142</v>
      </c>
      <c r="H2079" s="27">
        <v>8424240.8083999995</v>
      </c>
      <c r="I2079" s="28">
        <v>-6.4772839999999998E-3</v>
      </c>
      <c r="J2079" s="28">
        <v>-3.0276819999999999E-3</v>
      </c>
      <c r="K2079" s="28">
        <v>-3.4600780000000001E-3</v>
      </c>
      <c r="L2079" s="28">
        <v>-7.0206299999999999E-2</v>
      </c>
      <c r="M2079" s="28">
        <v>-7.0715835000000005E-2</v>
      </c>
      <c r="N2079" s="28">
        <v>5.4830880000000001E-4</v>
      </c>
      <c r="O2079" s="28">
        <v>-2.240611E-3</v>
      </c>
      <c r="P2079" s="28">
        <v>-1.2220449999999999E-3</v>
      </c>
      <c r="Q2079" s="28">
        <v>1.9452949999999999E-4</v>
      </c>
      <c r="R2079" s="28">
        <v>3.1088030000000003E-4</v>
      </c>
    </row>
    <row r="2080" spans="1:18" ht="45" x14ac:dyDescent="0.2">
      <c r="A2080" s="12" t="s">
        <v>2442</v>
      </c>
      <c r="B2080" s="10" t="str">
        <f>VLOOKUP(A2080,[3]Feuil1!$A$4:$B$2591,2,FALSE)</f>
        <v>Nouveau-nés de 1500g et âge gestationnel de 33 SA et assimilés (groupe nouveau-nés 7), avec autre problème significatif</v>
      </c>
      <c r="C2080" s="26">
        <v>1964</v>
      </c>
      <c r="D2080" s="27">
        <v>10341227.512</v>
      </c>
      <c r="E2080" s="26">
        <v>2064</v>
      </c>
      <c r="F2080" s="27">
        <v>10816469.988</v>
      </c>
      <c r="G2080" s="26">
        <v>2118</v>
      </c>
      <c r="H2080" s="27">
        <v>11123672.225</v>
      </c>
      <c r="I2080" s="28">
        <v>4.5956099100000002E-2</v>
      </c>
      <c r="J2080" s="28">
        <v>5.0916496899999997E-2</v>
      </c>
      <c r="K2080" s="28">
        <v>-4.7200690000000003E-3</v>
      </c>
      <c r="L2080" s="28">
        <v>2.8401339599999999E-2</v>
      </c>
      <c r="M2080" s="28">
        <v>2.6162790700000001E-2</v>
      </c>
      <c r="N2080" s="28">
        <v>2.1814754000000001E-3</v>
      </c>
      <c r="O2080" s="28">
        <v>7.4228840000000005E-4</v>
      </c>
      <c r="P2080" s="28">
        <v>5.9018920000000004E-4</v>
      </c>
      <c r="Q2080" s="28">
        <v>1.9234990000000001E-4</v>
      </c>
      <c r="R2080" s="28">
        <v>4.1049750000000002E-4</v>
      </c>
    </row>
    <row r="2081" spans="1:18" ht="45" x14ac:dyDescent="0.2">
      <c r="A2081" s="12" t="s">
        <v>2443</v>
      </c>
      <c r="B2081" s="10" t="str">
        <f>VLOOKUP(A2081,[3]Feuil1!$A$4:$B$2591,2,FALSE)</f>
        <v>Nouveau-nés de 1500g et âge gestationnel de 33 SA et assimilés (groupe nouveau-nés 7), avec problème majeur ou sévère</v>
      </c>
      <c r="C2081" s="26">
        <v>185</v>
      </c>
      <c r="D2081" s="27">
        <v>1010841.6853</v>
      </c>
      <c r="E2081" s="26">
        <v>215</v>
      </c>
      <c r="F2081" s="27">
        <v>1181521.5003</v>
      </c>
      <c r="G2081" s="26">
        <v>238</v>
      </c>
      <c r="H2081" s="27">
        <v>1335549.7577</v>
      </c>
      <c r="I2081" s="28">
        <v>0.16884920510000001</v>
      </c>
      <c r="J2081" s="28">
        <v>0.16216216219999999</v>
      </c>
      <c r="K2081" s="28">
        <v>5.7539671000000001E-3</v>
      </c>
      <c r="L2081" s="28">
        <v>0.13036432880000001</v>
      </c>
      <c r="M2081" s="28">
        <v>0.1069767442</v>
      </c>
      <c r="N2081" s="28">
        <v>2.1127439899999999E-2</v>
      </c>
      <c r="O2081" s="28">
        <v>3.1615989999999997E-4</v>
      </c>
      <c r="P2081" s="28">
        <v>2.9591520000000002E-4</v>
      </c>
      <c r="Q2081" s="28">
        <v>2.1614400000000001E-5</v>
      </c>
      <c r="R2081" s="28">
        <v>4.9285900000000002E-5</v>
      </c>
    </row>
    <row r="2082" spans="1:18" ht="45" x14ac:dyDescent="0.2">
      <c r="A2082" s="12" t="s">
        <v>2444</v>
      </c>
      <c r="B2082" s="10" t="str">
        <f>VLOOKUP(A2082,[3]Feuil1!$A$4:$B$2591,2,FALSE)</f>
        <v>Nouveau-nés de 1300g et âge gestationnel de 32 SA et assimilés (groupe nouveau-nés 8), sans problème significatif</v>
      </c>
      <c r="C2082" s="26">
        <v>3649</v>
      </c>
      <c r="D2082" s="27">
        <v>15804611.652000001</v>
      </c>
      <c r="E2082" s="26">
        <v>3743</v>
      </c>
      <c r="F2082" s="27">
        <v>16208758.518999999</v>
      </c>
      <c r="G2082" s="26">
        <v>3337</v>
      </c>
      <c r="H2082" s="27">
        <v>14488429.322000001</v>
      </c>
      <c r="I2082" s="28">
        <v>2.55714519E-2</v>
      </c>
      <c r="J2082" s="28">
        <v>2.5760482299999998E-2</v>
      </c>
      <c r="K2082" s="28">
        <v>-1.8428300000000001E-4</v>
      </c>
      <c r="L2082" s="28">
        <v>-0.106135778</v>
      </c>
      <c r="M2082" s="28">
        <v>-0.108469142</v>
      </c>
      <c r="N2082" s="28">
        <v>2.6172558E-3</v>
      </c>
      <c r="O2082" s="28">
        <v>-5.5809090000000002E-3</v>
      </c>
      <c r="P2082" s="28">
        <v>-3.3050530000000001E-3</v>
      </c>
      <c r="Q2082" s="28">
        <v>3.030555E-4</v>
      </c>
      <c r="R2082" s="28">
        <v>5.3466739999999998E-4</v>
      </c>
    </row>
    <row r="2083" spans="1:18" ht="45" x14ac:dyDescent="0.2">
      <c r="A2083" s="12" t="s">
        <v>2445</v>
      </c>
      <c r="B2083" s="10" t="str">
        <f>VLOOKUP(A2083,[3]Feuil1!$A$4:$B$2591,2,FALSE)</f>
        <v>Nouveau-nés de 1300g et âge gestationnel de 32 SA et assimilés (groupe nouveau-nés 8), avec problème significatif</v>
      </c>
      <c r="C2083" s="26">
        <v>1153</v>
      </c>
      <c r="D2083" s="27">
        <v>6108791.6281000003</v>
      </c>
      <c r="E2083" s="26">
        <v>1335</v>
      </c>
      <c r="F2083" s="27">
        <v>7060102.7825999996</v>
      </c>
      <c r="G2083" s="26">
        <v>1423</v>
      </c>
      <c r="H2083" s="27">
        <v>7560188.8201000001</v>
      </c>
      <c r="I2083" s="28">
        <v>0.1557282049</v>
      </c>
      <c r="J2083" s="28">
        <v>0.1578490893</v>
      </c>
      <c r="K2083" s="28">
        <v>-1.8317450000000001E-3</v>
      </c>
      <c r="L2083" s="28">
        <v>7.0832685100000001E-2</v>
      </c>
      <c r="M2083" s="28">
        <v>6.5917603000000005E-2</v>
      </c>
      <c r="N2083" s="28">
        <v>4.6111277000000003E-3</v>
      </c>
      <c r="O2083" s="28">
        <v>1.2096552000000001E-3</v>
      </c>
      <c r="P2083" s="28">
        <v>9.6075269999999996E-4</v>
      </c>
      <c r="Q2083" s="28">
        <v>1.292322E-4</v>
      </c>
      <c r="R2083" s="28">
        <v>2.789941E-4</v>
      </c>
    </row>
    <row r="2084" spans="1:18" ht="45" x14ac:dyDescent="0.2">
      <c r="A2084" s="12" t="s">
        <v>2446</v>
      </c>
      <c r="B2084" s="10" t="str">
        <f>VLOOKUP(A2084,[3]Feuil1!$A$4:$B$2591,2,FALSE)</f>
        <v>Nouveau-nés de 1100g et âge gestationnel de 30 SA et assimilés (groupe nouveau-nés 9), sans problème significatif</v>
      </c>
      <c r="C2084" s="26">
        <v>1400</v>
      </c>
      <c r="D2084" s="27">
        <v>5829077.1191999996</v>
      </c>
      <c r="E2084" s="26">
        <v>1448</v>
      </c>
      <c r="F2084" s="27">
        <v>6009944.9007999999</v>
      </c>
      <c r="G2084" s="26">
        <v>1314</v>
      </c>
      <c r="H2084" s="27">
        <v>5418337.2488000002</v>
      </c>
      <c r="I2084" s="28">
        <v>3.1028545000000001E-2</v>
      </c>
      <c r="J2084" s="28">
        <v>3.4285714299999999E-2</v>
      </c>
      <c r="K2084" s="28">
        <v>-3.1491969999999998E-3</v>
      </c>
      <c r="L2084" s="28">
        <v>-9.8438116000000006E-2</v>
      </c>
      <c r="M2084" s="28">
        <v>-9.2541436000000005E-2</v>
      </c>
      <c r="N2084" s="28">
        <v>-6.4980150000000002E-3</v>
      </c>
      <c r="O2084" s="28">
        <v>-1.841975E-3</v>
      </c>
      <c r="P2084" s="28">
        <v>-1.1365819999999999E-3</v>
      </c>
      <c r="Q2084" s="28">
        <v>1.193332E-4</v>
      </c>
      <c r="R2084" s="28">
        <v>1.9995319999999999E-4</v>
      </c>
    </row>
    <row r="2085" spans="1:18" ht="45" x14ac:dyDescent="0.2">
      <c r="A2085" s="12" t="s">
        <v>2447</v>
      </c>
      <c r="B2085" s="10" t="str">
        <f>VLOOKUP(A2085,[3]Feuil1!$A$4:$B$2591,2,FALSE)</f>
        <v>Nouveau-nés de 1100g et âge gestationnel de 30 SA et assimilés (groupe nouveau-nés 9), avec problème significatif</v>
      </c>
      <c r="C2085" s="26">
        <v>1081</v>
      </c>
      <c r="D2085" s="27">
        <v>5457875.3459000001</v>
      </c>
      <c r="E2085" s="26">
        <v>1230</v>
      </c>
      <c r="F2085" s="27">
        <v>6245411.6242000004</v>
      </c>
      <c r="G2085" s="26">
        <v>1190</v>
      </c>
      <c r="H2085" s="27">
        <v>6009405.3674999997</v>
      </c>
      <c r="I2085" s="28">
        <v>0.14429356269999999</v>
      </c>
      <c r="J2085" s="28">
        <v>0.1378353377</v>
      </c>
      <c r="K2085" s="28">
        <v>5.6758872000000002E-3</v>
      </c>
      <c r="L2085" s="28">
        <v>-3.7788743E-2</v>
      </c>
      <c r="M2085" s="28">
        <v>-3.2520325000000003E-2</v>
      </c>
      <c r="N2085" s="28">
        <v>-5.4455079999999999E-3</v>
      </c>
      <c r="O2085" s="28">
        <v>-5.4984299999999995E-4</v>
      </c>
      <c r="P2085" s="28">
        <v>-4.53409E-4</v>
      </c>
      <c r="Q2085" s="28">
        <v>1.080719E-4</v>
      </c>
      <c r="R2085" s="28">
        <v>2.2176539999999999E-4</v>
      </c>
    </row>
    <row r="2086" spans="1:18" ht="33.75" x14ac:dyDescent="0.2">
      <c r="A2086" s="12" t="s">
        <v>2448</v>
      </c>
      <c r="B2086" s="10" t="str">
        <f>VLOOKUP(A2086,[3]Feuil1!$A$4:$B$2591,2,FALSE)</f>
        <v>Nouveau-nés de 800g et âge gestationnel de 28SA et assimilés (groupe nouveau-nés 10), sans problème significatif</v>
      </c>
      <c r="C2086" s="26">
        <v>589</v>
      </c>
      <c r="D2086" s="27">
        <v>2966396.4975000001</v>
      </c>
      <c r="E2086" s="26">
        <v>508</v>
      </c>
      <c r="F2086" s="27">
        <v>2495667.1255999999</v>
      </c>
      <c r="G2086" s="26">
        <v>432</v>
      </c>
      <c r="H2086" s="27">
        <v>2083771.2704</v>
      </c>
      <c r="I2086" s="28">
        <v>-0.15868727299999999</v>
      </c>
      <c r="J2086" s="28">
        <v>-0.137521222</v>
      </c>
      <c r="K2086" s="28">
        <v>-2.4540953000000001E-2</v>
      </c>
      <c r="L2086" s="28">
        <v>-0.16504438900000001</v>
      </c>
      <c r="M2086" s="28">
        <v>-0.149606299</v>
      </c>
      <c r="N2086" s="28">
        <v>-1.8154050000000001E-2</v>
      </c>
      <c r="O2086" s="28">
        <v>-1.044702E-3</v>
      </c>
      <c r="P2086" s="28">
        <v>-7.9132400000000004E-4</v>
      </c>
      <c r="Q2086" s="28">
        <v>3.9232800000000002E-5</v>
      </c>
      <c r="R2086" s="28">
        <v>7.68975E-5</v>
      </c>
    </row>
    <row r="2087" spans="1:18" ht="33.75" x14ac:dyDescent="0.2">
      <c r="A2087" s="12" t="s">
        <v>2449</v>
      </c>
      <c r="B2087" s="10" t="str">
        <f>VLOOKUP(A2087,[3]Feuil1!$A$4:$B$2591,2,FALSE)</f>
        <v>Nouveau-nés de 800g et âge gestationnel de 28SA et assimilés (groupe nouveau-nés 10), avec problème significatif</v>
      </c>
      <c r="C2087" s="26">
        <v>1242</v>
      </c>
      <c r="D2087" s="27">
        <v>9052686.3978000004</v>
      </c>
      <c r="E2087" s="26">
        <v>1201</v>
      </c>
      <c r="F2087" s="27">
        <v>8774124.3032000009</v>
      </c>
      <c r="G2087" s="26">
        <v>1454</v>
      </c>
      <c r="H2087" s="27">
        <v>10591515.593</v>
      </c>
      <c r="I2087" s="28">
        <v>-3.0771208000000001E-2</v>
      </c>
      <c r="J2087" s="28">
        <v>-3.3011272000000001E-2</v>
      </c>
      <c r="K2087" s="28">
        <v>2.3165361000000001E-3</v>
      </c>
      <c r="L2087" s="28">
        <v>0.20713078900000001</v>
      </c>
      <c r="M2087" s="28">
        <v>0.2106577852</v>
      </c>
      <c r="N2087" s="28">
        <v>-2.9132889999999999E-3</v>
      </c>
      <c r="O2087" s="28">
        <v>3.4777587999999999E-3</v>
      </c>
      <c r="P2087" s="28">
        <v>3.4915265000000002E-3</v>
      </c>
      <c r="Q2087" s="28">
        <v>1.320475E-4</v>
      </c>
      <c r="R2087" s="28">
        <v>3.9085930000000001E-4</v>
      </c>
    </row>
    <row r="2088" spans="1:18" x14ac:dyDescent="0.2">
      <c r="A2088" s="12" t="s">
        <v>1842</v>
      </c>
      <c r="B2088" s="10" t="str">
        <f>VLOOKUP(A2088,[3]Feuil1!$A$4:$B$2591,2,FALSE)</f>
        <v>Interventions sur la rate, niveau 1</v>
      </c>
      <c r="C2088" s="26">
        <v>497</v>
      </c>
      <c r="D2088" s="27">
        <v>2580383.5499999998</v>
      </c>
      <c r="E2088" s="26">
        <v>486</v>
      </c>
      <c r="F2088" s="27">
        <v>2522389.0967000001</v>
      </c>
      <c r="G2088" s="26">
        <v>465</v>
      </c>
      <c r="H2088" s="27">
        <v>2411829.1395</v>
      </c>
      <c r="I2088" s="28">
        <v>-2.2475129E-2</v>
      </c>
      <c r="J2088" s="28">
        <v>-2.2132796999999999E-2</v>
      </c>
      <c r="K2088" s="28">
        <v>-3.5008100000000002E-4</v>
      </c>
      <c r="L2088" s="28">
        <v>-4.3831443999999997E-2</v>
      </c>
      <c r="M2088" s="28">
        <v>-4.3209877000000001E-2</v>
      </c>
      <c r="N2088" s="28">
        <v>-6.4963900000000003E-4</v>
      </c>
      <c r="O2088" s="28">
        <v>-2.8866800000000001E-4</v>
      </c>
      <c r="P2088" s="28">
        <v>-2.1240500000000001E-4</v>
      </c>
      <c r="Q2088" s="28">
        <v>4.22298E-5</v>
      </c>
      <c r="R2088" s="28">
        <v>8.9003899999999997E-5</v>
      </c>
    </row>
    <row r="2089" spans="1:18" x14ac:dyDescent="0.2">
      <c r="A2089" s="12" t="s">
        <v>1843</v>
      </c>
      <c r="B2089" s="10" t="str">
        <f>VLOOKUP(A2089,[3]Feuil1!$A$4:$B$2591,2,FALSE)</f>
        <v>Interventions sur la rate, niveau 2</v>
      </c>
      <c r="C2089" s="26">
        <v>287</v>
      </c>
      <c r="D2089" s="27">
        <v>1997017.7686999999</v>
      </c>
      <c r="E2089" s="26">
        <v>304</v>
      </c>
      <c r="F2089" s="27">
        <v>2158381.4172999999</v>
      </c>
      <c r="G2089" s="26">
        <v>272</v>
      </c>
      <c r="H2089" s="27">
        <v>1909031.4642</v>
      </c>
      <c r="I2089" s="28">
        <v>8.0802309899999994E-2</v>
      </c>
      <c r="J2089" s="28">
        <v>5.92334495E-2</v>
      </c>
      <c r="K2089" s="28">
        <v>2.0362707000000001E-2</v>
      </c>
      <c r="L2089" s="28">
        <v>-0.11552636199999999</v>
      </c>
      <c r="M2089" s="28">
        <v>-0.105263158</v>
      </c>
      <c r="N2089" s="28">
        <v>-1.1470640000000001E-2</v>
      </c>
      <c r="O2089" s="28">
        <v>-4.39875E-4</v>
      </c>
      <c r="P2089" s="28">
        <v>-4.7904499999999999E-4</v>
      </c>
      <c r="Q2089" s="28">
        <v>2.4702199999999999E-5</v>
      </c>
      <c r="R2089" s="28">
        <v>7.0449099999999996E-5</v>
      </c>
    </row>
    <row r="2090" spans="1:18" x14ac:dyDescent="0.2">
      <c r="A2090" s="12" t="s">
        <v>1844</v>
      </c>
      <c r="B2090" s="10" t="str">
        <f>VLOOKUP(A2090,[3]Feuil1!$A$4:$B$2591,2,FALSE)</f>
        <v>Interventions sur la rate, niveau 3</v>
      </c>
      <c r="C2090" s="26">
        <v>169</v>
      </c>
      <c r="D2090" s="27">
        <v>1957117.7346000001</v>
      </c>
      <c r="E2090" s="26">
        <v>183</v>
      </c>
      <c r="F2090" s="27">
        <v>2106018.1025</v>
      </c>
      <c r="G2090" s="26">
        <v>202</v>
      </c>
      <c r="H2090" s="27">
        <v>2319257.7579000001</v>
      </c>
      <c r="I2090" s="28">
        <v>7.60814566E-2</v>
      </c>
      <c r="J2090" s="28">
        <v>8.28402367E-2</v>
      </c>
      <c r="K2090" s="28">
        <v>-6.2417150000000001E-3</v>
      </c>
      <c r="L2090" s="28">
        <v>0.10125252730000001</v>
      </c>
      <c r="M2090" s="28">
        <v>0.10382513660000001</v>
      </c>
      <c r="N2090" s="28">
        <v>-2.3306310000000001E-3</v>
      </c>
      <c r="O2090" s="28">
        <v>2.6117559999999998E-4</v>
      </c>
      <c r="P2090" s="28">
        <v>4.0967070000000002E-4</v>
      </c>
      <c r="Q2090" s="28">
        <v>1.8345000000000001E-5</v>
      </c>
      <c r="R2090" s="28">
        <v>8.55877E-5</v>
      </c>
    </row>
    <row r="2091" spans="1:18" x14ac:dyDescent="0.2">
      <c r="A2091" s="12" t="s">
        <v>1845</v>
      </c>
      <c r="B2091" s="10" t="str">
        <f>VLOOKUP(A2091,[3]Feuil1!$A$4:$B$2591,2,FALSE)</f>
        <v>Interventions sur la rate, niveau 4</v>
      </c>
      <c r="C2091" s="26">
        <v>81</v>
      </c>
      <c r="D2091" s="27">
        <v>1833257.3160000001</v>
      </c>
      <c r="E2091" s="26">
        <v>81</v>
      </c>
      <c r="F2091" s="27">
        <v>1961921.9696</v>
      </c>
      <c r="G2091" s="26">
        <v>84</v>
      </c>
      <c r="H2091" s="27">
        <v>1866505.6717000001</v>
      </c>
      <c r="I2091" s="28">
        <v>7.01836302E-2</v>
      </c>
      <c r="J2091" s="28">
        <v>0</v>
      </c>
      <c r="K2091" s="28">
        <v>7.01836302E-2</v>
      </c>
      <c r="L2091" s="28">
        <v>-4.8634094000000003E-2</v>
      </c>
      <c r="M2091" s="28">
        <v>3.7037037000000002E-2</v>
      </c>
      <c r="N2091" s="28">
        <v>-8.2611448000000004E-2</v>
      </c>
      <c r="O2091" s="28">
        <v>4.1238200000000001E-5</v>
      </c>
      <c r="P2091" s="28">
        <v>-1.8331099999999999E-4</v>
      </c>
      <c r="Q2091" s="28">
        <v>7.6286059999999999E-6</v>
      </c>
      <c r="R2091" s="28">
        <v>6.8879800000000004E-5</v>
      </c>
    </row>
    <row r="2092" spans="1:18" ht="33.75" x14ac:dyDescent="0.2">
      <c r="A2092" s="12" t="s">
        <v>1846</v>
      </c>
      <c r="B2092" s="10" t="str">
        <f>VLOOKUP(A2092,[3]Feuil1!$A$4:$B$2591,2,FALSE)</f>
        <v>Autres interventions pour affections du sang et des organes hématopoïétiques, niveau 1</v>
      </c>
      <c r="C2092" s="26">
        <v>2272</v>
      </c>
      <c r="D2092" s="27">
        <v>4584565.6539000003</v>
      </c>
      <c r="E2092" s="26">
        <v>2283</v>
      </c>
      <c r="F2092" s="27">
        <v>4570786.2254999997</v>
      </c>
      <c r="G2092" s="26">
        <v>2209</v>
      </c>
      <c r="H2092" s="27">
        <v>4405800.7940999996</v>
      </c>
      <c r="I2092" s="28">
        <v>-3.0056129999999999E-3</v>
      </c>
      <c r="J2092" s="28">
        <v>4.8415493000000002E-3</v>
      </c>
      <c r="K2092" s="28">
        <v>-7.8093529999999998E-3</v>
      </c>
      <c r="L2092" s="28">
        <v>-3.6095635000000001E-2</v>
      </c>
      <c r="M2092" s="28">
        <v>-3.2413491000000003E-2</v>
      </c>
      <c r="N2092" s="28">
        <v>-3.8054930000000001E-3</v>
      </c>
      <c r="O2092" s="28">
        <v>-1.0172099999999999E-3</v>
      </c>
      <c r="P2092" s="28">
        <v>-3.1696600000000001E-4</v>
      </c>
      <c r="Q2092" s="28">
        <v>2.0061419999999999E-4</v>
      </c>
      <c r="R2092" s="28">
        <v>1.6258749999999999E-4</v>
      </c>
    </row>
    <row r="2093" spans="1:18" ht="33.75" x14ac:dyDescent="0.2">
      <c r="A2093" s="12" t="s">
        <v>1847</v>
      </c>
      <c r="B2093" s="10" t="str">
        <f>VLOOKUP(A2093,[3]Feuil1!$A$4:$B$2591,2,FALSE)</f>
        <v>Autres interventions pour affections du sang et des organes hématopoïétiques, niveau 2</v>
      </c>
      <c r="C2093" s="26">
        <v>416</v>
      </c>
      <c r="D2093" s="27">
        <v>2515594.1705999998</v>
      </c>
      <c r="E2093" s="26">
        <v>378</v>
      </c>
      <c r="F2093" s="27">
        <v>2251860.5225999998</v>
      </c>
      <c r="G2093" s="26">
        <v>437</v>
      </c>
      <c r="H2093" s="27">
        <v>2617756.5011999998</v>
      </c>
      <c r="I2093" s="28">
        <v>-0.104839505</v>
      </c>
      <c r="J2093" s="28">
        <v>-9.1346153999999999E-2</v>
      </c>
      <c r="K2093" s="28">
        <v>-1.4849826E-2</v>
      </c>
      <c r="L2093" s="28">
        <v>0.16248607540000001</v>
      </c>
      <c r="M2093" s="28">
        <v>0.1560846561</v>
      </c>
      <c r="N2093" s="28">
        <v>5.5371544E-3</v>
      </c>
      <c r="O2093" s="28">
        <v>8.1101890000000003E-4</v>
      </c>
      <c r="P2093" s="28">
        <v>7.029502E-4</v>
      </c>
      <c r="Q2093" s="28">
        <v>3.9686900000000001E-5</v>
      </c>
      <c r="R2093" s="28">
        <v>9.6603199999999997E-5</v>
      </c>
    </row>
    <row r="2094" spans="1:18" ht="33.75" x14ac:dyDescent="0.2">
      <c r="A2094" s="12" t="s">
        <v>1848</v>
      </c>
      <c r="B2094" s="10" t="str">
        <f>VLOOKUP(A2094,[3]Feuil1!$A$4:$B$2591,2,FALSE)</f>
        <v>Autres interventions pour affections du sang et des organes hématopoïétiques, niveau 3</v>
      </c>
      <c r="C2094" s="26">
        <v>186</v>
      </c>
      <c r="D2094" s="27">
        <v>2044752.2601999999</v>
      </c>
      <c r="E2094" s="26">
        <v>201</v>
      </c>
      <c r="F2094" s="27">
        <v>2150036.4224</v>
      </c>
      <c r="G2094" s="26">
        <v>178</v>
      </c>
      <c r="H2094" s="27">
        <v>1914422.2722</v>
      </c>
      <c r="I2094" s="28">
        <v>5.1489935600000002E-2</v>
      </c>
      <c r="J2094" s="28">
        <v>8.0645161300000004E-2</v>
      </c>
      <c r="K2094" s="28">
        <v>-2.6979462999999999E-2</v>
      </c>
      <c r="L2094" s="28">
        <v>-0.10958612</v>
      </c>
      <c r="M2094" s="28">
        <v>-0.11442786100000001</v>
      </c>
      <c r="N2094" s="28">
        <v>5.4673585E-3</v>
      </c>
      <c r="O2094" s="28">
        <v>-3.1616000000000001E-4</v>
      </c>
      <c r="P2094" s="28">
        <v>-4.5265600000000001E-4</v>
      </c>
      <c r="Q2094" s="28">
        <v>1.6165399999999999E-5</v>
      </c>
      <c r="R2094" s="28">
        <v>7.0648000000000005E-5</v>
      </c>
    </row>
    <row r="2095" spans="1:18" ht="33.75" x14ac:dyDescent="0.2">
      <c r="A2095" s="12" t="s">
        <v>1849</v>
      </c>
      <c r="B2095" s="10" t="str">
        <f>VLOOKUP(A2095,[3]Feuil1!$A$4:$B$2591,2,FALSE)</f>
        <v>Autres interventions pour affections du sang et des organes hématopoïétiques, niveau 4</v>
      </c>
      <c r="C2095" s="26">
        <v>82</v>
      </c>
      <c r="D2095" s="27">
        <v>1651928.8296000001</v>
      </c>
      <c r="E2095" s="26">
        <v>68</v>
      </c>
      <c r="F2095" s="27">
        <v>1261527.6595999999</v>
      </c>
      <c r="G2095" s="26">
        <v>69</v>
      </c>
      <c r="H2095" s="27">
        <v>1267545.3333000001</v>
      </c>
      <c r="I2095" s="28">
        <v>-0.236330502</v>
      </c>
      <c r="J2095" s="28">
        <v>-0.17073170700000001</v>
      </c>
      <c r="K2095" s="28">
        <v>-7.9104429000000004E-2</v>
      </c>
      <c r="L2095" s="28">
        <v>4.7701480000000001E-3</v>
      </c>
      <c r="M2095" s="28">
        <v>1.47058824E-2</v>
      </c>
      <c r="N2095" s="28">
        <v>-9.7917379999999995E-3</v>
      </c>
      <c r="O2095" s="28">
        <v>1.37461E-5</v>
      </c>
      <c r="P2095" s="28">
        <v>1.1561E-5</v>
      </c>
      <c r="Q2095" s="28">
        <v>6.2663550000000001E-6</v>
      </c>
      <c r="R2095" s="28">
        <v>4.6776300000000001E-5</v>
      </c>
    </row>
    <row r="2096" spans="1:18" ht="33.75" x14ac:dyDescent="0.2">
      <c r="A2096" s="12" t="s">
        <v>1850</v>
      </c>
      <c r="B2096" s="10" t="str">
        <f>VLOOKUP(A2096,[3]Feuil1!$A$4:$B$2591,2,FALSE)</f>
        <v>Autres interventions pour affections du sang et des organes hématopoïétiques, en ambulatoire</v>
      </c>
      <c r="C2096" s="26">
        <v>1223</v>
      </c>
      <c r="D2096" s="27">
        <v>1860704.784</v>
      </c>
      <c r="E2096" s="26">
        <v>1470</v>
      </c>
      <c r="F2096" s="27">
        <v>2235510.5759999999</v>
      </c>
      <c r="G2096" s="26">
        <v>1437</v>
      </c>
      <c r="H2096" s="27">
        <v>2182586.4720000001</v>
      </c>
      <c r="I2096" s="28">
        <v>0.2014321644</v>
      </c>
      <c r="J2096" s="28">
        <v>0.20196238759999999</v>
      </c>
      <c r="K2096" s="28">
        <v>-4.4113099999999999E-4</v>
      </c>
      <c r="L2096" s="28">
        <v>-2.3674279999999999E-2</v>
      </c>
      <c r="M2096" s="28">
        <v>-2.244898E-2</v>
      </c>
      <c r="N2096" s="28">
        <v>-1.2534390000000001E-3</v>
      </c>
      <c r="O2096" s="28">
        <v>-4.5362100000000003E-4</v>
      </c>
      <c r="P2096" s="28">
        <v>-1.0167599999999999E-4</v>
      </c>
      <c r="Q2096" s="28">
        <v>1.3050369999999999E-4</v>
      </c>
      <c r="R2096" s="28">
        <v>8.05441E-5</v>
      </c>
    </row>
    <row r="2097" spans="1:18" x14ac:dyDescent="0.2">
      <c r="A2097" s="12" t="s">
        <v>1851</v>
      </c>
      <c r="B2097" s="10" t="str">
        <f>VLOOKUP(A2097,[3]Feuil1!$A$4:$B$2591,2,FALSE)</f>
        <v>Affections de la rate, niveau 1</v>
      </c>
      <c r="C2097" s="26">
        <v>653</v>
      </c>
      <c r="D2097" s="27">
        <v>2260752.4849</v>
      </c>
      <c r="E2097" s="26">
        <v>670</v>
      </c>
      <c r="F2097" s="27">
        <v>2335159.4835000001</v>
      </c>
      <c r="G2097" s="26">
        <v>620</v>
      </c>
      <c r="H2097" s="27">
        <v>2149904.3459999999</v>
      </c>
      <c r="I2097" s="28">
        <v>3.2912492199999997E-2</v>
      </c>
      <c r="J2097" s="28">
        <v>2.6033690700000001E-2</v>
      </c>
      <c r="K2097" s="28">
        <v>6.7042648E-3</v>
      </c>
      <c r="L2097" s="28">
        <v>-7.9332970000000003E-2</v>
      </c>
      <c r="M2097" s="28">
        <v>-7.4626866E-2</v>
      </c>
      <c r="N2097" s="28">
        <v>-5.0856290000000004E-3</v>
      </c>
      <c r="O2097" s="28">
        <v>-6.8730400000000002E-4</v>
      </c>
      <c r="P2097" s="28">
        <v>-3.5590799999999999E-4</v>
      </c>
      <c r="Q2097" s="28">
        <v>5.63064E-5</v>
      </c>
      <c r="R2097" s="28">
        <v>7.9338099999999999E-5</v>
      </c>
    </row>
    <row r="2098" spans="1:18" x14ac:dyDescent="0.2">
      <c r="A2098" s="12" t="s">
        <v>1852</v>
      </c>
      <c r="B2098" s="10" t="str">
        <f>VLOOKUP(A2098,[3]Feuil1!$A$4:$B$2591,2,FALSE)</f>
        <v>Affections de la rate, niveau 2</v>
      </c>
      <c r="C2098" s="26">
        <v>372</v>
      </c>
      <c r="D2098" s="27">
        <v>2143709.9885</v>
      </c>
      <c r="E2098" s="26">
        <v>433</v>
      </c>
      <c r="F2098" s="27">
        <v>2543823.7212999999</v>
      </c>
      <c r="G2098" s="26">
        <v>429</v>
      </c>
      <c r="H2098" s="27">
        <v>2519591.7059999998</v>
      </c>
      <c r="I2098" s="28">
        <v>0.18664545809999999</v>
      </c>
      <c r="J2098" s="28">
        <v>0.1639784946</v>
      </c>
      <c r="K2098" s="28">
        <v>1.94736961E-2</v>
      </c>
      <c r="L2098" s="28">
        <v>-9.5258229999999992E-3</v>
      </c>
      <c r="M2098" s="28">
        <v>-9.2378749999999996E-3</v>
      </c>
      <c r="N2098" s="28">
        <v>-2.9063299999999999E-4</v>
      </c>
      <c r="O2098" s="28">
        <v>-5.4984000000000001E-5</v>
      </c>
      <c r="P2098" s="28">
        <v>-4.6554000000000002E-5</v>
      </c>
      <c r="Q2098" s="28">
        <v>3.8960400000000001E-5</v>
      </c>
      <c r="R2098" s="28">
        <v>9.2980599999999995E-5</v>
      </c>
    </row>
    <row r="2099" spans="1:18" x14ac:dyDescent="0.2">
      <c r="A2099" s="12" t="s">
        <v>1853</v>
      </c>
      <c r="B2099" s="10" t="str">
        <f>VLOOKUP(A2099,[3]Feuil1!$A$4:$B$2591,2,FALSE)</f>
        <v>Affections de la rate, niveau 3</v>
      </c>
      <c r="C2099" s="26">
        <v>154</v>
      </c>
      <c r="D2099" s="27">
        <v>1757291.2313999999</v>
      </c>
      <c r="E2099" s="26">
        <v>174</v>
      </c>
      <c r="F2099" s="27">
        <v>2039031.2501999999</v>
      </c>
      <c r="G2099" s="26">
        <v>200</v>
      </c>
      <c r="H2099" s="27">
        <v>2342669.7971999999</v>
      </c>
      <c r="I2099" s="28">
        <v>0.16032631</v>
      </c>
      <c r="J2099" s="28">
        <v>0.12987012989999999</v>
      </c>
      <c r="K2099" s="28">
        <v>2.69554698E-2</v>
      </c>
      <c r="L2099" s="28">
        <v>0.14891314050000001</v>
      </c>
      <c r="M2099" s="28">
        <v>0.1494252874</v>
      </c>
      <c r="N2099" s="28">
        <v>-4.4556799999999997E-4</v>
      </c>
      <c r="O2099" s="28">
        <v>3.5739810000000002E-4</v>
      </c>
      <c r="P2099" s="28">
        <v>5.8334269999999995E-4</v>
      </c>
      <c r="Q2099" s="28">
        <v>1.8163299999999999E-5</v>
      </c>
      <c r="R2099" s="28">
        <v>8.6451699999999998E-5</v>
      </c>
    </row>
    <row r="2100" spans="1:18" x14ac:dyDescent="0.2">
      <c r="A2100" s="12" t="s">
        <v>1854</v>
      </c>
      <c r="B2100" s="10" t="str">
        <f>VLOOKUP(A2100,[3]Feuil1!$A$4:$B$2591,2,FALSE)</f>
        <v>Affections de la rate, niveau 4</v>
      </c>
      <c r="C2100" s="26">
        <v>47</v>
      </c>
      <c r="D2100" s="27">
        <v>757798.19640000002</v>
      </c>
      <c r="E2100" s="26">
        <v>32</v>
      </c>
      <c r="F2100" s="27">
        <v>521500.6385</v>
      </c>
      <c r="G2100" s="26">
        <v>47</v>
      </c>
      <c r="H2100" s="27">
        <v>751783.92500000005</v>
      </c>
      <c r="I2100" s="28">
        <v>-0.31182122000000001</v>
      </c>
      <c r="J2100" s="28">
        <v>-0.31914893599999999</v>
      </c>
      <c r="K2100" s="28">
        <v>1.0762583500000001E-2</v>
      </c>
      <c r="L2100" s="28">
        <v>0.44157814870000001</v>
      </c>
      <c r="M2100" s="28">
        <v>0.46875</v>
      </c>
      <c r="N2100" s="28">
        <v>-1.8499984000000001E-2</v>
      </c>
      <c r="O2100" s="28">
        <v>2.0619120000000001E-4</v>
      </c>
      <c r="P2100" s="28">
        <v>4.4241449999999998E-4</v>
      </c>
      <c r="Q2100" s="28">
        <v>4.2683867000000001E-6</v>
      </c>
      <c r="R2100" s="28">
        <v>2.7743099999999999E-5</v>
      </c>
    </row>
    <row r="2101" spans="1:18" x14ac:dyDescent="0.2">
      <c r="A2101" s="12" t="s">
        <v>1855</v>
      </c>
      <c r="B2101" s="10" t="str">
        <f>VLOOKUP(A2101,[3]Feuil1!$A$4:$B$2591,2,FALSE)</f>
        <v>Affections de la rate, très courte durée</v>
      </c>
      <c r="C2101" s="26">
        <v>179</v>
      </c>
      <c r="D2101" s="27">
        <v>77381.157600000006</v>
      </c>
      <c r="E2101" s="26">
        <v>199</v>
      </c>
      <c r="F2101" s="27">
        <v>85905.806400000001</v>
      </c>
      <c r="G2101" s="26">
        <v>205</v>
      </c>
      <c r="H2101" s="27">
        <v>88319.080799999996</v>
      </c>
      <c r="I2101" s="28">
        <v>0.1101644</v>
      </c>
      <c r="J2101" s="28">
        <v>0.11173184360000001</v>
      </c>
      <c r="K2101" s="28">
        <v>-1.4099119999999999E-3</v>
      </c>
      <c r="L2101" s="28">
        <v>2.80920988E-2</v>
      </c>
      <c r="M2101" s="28">
        <v>3.0150753799999999E-2</v>
      </c>
      <c r="N2101" s="28">
        <v>-1.9984019999999998E-3</v>
      </c>
      <c r="O2101" s="28">
        <v>8.2476499999999995E-5</v>
      </c>
      <c r="P2101" s="28">
        <v>4.6363221000000001E-6</v>
      </c>
      <c r="Q2101" s="28">
        <v>1.8617399999999999E-5</v>
      </c>
      <c r="R2101" s="28">
        <v>3.2592444000000002E-6</v>
      </c>
    </row>
    <row r="2102" spans="1:18" x14ac:dyDescent="0.2">
      <c r="A2102" s="12" t="s">
        <v>1856</v>
      </c>
      <c r="B2102" s="10" t="str">
        <f>VLOOKUP(A2102,[3]Feuil1!$A$4:$B$2591,2,FALSE)</f>
        <v>Donneurs de moelle, niveau 1</v>
      </c>
      <c r="C2102" s="26">
        <v>789</v>
      </c>
      <c r="D2102" s="27">
        <v>951772.51049999997</v>
      </c>
      <c r="E2102" s="26">
        <v>777</v>
      </c>
      <c r="F2102" s="27">
        <v>938744.31</v>
      </c>
      <c r="G2102" s="26">
        <v>816</v>
      </c>
      <c r="H2102" s="27">
        <v>984693.99979999999</v>
      </c>
      <c r="I2102" s="28">
        <v>-1.3688356E-2</v>
      </c>
      <c r="J2102" s="28">
        <v>-1.5209125E-2</v>
      </c>
      <c r="K2102" s="28">
        <v>1.5442566999999999E-3</v>
      </c>
      <c r="L2102" s="28">
        <v>4.8948035500000001E-2</v>
      </c>
      <c r="M2102" s="28">
        <v>5.0193050199999999E-2</v>
      </c>
      <c r="N2102" s="28">
        <v>-1.1855100000000001E-3</v>
      </c>
      <c r="O2102" s="28">
        <v>5.3609719999999999E-4</v>
      </c>
      <c r="P2102" s="28">
        <v>8.8277399999999996E-5</v>
      </c>
      <c r="Q2102" s="28">
        <v>7.4106500000000006E-5</v>
      </c>
      <c r="R2102" s="28">
        <v>3.6338199999999997E-5</v>
      </c>
    </row>
    <row r="2103" spans="1:18" x14ac:dyDescent="0.2">
      <c r="A2103" s="12" t="s">
        <v>1857</v>
      </c>
      <c r="B2103" s="10" t="str">
        <f>VLOOKUP(A2103,[3]Feuil1!$A$4:$B$2591,2,FALSE)</f>
        <v>Donneurs de moelle, niveau 2</v>
      </c>
      <c r="C2103" s="26">
        <v>3</v>
      </c>
      <c r="D2103" s="27">
        <v>7369.59</v>
      </c>
      <c r="E2103" s="26">
        <v>5</v>
      </c>
      <c r="F2103" s="27">
        <v>12454.607099999999</v>
      </c>
      <c r="G2103" s="26">
        <v>5</v>
      </c>
      <c r="H2103" s="27">
        <v>12798.5213</v>
      </c>
      <c r="I2103" s="28">
        <v>0.69</v>
      </c>
      <c r="J2103" s="28">
        <v>0.66666666669999997</v>
      </c>
      <c r="K2103" s="28">
        <v>1.4E-2</v>
      </c>
      <c r="L2103" s="28">
        <v>2.76134122E-2</v>
      </c>
      <c r="M2103" s="28">
        <v>0</v>
      </c>
      <c r="N2103" s="28">
        <v>2.76134122E-2</v>
      </c>
      <c r="O2103" s="28">
        <v>0</v>
      </c>
      <c r="P2103" s="28">
        <v>6.6071931999999997E-7</v>
      </c>
      <c r="Q2103" s="28">
        <v>4.5408368999999999E-7</v>
      </c>
      <c r="R2103" s="28">
        <v>4.7230461000000001E-7</v>
      </c>
    </row>
    <row r="2104" spans="1:18" x14ac:dyDescent="0.2">
      <c r="A2104" s="12" t="s">
        <v>2600</v>
      </c>
      <c r="B2104" s="10" t="str">
        <f>VLOOKUP(A2104,[3]Feuil1!$A$4:$B$2591,2,FALSE)</f>
        <v>Donneurs de moelle, niveau 4</v>
      </c>
      <c r="C2104" s="26" t="s">
        <v>3391</v>
      </c>
      <c r="D2104" s="27" t="s">
        <v>3391</v>
      </c>
      <c r="E2104" s="26" t="s">
        <v>3391</v>
      </c>
      <c r="F2104" s="27" t="s">
        <v>3391</v>
      </c>
      <c r="G2104" s="26">
        <v>1</v>
      </c>
      <c r="H2104" s="27">
        <v>5544.3</v>
      </c>
      <c r="I2104" s="28" t="s">
        <v>3391</v>
      </c>
      <c r="J2104" s="28" t="s">
        <v>3391</v>
      </c>
      <c r="K2104" s="28" t="s">
        <v>3391</v>
      </c>
      <c r="L2104" s="28" t="s">
        <v>3391</v>
      </c>
      <c r="M2104" s="28" t="s">
        <v>3391</v>
      </c>
      <c r="N2104" s="28" t="s">
        <v>3391</v>
      </c>
      <c r="O2104" s="28" t="s">
        <v>3391</v>
      </c>
      <c r="P2104" s="28" t="s">
        <v>3391</v>
      </c>
      <c r="Q2104" s="28">
        <v>9.0816739000000005E-8</v>
      </c>
      <c r="R2104" s="28">
        <v>2.0460164000000001E-7</v>
      </c>
    </row>
    <row r="2105" spans="1:18" x14ac:dyDescent="0.2">
      <c r="A2105" s="12" t="s">
        <v>1858</v>
      </c>
      <c r="B2105" s="10" t="str">
        <f>VLOOKUP(A2105,[3]Feuil1!$A$4:$B$2591,2,FALSE)</f>
        <v>Déficits immunitaires, niveau 1</v>
      </c>
      <c r="C2105" s="26">
        <v>1291</v>
      </c>
      <c r="D2105" s="27">
        <v>898583.73</v>
      </c>
      <c r="E2105" s="26">
        <v>1210</v>
      </c>
      <c r="F2105" s="27">
        <v>850699.16249999998</v>
      </c>
      <c r="G2105" s="26">
        <v>1156</v>
      </c>
      <c r="H2105" s="27">
        <v>818372.11499999999</v>
      </c>
      <c r="I2105" s="28">
        <v>-5.3288931999999997E-2</v>
      </c>
      <c r="J2105" s="28">
        <v>-6.2742060000000002E-2</v>
      </c>
      <c r="K2105" s="28">
        <v>1.00859409E-2</v>
      </c>
      <c r="L2105" s="28">
        <v>-3.8000563000000001E-2</v>
      </c>
      <c r="M2105" s="28">
        <v>-4.4628098999999997E-2</v>
      </c>
      <c r="N2105" s="28">
        <v>6.9371264999999998E-3</v>
      </c>
      <c r="O2105" s="28">
        <v>-7.4228800000000002E-4</v>
      </c>
      <c r="P2105" s="28">
        <v>-6.2106000000000005E-5</v>
      </c>
      <c r="Q2105" s="28">
        <v>1.049841E-4</v>
      </c>
      <c r="R2105" s="28">
        <v>3.02004E-5</v>
      </c>
    </row>
    <row r="2106" spans="1:18" x14ac:dyDescent="0.2">
      <c r="A2106" s="12" t="s">
        <v>1859</v>
      </c>
      <c r="B2106" s="10" t="str">
        <f>VLOOKUP(A2106,[3]Feuil1!$A$4:$B$2591,2,FALSE)</f>
        <v>Déficits immunitaires, niveau 2</v>
      </c>
      <c r="C2106" s="26">
        <v>84</v>
      </c>
      <c r="D2106" s="27">
        <v>232450.1832</v>
      </c>
      <c r="E2106" s="26">
        <v>69</v>
      </c>
      <c r="F2106" s="27">
        <v>201349.53769999999</v>
      </c>
      <c r="G2106" s="26">
        <v>78</v>
      </c>
      <c r="H2106" s="27">
        <v>215220.7096</v>
      </c>
      <c r="I2106" s="28">
        <v>-0.133794885</v>
      </c>
      <c r="J2106" s="28">
        <v>-0.178571429</v>
      </c>
      <c r="K2106" s="28">
        <v>5.4510574899999997E-2</v>
      </c>
      <c r="L2106" s="28">
        <v>6.8891004500000005E-2</v>
      </c>
      <c r="M2106" s="28">
        <v>0.13043478259999999</v>
      </c>
      <c r="N2106" s="28">
        <v>-5.4442573000000001E-2</v>
      </c>
      <c r="O2106" s="28">
        <v>1.237147E-4</v>
      </c>
      <c r="P2106" s="28">
        <v>2.6648900000000002E-5</v>
      </c>
      <c r="Q2106" s="28">
        <v>7.0837055999999996E-6</v>
      </c>
      <c r="R2106" s="28">
        <v>7.9423029000000001E-6</v>
      </c>
    </row>
    <row r="2107" spans="1:18" x14ac:dyDescent="0.2">
      <c r="A2107" s="12" t="s">
        <v>1860</v>
      </c>
      <c r="B2107" s="10" t="str">
        <f>VLOOKUP(A2107,[3]Feuil1!$A$4:$B$2591,2,FALSE)</f>
        <v>Déficits immunitaires, niveau 3</v>
      </c>
      <c r="C2107" s="26">
        <v>41</v>
      </c>
      <c r="D2107" s="27">
        <v>159826.7353</v>
      </c>
      <c r="E2107" s="26">
        <v>61</v>
      </c>
      <c r="F2107" s="27">
        <v>270174.62729999999</v>
      </c>
      <c r="G2107" s="26">
        <v>48</v>
      </c>
      <c r="H2107" s="27">
        <v>199242.45499999999</v>
      </c>
      <c r="I2107" s="28">
        <v>0.69042198600000004</v>
      </c>
      <c r="J2107" s="28">
        <v>0.487804878</v>
      </c>
      <c r="K2107" s="28">
        <v>0.13618526929999999</v>
      </c>
      <c r="L2107" s="28">
        <v>-0.26254194600000003</v>
      </c>
      <c r="M2107" s="28">
        <v>-0.21311475399999999</v>
      </c>
      <c r="N2107" s="28">
        <v>-6.2813723000000002E-2</v>
      </c>
      <c r="O2107" s="28">
        <v>-1.7869899999999999E-4</v>
      </c>
      <c r="P2107" s="28">
        <v>-1.3627299999999999E-4</v>
      </c>
      <c r="Q2107" s="28">
        <v>4.3592035000000001E-6</v>
      </c>
      <c r="R2107" s="28">
        <v>7.3526564000000002E-6</v>
      </c>
    </row>
    <row r="2108" spans="1:18" x14ac:dyDescent="0.2">
      <c r="A2108" s="12" t="s">
        <v>1861</v>
      </c>
      <c r="B2108" s="10" t="str">
        <f>VLOOKUP(A2108,[3]Feuil1!$A$4:$B$2591,2,FALSE)</f>
        <v>Déficits immunitaires, niveau 4</v>
      </c>
      <c r="C2108" s="26">
        <v>22</v>
      </c>
      <c r="D2108" s="27">
        <v>130066.7196</v>
      </c>
      <c r="E2108" s="26">
        <v>31</v>
      </c>
      <c r="F2108" s="27">
        <v>185703.84090000001</v>
      </c>
      <c r="G2108" s="26">
        <v>23</v>
      </c>
      <c r="H2108" s="27">
        <v>137355.9228</v>
      </c>
      <c r="I2108" s="28">
        <v>0.42775831869999997</v>
      </c>
      <c r="J2108" s="28">
        <v>0.40909090910000001</v>
      </c>
      <c r="K2108" s="28">
        <v>1.32478391E-2</v>
      </c>
      <c r="L2108" s="28">
        <v>-0.26034958600000002</v>
      </c>
      <c r="M2108" s="28">
        <v>-0.25806451600000002</v>
      </c>
      <c r="N2108" s="28">
        <v>-3.079877E-3</v>
      </c>
      <c r="O2108" s="28">
        <v>-1.09969E-4</v>
      </c>
      <c r="P2108" s="28">
        <v>-9.2885000000000003E-5</v>
      </c>
      <c r="Q2108" s="28">
        <v>2.088785E-6</v>
      </c>
      <c r="R2108" s="28">
        <v>5.0688538999999999E-6</v>
      </c>
    </row>
    <row r="2109" spans="1:18" ht="22.5" x14ac:dyDescent="0.2">
      <c r="A2109" s="12" t="s">
        <v>1862</v>
      </c>
      <c r="B2109" s="10" t="str">
        <f>VLOOKUP(A2109,[3]Feuil1!$A$4:$B$2591,2,FALSE)</f>
        <v>Autres affections du système réticuloendothélial ou immunitaire, niveau 1</v>
      </c>
      <c r="C2109" s="26">
        <v>3540</v>
      </c>
      <c r="D2109" s="27">
        <v>5955073.4013999999</v>
      </c>
      <c r="E2109" s="26">
        <v>3535</v>
      </c>
      <c r="F2109" s="27">
        <v>5897786.0983999996</v>
      </c>
      <c r="G2109" s="26">
        <v>3470</v>
      </c>
      <c r="H2109" s="27">
        <v>5723508.4369999999</v>
      </c>
      <c r="I2109" s="28">
        <v>-9.6199159999999992E-3</v>
      </c>
      <c r="J2109" s="28">
        <v>-1.412429E-3</v>
      </c>
      <c r="K2109" s="28">
        <v>-8.2190949999999992E-3</v>
      </c>
      <c r="L2109" s="28">
        <v>-2.9549675000000001E-2</v>
      </c>
      <c r="M2109" s="28">
        <v>-1.8387553000000001E-2</v>
      </c>
      <c r="N2109" s="28">
        <v>-1.1371211000000001E-2</v>
      </c>
      <c r="O2109" s="28">
        <v>-8.9349500000000001E-4</v>
      </c>
      <c r="P2109" s="28">
        <v>-3.3481800000000002E-4</v>
      </c>
      <c r="Q2109" s="28">
        <v>3.1513409999999999E-4</v>
      </c>
      <c r="R2109" s="28">
        <v>2.11215E-4</v>
      </c>
    </row>
    <row r="2110" spans="1:18" ht="22.5" x14ac:dyDescent="0.2">
      <c r="A2110" s="12" t="s">
        <v>1863</v>
      </c>
      <c r="B2110" s="10" t="str">
        <f>VLOOKUP(A2110,[3]Feuil1!$A$4:$B$2591,2,FALSE)</f>
        <v>Autres affections du système réticuloendothélial ou immunitaire, niveau 2</v>
      </c>
      <c r="C2110" s="26">
        <v>1990</v>
      </c>
      <c r="D2110" s="27">
        <v>7826927.2021000003</v>
      </c>
      <c r="E2110" s="26">
        <v>2061</v>
      </c>
      <c r="F2110" s="27">
        <v>8096709.7411000002</v>
      </c>
      <c r="G2110" s="26">
        <v>2165</v>
      </c>
      <c r="H2110" s="27">
        <v>8478464.6230999995</v>
      </c>
      <c r="I2110" s="28">
        <v>3.4468512600000001E-2</v>
      </c>
      <c r="J2110" s="28">
        <v>3.5678392000000003E-2</v>
      </c>
      <c r="K2110" s="28">
        <v>-1.1682000000000001E-3</v>
      </c>
      <c r="L2110" s="28">
        <v>4.7149384699999998E-2</v>
      </c>
      <c r="M2110" s="28">
        <v>5.0460941299999999E-2</v>
      </c>
      <c r="N2110" s="28">
        <v>-3.15248E-3</v>
      </c>
      <c r="O2110" s="28">
        <v>1.4295925999999999E-3</v>
      </c>
      <c r="P2110" s="28">
        <v>7.3341789999999997E-4</v>
      </c>
      <c r="Q2110" s="28">
        <v>1.9661820000000001E-4</v>
      </c>
      <c r="R2110" s="28">
        <v>3.1288129999999998E-4</v>
      </c>
    </row>
    <row r="2111" spans="1:18" ht="22.5" x14ac:dyDescent="0.2">
      <c r="A2111" s="12" t="s">
        <v>1864</v>
      </c>
      <c r="B2111" s="10" t="str">
        <f>VLOOKUP(A2111,[3]Feuil1!$A$4:$B$2591,2,FALSE)</f>
        <v>Autres affections du système réticuloendothélial ou immunitaire, niveau 3</v>
      </c>
      <c r="C2111" s="26">
        <v>1237</v>
      </c>
      <c r="D2111" s="27">
        <v>7682945.5294000003</v>
      </c>
      <c r="E2111" s="26">
        <v>1313</v>
      </c>
      <c r="F2111" s="27">
        <v>8188437.6909999996</v>
      </c>
      <c r="G2111" s="26">
        <v>1319</v>
      </c>
      <c r="H2111" s="27">
        <v>8241303.6657999996</v>
      </c>
      <c r="I2111" s="28">
        <v>6.5794057700000005E-2</v>
      </c>
      <c r="J2111" s="28">
        <v>6.1438965200000001E-2</v>
      </c>
      <c r="K2111" s="28">
        <v>4.1030079000000004E-3</v>
      </c>
      <c r="L2111" s="28">
        <v>6.4561734999999997E-3</v>
      </c>
      <c r="M2111" s="28">
        <v>4.5696877E-3</v>
      </c>
      <c r="N2111" s="28">
        <v>1.8779044E-3</v>
      </c>
      <c r="O2111" s="28">
        <v>8.2476499999999995E-5</v>
      </c>
      <c r="P2111" s="28">
        <v>1.0156479999999999E-4</v>
      </c>
      <c r="Q2111" s="28">
        <v>1.197873E-4</v>
      </c>
      <c r="R2111" s="28">
        <v>3.0412929999999998E-4</v>
      </c>
    </row>
    <row r="2112" spans="1:18" ht="22.5" x14ac:dyDescent="0.2">
      <c r="A2112" s="12" t="s">
        <v>1865</v>
      </c>
      <c r="B2112" s="10" t="str">
        <f>VLOOKUP(A2112,[3]Feuil1!$A$4:$B$2591,2,FALSE)</f>
        <v>Autres affections du système réticuloendothélial ou immunitaire, niveau 4</v>
      </c>
      <c r="C2112" s="26">
        <v>629</v>
      </c>
      <c r="D2112" s="27">
        <v>6325904.6355999997</v>
      </c>
      <c r="E2112" s="26">
        <v>699</v>
      </c>
      <c r="F2112" s="27">
        <v>6971105.2621999998</v>
      </c>
      <c r="G2112" s="26">
        <v>733</v>
      </c>
      <c r="H2112" s="27">
        <v>7335842.6919999998</v>
      </c>
      <c r="I2112" s="28">
        <v>0.1019934166</v>
      </c>
      <c r="J2112" s="28">
        <v>0.1112877583</v>
      </c>
      <c r="K2112" s="28">
        <v>-8.363578E-3</v>
      </c>
      <c r="L2112" s="28">
        <v>5.2321320099999999E-2</v>
      </c>
      <c r="M2112" s="28">
        <v>4.8640915600000001E-2</v>
      </c>
      <c r="N2112" s="28">
        <v>3.5096900000000002E-3</v>
      </c>
      <c r="O2112" s="28">
        <v>4.6736679999999999E-4</v>
      </c>
      <c r="P2112" s="28">
        <v>7.0072440000000004E-4</v>
      </c>
      <c r="Q2112" s="28">
        <v>6.6568699999999998E-5</v>
      </c>
      <c r="R2112" s="28">
        <v>2.7071499999999999E-4</v>
      </c>
    </row>
    <row r="2113" spans="1:18" ht="33.75" x14ac:dyDescent="0.2">
      <c r="A2113" s="12" t="s">
        <v>1866</v>
      </c>
      <c r="B2113" s="10" t="str">
        <f>VLOOKUP(A2113,[3]Feuil1!$A$4:$B$2591,2,FALSE)</f>
        <v>Autres affections du système réticuloendothélial ou immunitaire, très courte durée</v>
      </c>
      <c r="C2113" s="26">
        <v>4461</v>
      </c>
      <c r="D2113" s="27">
        <v>2784156.7110000001</v>
      </c>
      <c r="E2113" s="26">
        <v>4950</v>
      </c>
      <c r="F2113" s="27">
        <v>3094888.65</v>
      </c>
      <c r="G2113" s="26">
        <v>4282</v>
      </c>
      <c r="H2113" s="27">
        <v>2686746.02</v>
      </c>
      <c r="I2113" s="28">
        <v>0.1116072015</v>
      </c>
      <c r="J2113" s="28">
        <v>0.1096166779</v>
      </c>
      <c r="K2113" s="28">
        <v>1.7938839999999999E-3</v>
      </c>
      <c r="L2113" s="28">
        <v>-0.131876354</v>
      </c>
      <c r="M2113" s="28">
        <v>-0.134949495</v>
      </c>
      <c r="N2113" s="28">
        <v>3.5525571000000001E-3</v>
      </c>
      <c r="O2113" s="28">
        <v>-9.1823830000000006E-3</v>
      </c>
      <c r="P2113" s="28">
        <v>-7.8411300000000002E-4</v>
      </c>
      <c r="Q2113" s="28">
        <v>3.8887729999999998E-4</v>
      </c>
      <c r="R2113" s="28">
        <v>9.9149199999999996E-5</v>
      </c>
    </row>
    <row r="2114" spans="1:18" ht="33.75" x14ac:dyDescent="0.2">
      <c r="A2114" s="12" t="s">
        <v>1867</v>
      </c>
      <c r="B2114" s="10" t="str">
        <f>VLOOKUP(A2114,[3]Feuil1!$A$4:$B$2591,2,FALSE)</f>
        <v>Troubles sévères de la lignée érythrocytaire, âge supérieur à 17 ans, niveau 1</v>
      </c>
      <c r="C2114" s="26">
        <v>5170</v>
      </c>
      <c r="D2114" s="27">
        <v>12203478.424000001</v>
      </c>
      <c r="E2114" s="26">
        <v>4934</v>
      </c>
      <c r="F2114" s="27">
        <v>11606562.501</v>
      </c>
      <c r="G2114" s="26">
        <v>4957</v>
      </c>
      <c r="H2114" s="27">
        <v>11721543.796</v>
      </c>
      <c r="I2114" s="28">
        <v>-4.8913589E-2</v>
      </c>
      <c r="J2114" s="28">
        <v>-4.5647968999999997E-2</v>
      </c>
      <c r="K2114" s="28">
        <v>-3.421819E-3</v>
      </c>
      <c r="L2114" s="28">
        <v>9.9065760999999999E-3</v>
      </c>
      <c r="M2114" s="28">
        <v>4.6615322000000004E-3</v>
      </c>
      <c r="N2114" s="28">
        <v>5.2207073999999999E-3</v>
      </c>
      <c r="O2114" s="28">
        <v>3.1615989999999997E-4</v>
      </c>
      <c r="P2114" s="28">
        <v>2.208992E-4</v>
      </c>
      <c r="Q2114" s="28">
        <v>4.5017860000000001E-4</v>
      </c>
      <c r="R2114" s="28">
        <v>4.3256080000000002E-4</v>
      </c>
    </row>
    <row r="2115" spans="1:18" ht="33.75" x14ac:dyDescent="0.2">
      <c r="A2115" s="12" t="s">
        <v>1868</v>
      </c>
      <c r="B2115" s="10" t="str">
        <f>VLOOKUP(A2115,[3]Feuil1!$A$4:$B$2591,2,FALSE)</f>
        <v>Troubles sévères de la lignée érythrocytaire, âge supérieur à 17 ans, niveau 2</v>
      </c>
      <c r="C2115" s="26">
        <v>5358</v>
      </c>
      <c r="D2115" s="27">
        <v>24340045.015000001</v>
      </c>
      <c r="E2115" s="26">
        <v>5843</v>
      </c>
      <c r="F2115" s="27">
        <v>26514388.333000001</v>
      </c>
      <c r="G2115" s="26">
        <v>5896</v>
      </c>
      <c r="H2115" s="27">
        <v>26769552.228</v>
      </c>
      <c r="I2115" s="28">
        <v>8.9331935000000001E-2</v>
      </c>
      <c r="J2115" s="28">
        <v>9.0518850299999995E-2</v>
      </c>
      <c r="K2115" s="28">
        <v>-1.088395E-3</v>
      </c>
      <c r="L2115" s="28">
        <v>9.6236011000000003E-3</v>
      </c>
      <c r="M2115" s="28">
        <v>9.0706828999999999E-3</v>
      </c>
      <c r="N2115" s="28">
        <v>5.479479E-4</v>
      </c>
      <c r="O2115" s="28">
        <v>7.2854240000000002E-4</v>
      </c>
      <c r="P2115" s="28">
        <v>4.9021449999999995E-4</v>
      </c>
      <c r="Q2115" s="28">
        <v>5.3545549999999996E-4</v>
      </c>
      <c r="R2115" s="28">
        <v>9.878783999999999E-4</v>
      </c>
    </row>
    <row r="2116" spans="1:18" ht="33.75" x14ac:dyDescent="0.2">
      <c r="A2116" s="12" t="s">
        <v>1869</v>
      </c>
      <c r="B2116" s="10" t="str">
        <f>VLOOKUP(A2116,[3]Feuil1!$A$4:$B$2591,2,FALSE)</f>
        <v>Troubles sévères de la lignée érythrocytaire, âge supérieur à 17 ans, niveau 3</v>
      </c>
      <c r="C2116" s="26">
        <v>3719</v>
      </c>
      <c r="D2116" s="27">
        <v>29116829.881000001</v>
      </c>
      <c r="E2116" s="26">
        <v>3879</v>
      </c>
      <c r="F2116" s="27">
        <v>30284126.66</v>
      </c>
      <c r="G2116" s="26">
        <v>4014</v>
      </c>
      <c r="H2116" s="27">
        <v>31438238.75</v>
      </c>
      <c r="I2116" s="28">
        <v>4.0090105399999999E-2</v>
      </c>
      <c r="J2116" s="28">
        <v>4.3022317800000001E-2</v>
      </c>
      <c r="K2116" s="28">
        <v>-2.8112649999999999E-3</v>
      </c>
      <c r="L2116" s="28">
        <v>3.8109472399999997E-2</v>
      </c>
      <c r="M2116" s="28">
        <v>3.4802784199999999E-2</v>
      </c>
      <c r="N2116" s="28">
        <v>3.1954766999999999E-3</v>
      </c>
      <c r="O2116" s="28">
        <v>1.8557211000000001E-3</v>
      </c>
      <c r="P2116" s="28">
        <v>2.2172511E-3</v>
      </c>
      <c r="Q2116" s="28">
        <v>3.645384E-4</v>
      </c>
      <c r="R2116" s="28">
        <v>1.1601672E-3</v>
      </c>
    </row>
    <row r="2117" spans="1:18" ht="33.75" x14ac:dyDescent="0.2">
      <c r="A2117" s="12" t="s">
        <v>1870</v>
      </c>
      <c r="B2117" s="10" t="str">
        <f>VLOOKUP(A2117,[3]Feuil1!$A$4:$B$2591,2,FALSE)</f>
        <v>Troubles sévères de la lignée érythrocytaire, âge supérieur à 17 ans, niveau 4</v>
      </c>
      <c r="C2117" s="26">
        <v>1847</v>
      </c>
      <c r="D2117" s="27">
        <v>24289028.568</v>
      </c>
      <c r="E2117" s="26">
        <v>2014</v>
      </c>
      <c r="F2117" s="27">
        <v>26972480.585999999</v>
      </c>
      <c r="G2117" s="26">
        <v>2040</v>
      </c>
      <c r="H2117" s="27">
        <v>26886306.449999999</v>
      </c>
      <c r="I2117" s="28">
        <v>0.1104800059</v>
      </c>
      <c r="J2117" s="28">
        <v>9.0416892299999996E-2</v>
      </c>
      <c r="K2117" s="28">
        <v>1.8399489000000002E-2</v>
      </c>
      <c r="L2117" s="28">
        <v>-3.1948910000000001E-3</v>
      </c>
      <c r="M2117" s="28">
        <v>1.29096326E-2</v>
      </c>
      <c r="N2117" s="28">
        <v>-1.589927E-2</v>
      </c>
      <c r="O2117" s="28">
        <v>3.5739810000000002E-4</v>
      </c>
      <c r="P2117" s="28">
        <v>-1.65556E-4</v>
      </c>
      <c r="Q2117" s="28">
        <v>1.8526609999999999E-4</v>
      </c>
      <c r="R2117" s="28">
        <v>9.9218700000000006E-4</v>
      </c>
    </row>
    <row r="2118" spans="1:18" ht="33.75" x14ac:dyDescent="0.2">
      <c r="A2118" s="12" t="s">
        <v>1871</v>
      </c>
      <c r="B2118" s="10" t="str">
        <f>VLOOKUP(A2118,[3]Feuil1!$A$4:$B$2591,2,FALSE)</f>
        <v>Troubles sévères de la lignée érythrocytaire, âge supérieur à 17 ans, très courte durée</v>
      </c>
      <c r="C2118" s="26">
        <v>4558</v>
      </c>
      <c r="D2118" s="27">
        <v>3344073.2237999998</v>
      </c>
      <c r="E2118" s="26">
        <v>5298</v>
      </c>
      <c r="F2118" s="27">
        <v>3906037.2930000001</v>
      </c>
      <c r="G2118" s="26">
        <v>5115</v>
      </c>
      <c r="H2118" s="27">
        <v>3753375.4865999999</v>
      </c>
      <c r="I2118" s="28">
        <v>0.16804777630000001</v>
      </c>
      <c r="J2118" s="28">
        <v>0.16235190869999999</v>
      </c>
      <c r="K2118" s="28">
        <v>4.9002953000000004E-3</v>
      </c>
      <c r="L2118" s="28">
        <v>-3.9083551000000001E-2</v>
      </c>
      <c r="M2118" s="28">
        <v>-3.4541335999999999E-2</v>
      </c>
      <c r="N2118" s="28">
        <v>-4.7047219999999997E-3</v>
      </c>
      <c r="O2118" s="28">
        <v>-2.5155329999999999E-3</v>
      </c>
      <c r="P2118" s="28">
        <v>-2.9328999999999998E-4</v>
      </c>
      <c r="Q2118" s="28">
        <v>4.6452759999999999E-4</v>
      </c>
      <c r="R2118" s="28">
        <v>1.3851099999999999E-4</v>
      </c>
    </row>
    <row r="2119" spans="1:18" ht="33.75" x14ac:dyDescent="0.2">
      <c r="A2119" s="12" t="s">
        <v>1872</v>
      </c>
      <c r="B2119" s="10" t="str">
        <f>VLOOKUP(A2119,[3]Feuil1!$A$4:$B$2591,2,FALSE)</f>
        <v>Autres troubles de la lignée érythrocytaire, âge supérieur à 17 ans, niveau 1</v>
      </c>
      <c r="C2119" s="26">
        <v>18767</v>
      </c>
      <c r="D2119" s="27">
        <v>40304604.898000002</v>
      </c>
      <c r="E2119" s="26">
        <v>18934</v>
      </c>
      <c r="F2119" s="27">
        <v>40415469.318999998</v>
      </c>
      <c r="G2119" s="26">
        <v>18860</v>
      </c>
      <c r="H2119" s="27">
        <v>40204003.594999999</v>
      </c>
      <c r="I2119" s="28">
        <v>2.7506638999999999E-3</v>
      </c>
      <c r="J2119" s="28">
        <v>8.8985986E-3</v>
      </c>
      <c r="K2119" s="28">
        <v>-6.0937090000000001E-3</v>
      </c>
      <c r="L2119" s="28">
        <v>-5.2322970000000003E-3</v>
      </c>
      <c r="M2119" s="28">
        <v>-3.9083130000000001E-3</v>
      </c>
      <c r="N2119" s="28">
        <v>-1.3291780000000001E-3</v>
      </c>
      <c r="O2119" s="28">
        <v>-1.0172099999999999E-3</v>
      </c>
      <c r="P2119" s="28">
        <v>-4.0626300000000002E-4</v>
      </c>
      <c r="Q2119" s="28">
        <v>1.7128037E-3</v>
      </c>
      <c r="R2119" s="28">
        <v>1.4836508E-3</v>
      </c>
    </row>
    <row r="2120" spans="1:18" ht="33.75" x14ac:dyDescent="0.2">
      <c r="A2120" s="12" t="s">
        <v>1873</v>
      </c>
      <c r="B2120" s="10" t="str">
        <f>VLOOKUP(A2120,[3]Feuil1!$A$4:$B$2591,2,FALSE)</f>
        <v>Autres troubles de la lignée érythrocytaire, âge supérieur à 17 ans, niveau 2</v>
      </c>
      <c r="C2120" s="26">
        <v>20588</v>
      </c>
      <c r="D2120" s="27">
        <v>78183156.563999996</v>
      </c>
      <c r="E2120" s="26">
        <v>21222</v>
      </c>
      <c r="F2120" s="27">
        <v>80413908.223000005</v>
      </c>
      <c r="G2120" s="26">
        <v>22197</v>
      </c>
      <c r="H2120" s="27">
        <v>84201806.167999998</v>
      </c>
      <c r="I2120" s="28">
        <v>2.85323816E-2</v>
      </c>
      <c r="J2120" s="28">
        <v>3.0794637699999999E-2</v>
      </c>
      <c r="K2120" s="28">
        <v>-2.1946719999999999E-3</v>
      </c>
      <c r="L2120" s="28">
        <v>4.7105009900000001E-2</v>
      </c>
      <c r="M2120" s="28">
        <v>4.59428895E-2</v>
      </c>
      <c r="N2120" s="28">
        <v>1.1110745E-3</v>
      </c>
      <c r="O2120" s="28">
        <v>1.34024303E-2</v>
      </c>
      <c r="P2120" s="28">
        <v>7.2772143000000003E-3</v>
      </c>
      <c r="Q2120" s="28">
        <v>2.0158591000000001E-3</v>
      </c>
      <c r="R2120" s="28">
        <v>3.1073043000000001E-3</v>
      </c>
    </row>
    <row r="2121" spans="1:18" ht="33.75" x14ac:dyDescent="0.2">
      <c r="A2121" s="12" t="s">
        <v>1874</v>
      </c>
      <c r="B2121" s="10" t="str">
        <f>VLOOKUP(A2121,[3]Feuil1!$A$4:$B$2591,2,FALSE)</f>
        <v>Autres troubles de la lignée érythrocytaire, âge supérieur à 17 ans, niveau 3</v>
      </c>
      <c r="C2121" s="26">
        <v>10251</v>
      </c>
      <c r="D2121" s="27">
        <v>53128170.335000001</v>
      </c>
      <c r="E2121" s="26">
        <v>11896</v>
      </c>
      <c r="F2121" s="27">
        <v>61779960.162</v>
      </c>
      <c r="G2121" s="26">
        <v>12803</v>
      </c>
      <c r="H2121" s="27">
        <v>66321686.696999997</v>
      </c>
      <c r="I2121" s="28">
        <v>0.16284750200000001</v>
      </c>
      <c r="J2121" s="28">
        <v>0.16047214909999999</v>
      </c>
      <c r="K2121" s="28">
        <v>2.0468849E-3</v>
      </c>
      <c r="L2121" s="28">
        <v>7.3514559100000001E-2</v>
      </c>
      <c r="M2121" s="28">
        <v>7.6244115700000004E-2</v>
      </c>
      <c r="N2121" s="28">
        <v>-2.5361870000000001E-3</v>
      </c>
      <c r="O2121" s="28">
        <v>1.2467696699999999E-2</v>
      </c>
      <c r="P2121" s="28">
        <v>8.7254507999999995E-3</v>
      </c>
      <c r="Q2121" s="28">
        <v>1.1627267E-3</v>
      </c>
      <c r="R2121" s="28">
        <v>2.4474732E-3</v>
      </c>
    </row>
    <row r="2122" spans="1:18" ht="33.75" x14ac:dyDescent="0.2">
      <c r="A2122" s="12" t="s">
        <v>1875</v>
      </c>
      <c r="B2122" s="10" t="str">
        <f>VLOOKUP(A2122,[3]Feuil1!$A$4:$B$2591,2,FALSE)</f>
        <v>Autres troubles de la lignée érythrocytaire, âge supérieur à 17 ans, niveau 4</v>
      </c>
      <c r="C2122" s="26">
        <v>1915</v>
      </c>
      <c r="D2122" s="27">
        <v>13155984.537</v>
      </c>
      <c r="E2122" s="26">
        <v>2107</v>
      </c>
      <c r="F2122" s="27">
        <v>14375102.418</v>
      </c>
      <c r="G2122" s="26">
        <v>2322</v>
      </c>
      <c r="H2122" s="27">
        <v>15833047.369000001</v>
      </c>
      <c r="I2122" s="28">
        <v>9.2666411800000001E-2</v>
      </c>
      <c r="J2122" s="28">
        <v>0.1002610966</v>
      </c>
      <c r="K2122" s="28">
        <v>-6.9026210000000003E-3</v>
      </c>
      <c r="L2122" s="28">
        <v>0.1014215349</v>
      </c>
      <c r="M2122" s="28">
        <v>0.1020408163</v>
      </c>
      <c r="N2122" s="28">
        <v>-5.6194100000000005E-4</v>
      </c>
      <c r="O2122" s="28">
        <v>2.9554077E-3</v>
      </c>
      <c r="P2122" s="28">
        <v>2.8009672000000002E-3</v>
      </c>
      <c r="Q2122" s="28">
        <v>2.1087650000000001E-4</v>
      </c>
      <c r="R2122" s="28">
        <v>5.8428790000000005E-4</v>
      </c>
    </row>
    <row r="2123" spans="1:18" ht="33.75" x14ac:dyDescent="0.2">
      <c r="A2123" s="12" t="s">
        <v>1876</v>
      </c>
      <c r="B2123" s="10" t="str">
        <f>VLOOKUP(A2123,[3]Feuil1!$A$4:$B$2591,2,FALSE)</f>
        <v>Autres troubles de la lignée érythrocytaire, âge supérieur à 17 ans, très courte durée</v>
      </c>
      <c r="C2123" s="26">
        <v>27654</v>
      </c>
      <c r="D2123" s="27">
        <v>20219661.421</v>
      </c>
      <c r="E2123" s="26">
        <v>29146</v>
      </c>
      <c r="F2123" s="27">
        <v>21310275.623</v>
      </c>
      <c r="G2123" s="26">
        <v>28985</v>
      </c>
      <c r="H2123" s="27">
        <v>21211662.351</v>
      </c>
      <c r="I2123" s="28">
        <v>5.3938301899999999E-2</v>
      </c>
      <c r="J2123" s="28">
        <v>5.3952411899999997E-2</v>
      </c>
      <c r="K2123" s="28">
        <v>-1.3388E-5</v>
      </c>
      <c r="L2123" s="28">
        <v>-4.6274990000000002E-3</v>
      </c>
      <c r="M2123" s="28">
        <v>-5.5239140000000004E-3</v>
      </c>
      <c r="N2123" s="28">
        <v>9.0139470000000005E-4</v>
      </c>
      <c r="O2123" s="28">
        <v>-2.2131189999999999E-3</v>
      </c>
      <c r="P2123" s="28">
        <v>-1.8945299999999999E-4</v>
      </c>
      <c r="Q2123" s="28">
        <v>2.6323231999999998E-3</v>
      </c>
      <c r="R2123" s="28">
        <v>7.8277529999999998E-4</v>
      </c>
    </row>
    <row r="2124" spans="1:18" x14ac:dyDescent="0.2">
      <c r="A2124" s="12" t="s">
        <v>1877</v>
      </c>
      <c r="B2124" s="10" t="str">
        <f>VLOOKUP(A2124,[3]Feuil1!$A$4:$B$2591,2,FALSE)</f>
        <v>Purpuras, niveau 1</v>
      </c>
      <c r="C2124" s="26">
        <v>3602</v>
      </c>
      <c r="D2124" s="27">
        <v>6453653.2922</v>
      </c>
      <c r="E2124" s="26">
        <v>3363</v>
      </c>
      <c r="F2124" s="27">
        <v>6005435.2582</v>
      </c>
      <c r="G2124" s="26">
        <v>3367</v>
      </c>
      <c r="H2124" s="27">
        <v>5987476.4467000002</v>
      </c>
      <c r="I2124" s="28">
        <v>-6.9451830000000006E-2</v>
      </c>
      <c r="J2124" s="28">
        <v>-6.6352026999999994E-2</v>
      </c>
      <c r="K2124" s="28">
        <v>-3.320099E-3</v>
      </c>
      <c r="L2124" s="28">
        <v>-2.990426E-3</v>
      </c>
      <c r="M2124" s="28">
        <v>1.1894142E-3</v>
      </c>
      <c r="N2124" s="28">
        <v>-4.1748749999999998E-3</v>
      </c>
      <c r="O2124" s="28">
        <v>5.4984300000000001E-5</v>
      </c>
      <c r="P2124" s="28">
        <v>-3.4502000000000003E-5</v>
      </c>
      <c r="Q2124" s="28">
        <v>3.0578000000000002E-4</v>
      </c>
      <c r="R2124" s="28">
        <v>2.209562E-4</v>
      </c>
    </row>
    <row r="2125" spans="1:18" x14ac:dyDescent="0.2">
      <c r="A2125" s="12" t="s">
        <v>1878</v>
      </c>
      <c r="B2125" s="10" t="str">
        <f>VLOOKUP(A2125,[3]Feuil1!$A$4:$B$2591,2,FALSE)</f>
        <v>Purpuras, niveau 2</v>
      </c>
      <c r="C2125" s="26">
        <v>1643</v>
      </c>
      <c r="D2125" s="27">
        <v>6072906.1879000003</v>
      </c>
      <c r="E2125" s="26">
        <v>1634</v>
      </c>
      <c r="F2125" s="27">
        <v>6041381.3926999997</v>
      </c>
      <c r="G2125" s="26">
        <v>1827</v>
      </c>
      <c r="H2125" s="27">
        <v>6742132.4145999998</v>
      </c>
      <c r="I2125" s="28">
        <v>-5.1910560000000003E-3</v>
      </c>
      <c r="J2125" s="28">
        <v>-5.4777849999999998E-3</v>
      </c>
      <c r="K2125" s="28">
        <v>2.8830799999999998E-4</v>
      </c>
      <c r="L2125" s="28">
        <v>0.1159918529</v>
      </c>
      <c r="M2125" s="28">
        <v>0.1181150551</v>
      </c>
      <c r="N2125" s="28">
        <v>-1.898912E-3</v>
      </c>
      <c r="O2125" s="28">
        <v>2.6529939000000001E-3</v>
      </c>
      <c r="P2125" s="28">
        <v>1.3462652E-3</v>
      </c>
      <c r="Q2125" s="28">
        <v>1.659222E-4</v>
      </c>
      <c r="R2125" s="28">
        <v>2.4880529999999999E-4</v>
      </c>
    </row>
    <row r="2126" spans="1:18" x14ac:dyDescent="0.2">
      <c r="A2126" s="12" t="s">
        <v>1879</v>
      </c>
      <c r="B2126" s="10" t="str">
        <f>VLOOKUP(A2126,[3]Feuil1!$A$4:$B$2591,2,FALSE)</f>
        <v>Purpuras, niveau 3</v>
      </c>
      <c r="C2126" s="26">
        <v>418</v>
      </c>
      <c r="D2126" s="27">
        <v>2047388.4232999999</v>
      </c>
      <c r="E2126" s="26">
        <v>465</v>
      </c>
      <c r="F2126" s="27">
        <v>2291501.7144999998</v>
      </c>
      <c r="G2126" s="26">
        <v>523</v>
      </c>
      <c r="H2126" s="27">
        <v>2579242.6617000001</v>
      </c>
      <c r="I2126" s="28">
        <v>0.1192315481</v>
      </c>
      <c r="J2126" s="28">
        <v>0.1124401914</v>
      </c>
      <c r="K2126" s="28">
        <v>6.1049184999999997E-3</v>
      </c>
      <c r="L2126" s="28">
        <v>0.1255687244</v>
      </c>
      <c r="M2126" s="28">
        <v>0.12473118280000001</v>
      </c>
      <c r="N2126" s="28">
        <v>7.4465930000000005E-4</v>
      </c>
      <c r="O2126" s="28">
        <v>7.9727279999999997E-4</v>
      </c>
      <c r="P2126" s="28">
        <v>5.5280070000000001E-4</v>
      </c>
      <c r="Q2126" s="28">
        <v>4.7497200000000003E-5</v>
      </c>
      <c r="R2126" s="28">
        <v>9.5181900000000004E-5</v>
      </c>
    </row>
    <row r="2127" spans="1:18" x14ac:dyDescent="0.2">
      <c r="A2127" s="12" t="s">
        <v>1880</v>
      </c>
      <c r="B2127" s="10" t="str">
        <f>VLOOKUP(A2127,[3]Feuil1!$A$4:$B$2591,2,FALSE)</f>
        <v>Purpuras, niveau 4</v>
      </c>
      <c r="C2127" s="26">
        <v>105</v>
      </c>
      <c r="D2127" s="27">
        <v>781998.98</v>
      </c>
      <c r="E2127" s="26">
        <v>131</v>
      </c>
      <c r="F2127" s="27">
        <v>943452.53599999996</v>
      </c>
      <c r="G2127" s="26">
        <v>119</v>
      </c>
      <c r="H2127" s="27">
        <v>853892.08849999995</v>
      </c>
      <c r="I2127" s="28">
        <v>0.2064626171</v>
      </c>
      <c r="J2127" s="28">
        <v>0.2476190476</v>
      </c>
      <c r="K2127" s="28">
        <v>-3.2987979000000001E-2</v>
      </c>
      <c r="L2127" s="28">
        <v>-9.4928408000000006E-2</v>
      </c>
      <c r="M2127" s="28">
        <v>-9.1603053000000004E-2</v>
      </c>
      <c r="N2127" s="28">
        <v>-3.6606849999999999E-3</v>
      </c>
      <c r="O2127" s="28">
        <v>-1.6495299999999999E-4</v>
      </c>
      <c r="P2127" s="28">
        <v>-1.7206099999999999E-4</v>
      </c>
      <c r="Q2127" s="28">
        <v>1.08072E-5</v>
      </c>
      <c r="R2127" s="28">
        <v>3.1511199999999997E-5</v>
      </c>
    </row>
    <row r="2128" spans="1:18" x14ac:dyDescent="0.2">
      <c r="A2128" s="12" t="s">
        <v>1881</v>
      </c>
      <c r="B2128" s="10" t="str">
        <f>VLOOKUP(A2128,[3]Feuil1!$A$4:$B$2591,2,FALSE)</f>
        <v>Purpuras, très courte durée</v>
      </c>
      <c r="C2128" s="26">
        <v>2697</v>
      </c>
      <c r="D2128" s="27">
        <v>1551511.8927</v>
      </c>
      <c r="E2128" s="26">
        <v>2489</v>
      </c>
      <c r="F2128" s="27">
        <v>1430669.8493999999</v>
      </c>
      <c r="G2128" s="26">
        <v>2454</v>
      </c>
      <c r="H2128" s="27">
        <v>1411478.2538999999</v>
      </c>
      <c r="I2128" s="28">
        <v>-7.7886636999999995E-2</v>
      </c>
      <c r="J2128" s="28">
        <v>-7.7122729000000001E-2</v>
      </c>
      <c r="K2128" s="28">
        <v>-8.2774599999999997E-4</v>
      </c>
      <c r="L2128" s="28">
        <v>-1.3414412000000001E-2</v>
      </c>
      <c r="M2128" s="28">
        <v>-1.4061872E-2</v>
      </c>
      <c r="N2128" s="28">
        <v>6.5669410000000002E-4</v>
      </c>
      <c r="O2128" s="28">
        <v>-4.8111300000000003E-4</v>
      </c>
      <c r="P2128" s="28">
        <v>-3.6869999999999998E-5</v>
      </c>
      <c r="Q2128" s="28">
        <v>2.2286429999999999E-4</v>
      </c>
      <c r="R2128" s="28">
        <v>5.20879E-5</v>
      </c>
    </row>
    <row r="2129" spans="1:18" ht="22.5" x14ac:dyDescent="0.2">
      <c r="A2129" s="12" t="s">
        <v>1882</v>
      </c>
      <c r="B2129" s="10" t="str">
        <f>VLOOKUP(A2129,[3]Feuil1!$A$4:$B$2591,2,FALSE)</f>
        <v>Autres troubles de la coagulation, niveau 1</v>
      </c>
      <c r="C2129" s="26">
        <v>3585</v>
      </c>
      <c r="D2129" s="27">
        <v>4221177.9266999997</v>
      </c>
      <c r="E2129" s="26">
        <v>3797</v>
      </c>
      <c r="F2129" s="27">
        <v>4355359.2910000002</v>
      </c>
      <c r="G2129" s="26">
        <v>3818</v>
      </c>
      <c r="H2129" s="27">
        <v>4293795.3307999996</v>
      </c>
      <c r="I2129" s="28">
        <v>3.1787658900000001E-2</v>
      </c>
      <c r="J2129" s="28">
        <v>5.9135285900000001E-2</v>
      </c>
      <c r="K2129" s="28">
        <v>-2.5820711999999999E-2</v>
      </c>
      <c r="L2129" s="28">
        <v>-1.413522E-2</v>
      </c>
      <c r="M2129" s="28">
        <v>5.5306820999999999E-3</v>
      </c>
      <c r="N2129" s="28">
        <v>-1.9557734E-2</v>
      </c>
      <c r="O2129" s="28">
        <v>2.8866770000000001E-4</v>
      </c>
      <c r="P2129" s="28">
        <v>-1.18275E-4</v>
      </c>
      <c r="Q2129" s="28">
        <v>3.4673830000000002E-4</v>
      </c>
      <c r="R2129" s="28">
        <v>1.584542E-4</v>
      </c>
    </row>
    <row r="2130" spans="1:18" ht="22.5" x14ac:dyDescent="0.2">
      <c r="A2130" s="12" t="s">
        <v>1883</v>
      </c>
      <c r="B2130" s="10" t="str">
        <f>VLOOKUP(A2130,[3]Feuil1!$A$4:$B$2591,2,FALSE)</f>
        <v>Autres troubles de la coagulation, niveau 2</v>
      </c>
      <c r="C2130" s="26">
        <v>1471</v>
      </c>
      <c r="D2130" s="27">
        <v>4981727.6062000003</v>
      </c>
      <c r="E2130" s="26">
        <v>1521</v>
      </c>
      <c r="F2130" s="27">
        <v>5167980.9375999998</v>
      </c>
      <c r="G2130" s="26">
        <v>1488</v>
      </c>
      <c r="H2130" s="27">
        <v>5033325.2340000002</v>
      </c>
      <c r="I2130" s="28">
        <v>3.7387297399999998E-2</v>
      </c>
      <c r="J2130" s="28">
        <v>3.3990482699999998E-2</v>
      </c>
      <c r="K2130" s="28">
        <v>3.2851508E-3</v>
      </c>
      <c r="L2130" s="28">
        <v>-2.6055766000000001E-2</v>
      </c>
      <c r="M2130" s="28">
        <v>-2.1696251999999999E-2</v>
      </c>
      <c r="N2130" s="28">
        <v>-4.4561970000000003E-3</v>
      </c>
      <c r="O2130" s="28">
        <v>-4.5362100000000003E-4</v>
      </c>
      <c r="P2130" s="28">
        <v>-2.5869700000000001E-4</v>
      </c>
      <c r="Q2130" s="28">
        <v>1.3513530000000001E-4</v>
      </c>
      <c r="R2130" s="28">
        <v>1.857451E-4</v>
      </c>
    </row>
    <row r="2131" spans="1:18" ht="22.5" x14ac:dyDescent="0.2">
      <c r="A2131" s="12" t="s">
        <v>1884</v>
      </c>
      <c r="B2131" s="10" t="str">
        <f>VLOOKUP(A2131,[3]Feuil1!$A$4:$B$2591,2,FALSE)</f>
        <v>Autres troubles de la coagulation, niveau 3</v>
      </c>
      <c r="C2131" s="26">
        <v>1116</v>
      </c>
      <c r="D2131" s="27">
        <v>6665052.6551999999</v>
      </c>
      <c r="E2131" s="26">
        <v>1150</v>
      </c>
      <c r="F2131" s="27">
        <v>6814890.8729999997</v>
      </c>
      <c r="G2131" s="26">
        <v>1374</v>
      </c>
      <c r="H2131" s="27">
        <v>8101908.5093999999</v>
      </c>
      <c r="I2131" s="28">
        <v>2.2481175400000001E-2</v>
      </c>
      <c r="J2131" s="28">
        <v>3.0465949799999999E-2</v>
      </c>
      <c r="K2131" s="28">
        <v>-7.748703E-3</v>
      </c>
      <c r="L2131" s="28">
        <v>0.1888537411</v>
      </c>
      <c r="M2131" s="28">
        <v>0.1947826087</v>
      </c>
      <c r="N2131" s="28">
        <v>-4.9622980000000004E-3</v>
      </c>
      <c r="O2131" s="28">
        <v>3.0791224999999998E-3</v>
      </c>
      <c r="P2131" s="28">
        <v>2.4725859000000001E-3</v>
      </c>
      <c r="Q2131" s="28">
        <v>1.247822E-4</v>
      </c>
      <c r="R2131" s="28">
        <v>2.989852E-4</v>
      </c>
    </row>
    <row r="2132" spans="1:18" ht="22.5" x14ac:dyDescent="0.2">
      <c r="A2132" s="12" t="s">
        <v>1885</v>
      </c>
      <c r="B2132" s="10" t="str">
        <f>VLOOKUP(A2132,[3]Feuil1!$A$4:$B$2591,2,FALSE)</f>
        <v>Autres troubles de la coagulation, niveau 4</v>
      </c>
      <c r="C2132" s="26">
        <v>636</v>
      </c>
      <c r="D2132" s="27">
        <v>5294307.3311999999</v>
      </c>
      <c r="E2132" s="26">
        <v>716</v>
      </c>
      <c r="F2132" s="27">
        <v>5936165.2264</v>
      </c>
      <c r="G2132" s="26">
        <v>822</v>
      </c>
      <c r="H2132" s="27">
        <v>6863555.0820000004</v>
      </c>
      <c r="I2132" s="28">
        <v>0.1212354809</v>
      </c>
      <c r="J2132" s="28">
        <v>0.12578616349999999</v>
      </c>
      <c r="K2132" s="28">
        <v>-4.0422260000000003E-3</v>
      </c>
      <c r="L2132" s="28">
        <v>0.1562270962</v>
      </c>
      <c r="M2132" s="28">
        <v>0.14804469270000001</v>
      </c>
      <c r="N2132" s="28">
        <v>7.1272515999999996E-3</v>
      </c>
      <c r="O2132" s="28">
        <v>1.4570847E-3</v>
      </c>
      <c r="P2132" s="28">
        <v>1.7816780999999999E-3</v>
      </c>
      <c r="Q2132" s="28">
        <v>7.4651400000000002E-5</v>
      </c>
      <c r="R2132" s="28">
        <v>2.5328619999999999E-4</v>
      </c>
    </row>
    <row r="2133" spans="1:18" ht="22.5" x14ac:dyDescent="0.2">
      <c r="A2133" s="12" t="s">
        <v>1886</v>
      </c>
      <c r="B2133" s="10" t="str">
        <f>VLOOKUP(A2133,[3]Feuil1!$A$4:$B$2591,2,FALSE)</f>
        <v>Autres troubles de la coagulation, très courte durée</v>
      </c>
      <c r="C2133" s="26">
        <v>3081</v>
      </c>
      <c r="D2133" s="27">
        <v>1710888.8075999999</v>
      </c>
      <c r="E2133" s="26">
        <v>3464</v>
      </c>
      <c r="F2133" s="27">
        <v>1921818.7422</v>
      </c>
      <c r="G2133" s="26">
        <v>3212</v>
      </c>
      <c r="H2133" s="27">
        <v>1784782.9818</v>
      </c>
      <c r="I2133" s="28">
        <v>0.1232867581</v>
      </c>
      <c r="J2133" s="28">
        <v>0.1243102889</v>
      </c>
      <c r="K2133" s="28">
        <v>-9.1036299999999997E-4</v>
      </c>
      <c r="L2133" s="28">
        <v>-7.1305247000000002E-2</v>
      </c>
      <c r="M2133" s="28">
        <v>-7.2748268000000005E-2</v>
      </c>
      <c r="N2133" s="28">
        <v>1.5562340999999999E-3</v>
      </c>
      <c r="O2133" s="28">
        <v>-3.4640130000000002E-3</v>
      </c>
      <c r="P2133" s="28">
        <v>-2.6327000000000002E-4</v>
      </c>
      <c r="Q2133" s="28">
        <v>2.9170340000000001E-4</v>
      </c>
      <c r="R2133" s="28">
        <v>6.5864000000000005E-5</v>
      </c>
    </row>
    <row r="2134" spans="1:18" ht="33.75" x14ac:dyDescent="0.2">
      <c r="A2134" s="12" t="s">
        <v>1887</v>
      </c>
      <c r="B2134" s="10" t="str">
        <f>VLOOKUP(A2134,[3]Feuil1!$A$4:$B$2591,2,FALSE)</f>
        <v>Explorations et surveillance pour affections du sang et des organes hématopoïétiques</v>
      </c>
      <c r="C2134" s="26">
        <v>8106</v>
      </c>
      <c r="D2134" s="27">
        <v>6135168.9775999999</v>
      </c>
      <c r="E2134" s="26">
        <v>8662</v>
      </c>
      <c r="F2134" s="27">
        <v>6552681.0062999995</v>
      </c>
      <c r="G2134" s="26">
        <v>9384</v>
      </c>
      <c r="H2134" s="27">
        <v>7090509.0815000003</v>
      </c>
      <c r="I2134" s="28">
        <v>6.8052245999999997E-2</v>
      </c>
      <c r="J2134" s="28">
        <v>6.8591166999999995E-2</v>
      </c>
      <c r="K2134" s="28">
        <v>-5.0432899999999998E-4</v>
      </c>
      <c r="L2134" s="28">
        <v>8.2077560999999993E-2</v>
      </c>
      <c r="M2134" s="28">
        <v>8.3352574499999998E-2</v>
      </c>
      <c r="N2134" s="28">
        <v>-1.1769149999999999E-3</v>
      </c>
      <c r="O2134" s="28">
        <v>9.9246714999999992E-3</v>
      </c>
      <c r="P2134" s="28">
        <v>1.0332618E-3</v>
      </c>
      <c r="Q2134" s="28">
        <v>8.5222430000000005E-4</v>
      </c>
      <c r="R2134" s="28">
        <v>2.6166150000000001E-4</v>
      </c>
    </row>
    <row r="2135" spans="1:18" ht="22.5" x14ac:dyDescent="0.2">
      <c r="A2135" s="12" t="s">
        <v>1888</v>
      </c>
      <c r="B2135" s="10" t="str">
        <f>VLOOKUP(A2135,[3]Feuil1!$A$4:$B$2591,2,FALSE)</f>
        <v>Symptômes et autres recours aux soins de la CMD 16, très courte durée</v>
      </c>
      <c r="C2135" s="26">
        <v>17765</v>
      </c>
      <c r="D2135" s="27">
        <v>13527893.810000001</v>
      </c>
      <c r="E2135" s="26">
        <v>19260</v>
      </c>
      <c r="F2135" s="27">
        <v>14655311.116</v>
      </c>
      <c r="G2135" s="26">
        <v>21299</v>
      </c>
      <c r="H2135" s="27">
        <v>16245801.829</v>
      </c>
      <c r="I2135" s="28">
        <v>8.3340194899999998E-2</v>
      </c>
      <c r="J2135" s="28">
        <v>8.4154235899999999E-2</v>
      </c>
      <c r="K2135" s="28">
        <v>-7.5085400000000002E-4</v>
      </c>
      <c r="L2135" s="28">
        <v>0.1085265745</v>
      </c>
      <c r="M2135" s="28">
        <v>0.105867082</v>
      </c>
      <c r="N2135" s="28">
        <v>2.4048934000000001E-3</v>
      </c>
      <c r="O2135" s="28">
        <v>2.80282619E-2</v>
      </c>
      <c r="P2135" s="28">
        <v>3.0556108000000001E-3</v>
      </c>
      <c r="Q2135" s="28">
        <v>1.9343056999999999E-3</v>
      </c>
      <c r="R2135" s="28">
        <v>5.9951980000000002E-4</v>
      </c>
    </row>
    <row r="2136" spans="1:18" ht="22.5" x14ac:dyDescent="0.2">
      <c r="A2136" s="12" t="s">
        <v>1889</v>
      </c>
      <c r="B2136" s="10" t="str">
        <f>VLOOKUP(A2136,[3]Feuil1!$A$4:$B$2591,2,FALSE)</f>
        <v>Symptômes et autres recours aux soins de la CMD 16</v>
      </c>
      <c r="C2136" s="26">
        <v>3604</v>
      </c>
      <c r="D2136" s="27">
        <v>9271804.6093000006</v>
      </c>
      <c r="E2136" s="26">
        <v>3636</v>
      </c>
      <c r="F2136" s="27">
        <v>9410785.1261</v>
      </c>
      <c r="G2136" s="26">
        <v>3755</v>
      </c>
      <c r="H2136" s="27">
        <v>9532335.1687000003</v>
      </c>
      <c r="I2136" s="28">
        <v>1.4989586500000001E-2</v>
      </c>
      <c r="J2136" s="28">
        <v>8.8790233000000003E-3</v>
      </c>
      <c r="K2136" s="28">
        <v>6.0567848000000002E-3</v>
      </c>
      <c r="L2136" s="28">
        <v>1.2916036299999999E-2</v>
      </c>
      <c r="M2136" s="28">
        <v>3.2728272799999999E-2</v>
      </c>
      <c r="N2136" s="28">
        <v>-1.9184364999999998E-2</v>
      </c>
      <c r="O2136" s="28">
        <v>1.6357838000000001E-3</v>
      </c>
      <c r="P2136" s="28">
        <v>2.335189E-4</v>
      </c>
      <c r="Q2136" s="28">
        <v>3.4101690000000001E-4</v>
      </c>
      <c r="R2136" s="28">
        <v>3.5177230000000003E-4</v>
      </c>
    </row>
    <row r="2137" spans="1:18" ht="33.75" x14ac:dyDescent="0.2">
      <c r="A2137" s="12" t="s">
        <v>1890</v>
      </c>
      <c r="B2137" s="10" t="str">
        <f>VLOOKUP(A2137,[3]Feuil1!$A$4:$B$2591,2,FALSE)</f>
        <v>Troubles sévères de la lignée érythrocytaire, âge inférieur à 18 ans, niveau 1</v>
      </c>
      <c r="C2137" s="26">
        <v>3691</v>
      </c>
      <c r="D2137" s="27">
        <v>8794226.8345999997</v>
      </c>
      <c r="E2137" s="26">
        <v>3692</v>
      </c>
      <c r="F2137" s="27">
        <v>8791927.5365999993</v>
      </c>
      <c r="G2137" s="26">
        <v>3733</v>
      </c>
      <c r="H2137" s="27">
        <v>8844201.7555999998</v>
      </c>
      <c r="I2137" s="28">
        <v>-2.6145500000000001E-4</v>
      </c>
      <c r="J2137" s="28">
        <v>2.7092929999999999E-4</v>
      </c>
      <c r="K2137" s="28">
        <v>-5.3224000000000001E-4</v>
      </c>
      <c r="L2137" s="28">
        <v>5.9457062999999999E-3</v>
      </c>
      <c r="M2137" s="28">
        <v>1.11050921E-2</v>
      </c>
      <c r="N2137" s="28">
        <v>-5.1027199999999998E-3</v>
      </c>
      <c r="O2137" s="28">
        <v>5.635894E-4</v>
      </c>
      <c r="P2137" s="28">
        <v>1.004279E-4</v>
      </c>
      <c r="Q2137" s="28">
        <v>3.3901889999999999E-4</v>
      </c>
      <c r="R2137" s="28">
        <v>3.2637809999999998E-4</v>
      </c>
    </row>
    <row r="2138" spans="1:18" ht="33.75" x14ac:dyDescent="0.2">
      <c r="A2138" s="12" t="s">
        <v>1891</v>
      </c>
      <c r="B2138" s="10" t="str">
        <f>VLOOKUP(A2138,[3]Feuil1!$A$4:$B$2591,2,FALSE)</f>
        <v>Troubles sévères de la lignée érythrocytaire, âge inférieur à 18 ans, niveau 2</v>
      </c>
      <c r="C2138" s="26">
        <v>1700</v>
      </c>
      <c r="D2138" s="27">
        <v>8654446.1555000003</v>
      </c>
      <c r="E2138" s="26">
        <v>1823</v>
      </c>
      <c r="F2138" s="27">
        <v>9343650.2131999992</v>
      </c>
      <c r="G2138" s="26">
        <v>1941</v>
      </c>
      <c r="H2138" s="27">
        <v>10126920.814999999</v>
      </c>
      <c r="I2138" s="28">
        <v>7.9635836299999999E-2</v>
      </c>
      <c r="J2138" s="28">
        <v>7.2352941200000007E-2</v>
      </c>
      <c r="K2138" s="28">
        <v>6.7915095E-3</v>
      </c>
      <c r="L2138" s="28">
        <v>8.3829187099999994E-2</v>
      </c>
      <c r="M2138" s="28">
        <v>6.4728469600000005E-2</v>
      </c>
      <c r="N2138" s="28">
        <v>1.7939519899999999E-2</v>
      </c>
      <c r="O2138" s="28">
        <v>1.6220377E-3</v>
      </c>
      <c r="P2138" s="28">
        <v>1.5047998000000001E-3</v>
      </c>
      <c r="Q2138" s="28">
        <v>1.7627530000000001E-4</v>
      </c>
      <c r="R2138" s="28">
        <v>3.7371440000000001E-4</v>
      </c>
    </row>
    <row r="2139" spans="1:18" ht="33.75" x14ac:dyDescent="0.2">
      <c r="A2139" s="12" t="s">
        <v>1892</v>
      </c>
      <c r="B2139" s="10" t="str">
        <f>VLOOKUP(A2139,[3]Feuil1!$A$4:$B$2591,2,FALSE)</f>
        <v>Troubles sévères de la lignée érythrocytaire, âge inférieur à 18 ans, niveau 3</v>
      </c>
      <c r="C2139" s="26">
        <v>844</v>
      </c>
      <c r="D2139" s="27">
        <v>8040943.8702999996</v>
      </c>
      <c r="E2139" s="26">
        <v>845</v>
      </c>
      <c r="F2139" s="27">
        <v>8086590.1315000001</v>
      </c>
      <c r="G2139" s="26">
        <v>873</v>
      </c>
      <c r="H2139" s="27">
        <v>8467163.5921</v>
      </c>
      <c r="I2139" s="28">
        <v>5.6767292000000002E-3</v>
      </c>
      <c r="J2139" s="28">
        <v>1.1848341000000001E-3</v>
      </c>
      <c r="K2139" s="28">
        <v>4.4865792999999998E-3</v>
      </c>
      <c r="L2139" s="28">
        <v>4.7062291300000003E-2</v>
      </c>
      <c r="M2139" s="28">
        <v>3.31360947E-2</v>
      </c>
      <c r="N2139" s="28">
        <v>1.34795374E-2</v>
      </c>
      <c r="O2139" s="28">
        <v>3.8489029999999998E-4</v>
      </c>
      <c r="P2139" s="28">
        <v>7.311482E-4</v>
      </c>
      <c r="Q2139" s="28">
        <v>7.9283000000000006E-5</v>
      </c>
      <c r="R2139" s="28">
        <v>3.1246429999999998E-4</v>
      </c>
    </row>
    <row r="2140" spans="1:18" ht="33.75" x14ac:dyDescent="0.2">
      <c r="A2140" s="12" t="s">
        <v>1893</v>
      </c>
      <c r="B2140" s="10" t="str">
        <f>VLOOKUP(A2140,[3]Feuil1!$A$4:$B$2591,2,FALSE)</f>
        <v>Troubles sévères de la lignée érythrocytaire, âge inférieur à 18 ans, niveau 4</v>
      </c>
      <c r="C2140" s="26">
        <v>334</v>
      </c>
      <c r="D2140" s="27">
        <v>4354691.3742000004</v>
      </c>
      <c r="E2140" s="26">
        <v>307</v>
      </c>
      <c r="F2140" s="27">
        <v>4159563.8701999998</v>
      </c>
      <c r="G2140" s="26">
        <v>314</v>
      </c>
      <c r="H2140" s="27">
        <v>4031039.52</v>
      </c>
      <c r="I2140" s="28">
        <v>-4.4808571999999998E-2</v>
      </c>
      <c r="J2140" s="28">
        <v>-8.0838323000000004E-2</v>
      </c>
      <c r="K2140" s="28">
        <v>3.9198491199999998E-2</v>
      </c>
      <c r="L2140" s="28">
        <v>-3.0898516000000001E-2</v>
      </c>
      <c r="M2140" s="28">
        <v>2.2801302900000001E-2</v>
      </c>
      <c r="N2140" s="28">
        <v>-5.2502688999999998E-2</v>
      </c>
      <c r="O2140" s="28">
        <v>9.6222600000000003E-5</v>
      </c>
      <c r="P2140" s="28">
        <v>-2.46918E-4</v>
      </c>
      <c r="Q2140" s="28">
        <v>2.85165E-5</v>
      </c>
      <c r="R2140" s="28">
        <v>1.4875770000000001E-4</v>
      </c>
    </row>
    <row r="2141" spans="1:18" ht="33.75" x14ac:dyDescent="0.2">
      <c r="A2141" s="12" t="s">
        <v>1894</v>
      </c>
      <c r="B2141" s="10" t="str">
        <f>VLOOKUP(A2141,[3]Feuil1!$A$4:$B$2591,2,FALSE)</f>
        <v>Troubles sévères de la lignée érythrocytaire, âge inférieur à 18 ans, très courte durée</v>
      </c>
      <c r="C2141" s="26">
        <v>2445</v>
      </c>
      <c r="D2141" s="27">
        <v>1774449.42</v>
      </c>
      <c r="E2141" s="26">
        <v>2304</v>
      </c>
      <c r="F2141" s="27">
        <v>1682480.8584</v>
      </c>
      <c r="G2141" s="26">
        <v>2490</v>
      </c>
      <c r="H2141" s="27">
        <v>1809220.8696000001</v>
      </c>
      <c r="I2141" s="28">
        <v>-5.1829351000000003E-2</v>
      </c>
      <c r="J2141" s="28">
        <v>-5.7668711999999997E-2</v>
      </c>
      <c r="K2141" s="28">
        <v>6.1967174999999998E-3</v>
      </c>
      <c r="L2141" s="28">
        <v>7.5329244099999998E-2</v>
      </c>
      <c r="M2141" s="28">
        <v>8.0729166699999994E-2</v>
      </c>
      <c r="N2141" s="28">
        <v>-4.9965549999999997E-3</v>
      </c>
      <c r="O2141" s="28">
        <v>2.5567712999999999E-3</v>
      </c>
      <c r="P2141" s="28">
        <v>2.4348969999999999E-4</v>
      </c>
      <c r="Q2141" s="28">
        <v>2.2613369999999999E-4</v>
      </c>
      <c r="R2141" s="28">
        <v>6.6765800000000004E-5</v>
      </c>
    </row>
    <row r="2142" spans="1:18" ht="33.75" x14ac:dyDescent="0.2">
      <c r="A2142" s="12" t="s">
        <v>1895</v>
      </c>
      <c r="B2142" s="10" t="str">
        <f>VLOOKUP(A2142,[3]Feuil1!$A$4:$B$2591,2,FALSE)</f>
        <v>Autres troubles de la lignée érythrocytaire, âge inférieur à 18 ans, niveau 1</v>
      </c>
      <c r="C2142" s="26">
        <v>695</v>
      </c>
      <c r="D2142" s="27">
        <v>1469363.9948</v>
      </c>
      <c r="E2142" s="26">
        <v>735</v>
      </c>
      <c r="F2142" s="27">
        <v>1535214.1776000001</v>
      </c>
      <c r="G2142" s="26">
        <v>755</v>
      </c>
      <c r="H2142" s="27">
        <v>1572788.9586</v>
      </c>
      <c r="I2142" s="28">
        <v>4.4815432400000001E-2</v>
      </c>
      <c r="J2142" s="28">
        <v>5.75539568E-2</v>
      </c>
      <c r="K2142" s="28">
        <v>-1.2045271E-2</v>
      </c>
      <c r="L2142" s="28">
        <v>2.44752697E-2</v>
      </c>
      <c r="M2142" s="28">
        <v>2.72108844E-2</v>
      </c>
      <c r="N2142" s="28">
        <v>-2.6631480000000002E-3</v>
      </c>
      <c r="O2142" s="28">
        <v>2.7492160000000001E-4</v>
      </c>
      <c r="P2142" s="28">
        <v>7.21877E-5</v>
      </c>
      <c r="Q2142" s="28">
        <v>6.8566599999999995E-5</v>
      </c>
      <c r="R2142" s="28">
        <v>5.8040700000000001E-5</v>
      </c>
    </row>
    <row r="2143" spans="1:18" ht="33.75" x14ac:dyDescent="0.2">
      <c r="A2143" s="12" t="s">
        <v>1896</v>
      </c>
      <c r="B2143" s="10" t="str">
        <f>VLOOKUP(A2143,[3]Feuil1!$A$4:$B$2591,2,FALSE)</f>
        <v>Autres troubles de la lignée érythrocytaire, âge inférieur à 18 ans, niveau 2</v>
      </c>
      <c r="C2143" s="26">
        <v>150</v>
      </c>
      <c r="D2143" s="27">
        <v>627796.6666</v>
      </c>
      <c r="E2143" s="26">
        <v>163</v>
      </c>
      <c r="F2143" s="27">
        <v>682114.67720000003</v>
      </c>
      <c r="G2143" s="26">
        <v>173</v>
      </c>
      <c r="H2143" s="27">
        <v>739159.24419999996</v>
      </c>
      <c r="I2143" s="28">
        <v>8.6521661400000005E-2</v>
      </c>
      <c r="J2143" s="28">
        <v>8.6666666700000006E-2</v>
      </c>
      <c r="K2143" s="28">
        <v>-1.3344E-4</v>
      </c>
      <c r="L2143" s="28">
        <v>8.3628997999999996E-2</v>
      </c>
      <c r="M2143" s="28">
        <v>6.1349693300000001E-2</v>
      </c>
      <c r="N2143" s="28">
        <v>2.0991483700000001E-2</v>
      </c>
      <c r="O2143" s="28">
        <v>1.374608E-4</v>
      </c>
      <c r="P2143" s="28">
        <v>1.0959260000000001E-4</v>
      </c>
      <c r="Q2143" s="28">
        <v>1.57113E-5</v>
      </c>
      <c r="R2143" s="28">
        <v>2.72772E-5</v>
      </c>
    </row>
    <row r="2144" spans="1:18" ht="33.75" x14ac:dyDescent="0.2">
      <c r="A2144" s="12" t="s">
        <v>1897</v>
      </c>
      <c r="B2144" s="10" t="str">
        <f>VLOOKUP(A2144,[3]Feuil1!$A$4:$B$2591,2,FALSE)</f>
        <v>Autres troubles de la lignée érythrocytaire, âge inférieur à 18 ans, niveau 3</v>
      </c>
      <c r="C2144" s="26">
        <v>39</v>
      </c>
      <c r="D2144" s="27">
        <v>256333.18340000001</v>
      </c>
      <c r="E2144" s="26">
        <v>41</v>
      </c>
      <c r="F2144" s="27">
        <v>303543.49900000001</v>
      </c>
      <c r="G2144" s="26">
        <v>29</v>
      </c>
      <c r="H2144" s="27">
        <v>227504.99059999999</v>
      </c>
      <c r="I2144" s="28">
        <v>0.18417559119999999</v>
      </c>
      <c r="J2144" s="28">
        <v>5.1282051299999999E-2</v>
      </c>
      <c r="K2144" s="28">
        <v>0.12641092819999999</v>
      </c>
      <c r="L2144" s="28">
        <v>-0.25050283899999998</v>
      </c>
      <c r="M2144" s="28">
        <v>-0.29268292699999998</v>
      </c>
      <c r="N2144" s="28">
        <v>5.9633916600000003E-2</v>
      </c>
      <c r="O2144" s="28">
        <v>-1.6495299999999999E-4</v>
      </c>
      <c r="P2144" s="28">
        <v>-1.46083E-4</v>
      </c>
      <c r="Q2144" s="28">
        <v>2.6336853999999999E-6</v>
      </c>
      <c r="R2144" s="28">
        <v>8.3956303999999999E-6</v>
      </c>
    </row>
    <row r="2145" spans="1:18" ht="33.75" x14ac:dyDescent="0.2">
      <c r="A2145" s="12" t="s">
        <v>1898</v>
      </c>
      <c r="B2145" s="10" t="str">
        <f>VLOOKUP(A2145,[3]Feuil1!$A$4:$B$2591,2,FALSE)</f>
        <v>Autres troubles de la lignée érythrocytaire, âge inférieur à 18 ans, niveau 4</v>
      </c>
      <c r="C2145" s="26">
        <v>11</v>
      </c>
      <c r="D2145" s="27">
        <v>101534.1</v>
      </c>
      <c r="E2145" s="26">
        <v>12</v>
      </c>
      <c r="F2145" s="27">
        <v>109905.2625</v>
      </c>
      <c r="G2145" s="26">
        <v>6</v>
      </c>
      <c r="H2145" s="27">
        <v>54637.587500000001</v>
      </c>
      <c r="I2145" s="28">
        <v>8.2446808499999996E-2</v>
      </c>
      <c r="J2145" s="28">
        <v>9.0909090900000003E-2</v>
      </c>
      <c r="K2145" s="28">
        <v>-7.7570920000000002E-3</v>
      </c>
      <c r="L2145" s="28">
        <v>-0.50286650300000002</v>
      </c>
      <c r="M2145" s="28">
        <v>-0.5</v>
      </c>
      <c r="N2145" s="28">
        <v>-5.7330059999999997E-3</v>
      </c>
      <c r="O2145" s="28">
        <v>-8.2476000000000001E-5</v>
      </c>
      <c r="P2145" s="28">
        <v>-1.06179E-4</v>
      </c>
      <c r="Q2145" s="28">
        <v>5.4490043000000004E-7</v>
      </c>
      <c r="R2145" s="28">
        <v>2.0162941999999998E-6</v>
      </c>
    </row>
    <row r="2146" spans="1:18" ht="33.75" x14ac:dyDescent="0.2">
      <c r="A2146" s="12" t="s">
        <v>1899</v>
      </c>
      <c r="B2146" s="10" t="str">
        <f>VLOOKUP(A2146,[3]Feuil1!$A$4:$B$2591,2,FALSE)</f>
        <v>Autres troubles de la lignée érythrocytaire, âge inférieur à 18 ans, très courte durée</v>
      </c>
      <c r="C2146" s="26">
        <v>1087</v>
      </c>
      <c r="D2146" s="27">
        <v>790395.65280000004</v>
      </c>
      <c r="E2146" s="26">
        <v>989</v>
      </c>
      <c r="F2146" s="27">
        <v>718869.95519999997</v>
      </c>
      <c r="G2146" s="26">
        <v>1124</v>
      </c>
      <c r="H2146" s="27">
        <v>817260.12899999996</v>
      </c>
      <c r="I2146" s="28">
        <v>-9.0493535999999999E-2</v>
      </c>
      <c r="J2146" s="28">
        <v>-9.0156394000000001E-2</v>
      </c>
      <c r="K2146" s="28">
        <v>-3.7054999999999998E-4</v>
      </c>
      <c r="L2146" s="28">
        <v>0.1368678341</v>
      </c>
      <c r="M2146" s="28">
        <v>0.13650151669999999</v>
      </c>
      <c r="N2146" s="28">
        <v>3.2232030000000001E-4</v>
      </c>
      <c r="O2146" s="28">
        <v>1.8557211000000001E-3</v>
      </c>
      <c r="P2146" s="28">
        <v>1.8902470000000001E-4</v>
      </c>
      <c r="Q2146" s="28">
        <v>1.0207799999999999E-4</v>
      </c>
      <c r="R2146" s="28">
        <v>3.0159400000000001E-5</v>
      </c>
    </row>
    <row r="2147" spans="1:18" ht="33.75" x14ac:dyDescent="0.2">
      <c r="A2147" s="12" t="s">
        <v>2450</v>
      </c>
      <c r="B2147" s="10" t="str">
        <f>VLOOKUP(A2147,[3]Feuil1!$A$4:$B$2591,2,FALSE)</f>
        <v>Autres affections hématologiques concernant majoritairement la petite enfance, niveau 1</v>
      </c>
      <c r="C2147" s="26">
        <v>290</v>
      </c>
      <c r="D2147" s="27">
        <v>311877.99359999999</v>
      </c>
      <c r="E2147" s="26">
        <v>344</v>
      </c>
      <c r="F2147" s="27">
        <v>366857.96299999999</v>
      </c>
      <c r="G2147" s="26">
        <v>307</v>
      </c>
      <c r="H2147" s="27">
        <v>319925.29920000001</v>
      </c>
      <c r="I2147" s="28">
        <v>0.17628678689999999</v>
      </c>
      <c r="J2147" s="28">
        <v>0.1862068966</v>
      </c>
      <c r="K2147" s="28">
        <v>-8.3628829999999998E-3</v>
      </c>
      <c r="L2147" s="28">
        <v>-0.12793143000000001</v>
      </c>
      <c r="M2147" s="28">
        <v>-0.10755814</v>
      </c>
      <c r="N2147" s="28">
        <v>-2.2828702999999999E-2</v>
      </c>
      <c r="O2147" s="28">
        <v>-5.0860499999999997E-4</v>
      </c>
      <c r="P2147" s="28">
        <v>-9.0166000000000004E-5</v>
      </c>
      <c r="Q2147" s="28">
        <v>2.7880699999999999E-5</v>
      </c>
      <c r="R2147" s="28">
        <v>1.1806200000000001E-5</v>
      </c>
    </row>
    <row r="2148" spans="1:18" ht="33.75" x14ac:dyDescent="0.2">
      <c r="A2148" s="12" t="s">
        <v>2451</v>
      </c>
      <c r="B2148" s="10" t="str">
        <f>VLOOKUP(A2148,[3]Feuil1!$A$4:$B$2591,2,FALSE)</f>
        <v>Autres affections hématologiques concernant majoritairement la petite enfance, niveau 2</v>
      </c>
      <c r="C2148" s="26">
        <v>18</v>
      </c>
      <c r="D2148" s="27">
        <v>36360.316200000001</v>
      </c>
      <c r="E2148" s="26">
        <v>21</v>
      </c>
      <c r="F2148" s="27">
        <v>42283.968999999997</v>
      </c>
      <c r="G2148" s="26">
        <v>20</v>
      </c>
      <c r="H2148" s="27">
        <v>41270.712599999999</v>
      </c>
      <c r="I2148" s="28">
        <v>0.16291532689999999</v>
      </c>
      <c r="J2148" s="28">
        <v>0.16666666669999999</v>
      </c>
      <c r="K2148" s="28">
        <v>-3.2154340000000001E-3</v>
      </c>
      <c r="L2148" s="28">
        <v>-2.3963134000000001E-2</v>
      </c>
      <c r="M2148" s="28">
        <v>-4.7619047999999997E-2</v>
      </c>
      <c r="N2148" s="28">
        <v>2.4838709699999999E-2</v>
      </c>
      <c r="O2148" s="28">
        <v>-1.3746E-5</v>
      </c>
      <c r="P2148" s="28">
        <v>-1.9466429999999998E-6</v>
      </c>
      <c r="Q2148" s="28">
        <v>1.8163347999999999E-6</v>
      </c>
      <c r="R2148" s="28">
        <v>1.5230155999999999E-6</v>
      </c>
    </row>
    <row r="2149" spans="1:18" ht="33.75" x14ac:dyDescent="0.2">
      <c r="A2149" s="12" t="s">
        <v>2452</v>
      </c>
      <c r="B2149" s="10" t="str">
        <f>VLOOKUP(A2149,[3]Feuil1!$A$4:$B$2591,2,FALSE)</f>
        <v>Autres affections hématologiques concernant majoritairement la petite enfance, niveau 3</v>
      </c>
      <c r="C2149" s="26">
        <v>19</v>
      </c>
      <c r="D2149" s="27">
        <v>39836.414400000001</v>
      </c>
      <c r="E2149" s="26">
        <v>11</v>
      </c>
      <c r="F2149" s="27">
        <v>23457.888599999998</v>
      </c>
      <c r="G2149" s="26">
        <v>9</v>
      </c>
      <c r="H2149" s="27">
        <v>19598.236000000001</v>
      </c>
      <c r="I2149" s="28">
        <v>-0.41114457799999998</v>
      </c>
      <c r="J2149" s="28">
        <v>-0.42105263199999998</v>
      </c>
      <c r="K2149" s="28">
        <v>1.7113910199999999E-2</v>
      </c>
      <c r="L2149" s="28">
        <v>-0.16453537900000001</v>
      </c>
      <c r="M2149" s="28">
        <v>-0.18181818199999999</v>
      </c>
      <c r="N2149" s="28">
        <v>2.11234252E-2</v>
      </c>
      <c r="O2149" s="28">
        <v>-2.7492E-5</v>
      </c>
      <c r="P2149" s="28">
        <v>-7.4150680000000003E-6</v>
      </c>
      <c r="Q2149" s="28">
        <v>8.1735065000000003E-7</v>
      </c>
      <c r="R2149" s="28">
        <v>7.2323488999999995E-7</v>
      </c>
    </row>
    <row r="2150" spans="1:18" ht="33.75" x14ac:dyDescent="0.2">
      <c r="A2150" s="12" t="s">
        <v>2453</v>
      </c>
      <c r="B2150" s="10" t="str">
        <f>VLOOKUP(A2150,[3]Feuil1!$A$4:$B$2591,2,FALSE)</f>
        <v>Autres affections hématologiques concernant majoritairement la petite enfance, niveau 4</v>
      </c>
      <c r="C2150" s="26">
        <v>1</v>
      </c>
      <c r="D2150" s="27">
        <v>2769.91</v>
      </c>
      <c r="E2150" s="26">
        <v>3</v>
      </c>
      <c r="F2150" s="27">
        <v>8503.6237000000001</v>
      </c>
      <c r="G2150" s="26">
        <v>2</v>
      </c>
      <c r="H2150" s="27">
        <v>5733.7137000000002</v>
      </c>
      <c r="I2150" s="28">
        <v>2.0699999999999998</v>
      </c>
      <c r="J2150" s="28">
        <v>2</v>
      </c>
      <c r="K2150" s="28">
        <v>2.3333333299999998E-2</v>
      </c>
      <c r="L2150" s="28">
        <v>-0.32573289900000002</v>
      </c>
      <c r="M2150" s="28">
        <v>-0.33333333300000001</v>
      </c>
      <c r="N2150" s="28">
        <v>1.1400651499999999E-2</v>
      </c>
      <c r="O2150" s="28">
        <v>-1.3746E-5</v>
      </c>
      <c r="P2150" s="28">
        <v>-5.3214810000000003E-6</v>
      </c>
      <c r="Q2150" s="28">
        <v>1.8163347999999999E-7</v>
      </c>
      <c r="R2150" s="28">
        <v>2.1159157999999999E-7</v>
      </c>
    </row>
    <row r="2151" spans="1:18" ht="22.5" x14ac:dyDescent="0.2">
      <c r="A2151" s="12" t="s">
        <v>1900</v>
      </c>
      <c r="B2151" s="10" t="str">
        <f>VLOOKUP(A2151,[3]Feuil1!$A$4:$B$2591,2,FALSE)</f>
        <v>Interventions majeures au cours de lymphomes ou de leucémies, niveau 1</v>
      </c>
      <c r="C2151" s="26">
        <v>2268</v>
      </c>
      <c r="D2151" s="27">
        <v>9879703.2074999996</v>
      </c>
      <c r="E2151" s="26">
        <v>2205</v>
      </c>
      <c r="F2151" s="27">
        <v>9353683.0804999992</v>
      </c>
      <c r="G2151" s="26">
        <v>2143</v>
      </c>
      <c r="H2151" s="27">
        <v>9153302.0344999991</v>
      </c>
      <c r="I2151" s="28">
        <v>-5.3242502999999997E-2</v>
      </c>
      <c r="J2151" s="28">
        <v>-2.7777777999999999E-2</v>
      </c>
      <c r="K2151" s="28">
        <v>-2.6192289000000001E-2</v>
      </c>
      <c r="L2151" s="28">
        <v>-2.1422689000000002E-2</v>
      </c>
      <c r="M2151" s="28">
        <v>-2.8117914000000001E-2</v>
      </c>
      <c r="N2151" s="28">
        <v>6.8889268000000004E-3</v>
      </c>
      <c r="O2151" s="28">
        <v>-8.5225700000000004E-4</v>
      </c>
      <c r="P2151" s="28">
        <v>-3.84967E-4</v>
      </c>
      <c r="Q2151" s="28">
        <v>1.946203E-4</v>
      </c>
      <c r="R2151" s="28">
        <v>3.3778490000000003E-4</v>
      </c>
    </row>
    <row r="2152" spans="1:18" ht="22.5" x14ac:dyDescent="0.2">
      <c r="A2152" s="12" t="s">
        <v>1901</v>
      </c>
      <c r="B2152" s="10" t="str">
        <f>VLOOKUP(A2152,[3]Feuil1!$A$4:$B$2591,2,FALSE)</f>
        <v>Interventions majeures au cours de lymphomes ou de leucémies, niveau 2</v>
      </c>
      <c r="C2152" s="26">
        <v>783</v>
      </c>
      <c r="D2152" s="27">
        <v>6302854.4715999998</v>
      </c>
      <c r="E2152" s="26">
        <v>773</v>
      </c>
      <c r="F2152" s="27">
        <v>6208690.8491000002</v>
      </c>
      <c r="G2152" s="26">
        <v>809</v>
      </c>
      <c r="H2152" s="27">
        <v>6471961.4601999996</v>
      </c>
      <c r="I2152" s="28">
        <v>-1.4939838E-2</v>
      </c>
      <c r="J2152" s="28">
        <v>-1.2771391999999999E-2</v>
      </c>
      <c r="K2152" s="28">
        <v>-2.1964979999999999E-3</v>
      </c>
      <c r="L2152" s="28">
        <v>4.24035626E-2</v>
      </c>
      <c r="M2152" s="28">
        <v>4.65717982E-2</v>
      </c>
      <c r="N2152" s="28">
        <v>-3.982752E-3</v>
      </c>
      <c r="O2152" s="28">
        <v>4.9485900000000005E-4</v>
      </c>
      <c r="P2152" s="28">
        <v>5.0578890000000005E-4</v>
      </c>
      <c r="Q2152" s="28">
        <v>7.3470699999999994E-5</v>
      </c>
      <c r="R2152" s="28">
        <v>2.388352E-4</v>
      </c>
    </row>
    <row r="2153" spans="1:18" ht="22.5" x14ac:dyDescent="0.2">
      <c r="A2153" s="12" t="s">
        <v>1902</v>
      </c>
      <c r="B2153" s="10" t="str">
        <f>VLOOKUP(A2153,[3]Feuil1!$A$4:$B$2591,2,FALSE)</f>
        <v>Interventions majeures au cours de lymphomes ou de leucémies, niveau 3</v>
      </c>
      <c r="C2153" s="26">
        <v>486</v>
      </c>
      <c r="D2153" s="27">
        <v>5963415.3042000001</v>
      </c>
      <c r="E2153" s="26">
        <v>493</v>
      </c>
      <c r="F2153" s="27">
        <v>6035937.3214999996</v>
      </c>
      <c r="G2153" s="26">
        <v>562</v>
      </c>
      <c r="H2153" s="27">
        <v>6844675.9068999998</v>
      </c>
      <c r="I2153" s="28">
        <v>1.21611549E-2</v>
      </c>
      <c r="J2153" s="28">
        <v>1.4403292200000001E-2</v>
      </c>
      <c r="K2153" s="28">
        <v>-2.2103019999999999E-3</v>
      </c>
      <c r="L2153" s="28">
        <v>0.13398724049999999</v>
      </c>
      <c r="M2153" s="28">
        <v>0.13995943199999999</v>
      </c>
      <c r="N2153" s="28">
        <v>-5.2389510000000004E-3</v>
      </c>
      <c r="O2153" s="28">
        <v>9.4847970000000003E-4</v>
      </c>
      <c r="P2153" s="28">
        <v>1.5537281999999999E-3</v>
      </c>
      <c r="Q2153" s="28">
        <v>5.1038999999999997E-5</v>
      </c>
      <c r="R2153" s="28">
        <v>2.5258950000000001E-4</v>
      </c>
    </row>
    <row r="2154" spans="1:18" ht="22.5" x14ac:dyDescent="0.2">
      <c r="A2154" s="12" t="s">
        <v>1903</v>
      </c>
      <c r="B2154" s="10" t="str">
        <f>VLOOKUP(A2154,[3]Feuil1!$A$4:$B$2591,2,FALSE)</f>
        <v>Interventions majeures au cours de lymphomes ou de leucémies, niveau 4</v>
      </c>
      <c r="C2154" s="26">
        <v>226</v>
      </c>
      <c r="D2154" s="27">
        <v>4768489.2177999998</v>
      </c>
      <c r="E2154" s="26">
        <v>281</v>
      </c>
      <c r="F2154" s="27">
        <v>5890516.4852</v>
      </c>
      <c r="G2154" s="26">
        <v>288</v>
      </c>
      <c r="H2154" s="27">
        <v>5907106.8222000003</v>
      </c>
      <c r="I2154" s="28">
        <v>0.2353003679</v>
      </c>
      <c r="J2154" s="28">
        <v>0.24336283189999999</v>
      </c>
      <c r="K2154" s="28">
        <v>-6.4844020000000002E-3</v>
      </c>
      <c r="L2154" s="28">
        <v>2.8164485999999998E-3</v>
      </c>
      <c r="M2154" s="28">
        <v>2.4911032E-2</v>
      </c>
      <c r="N2154" s="28">
        <v>-2.1557561999999999E-2</v>
      </c>
      <c r="O2154" s="28">
        <v>9.6222600000000003E-5</v>
      </c>
      <c r="P2154" s="28">
        <v>3.1872899999999998E-5</v>
      </c>
      <c r="Q2154" s="28">
        <v>2.61552E-5</v>
      </c>
      <c r="R2154" s="28">
        <v>2.1799030000000001E-4</v>
      </c>
    </row>
    <row r="2155" spans="1:18" ht="22.5" x14ac:dyDescent="0.2">
      <c r="A2155" s="12" t="s">
        <v>1904</v>
      </c>
      <c r="B2155" s="10" t="str">
        <f>VLOOKUP(A2155,[3]Feuil1!$A$4:$B$2591,2,FALSE)</f>
        <v>Autres interventions au cours de lymphomes ou de leucémies, niveau 1</v>
      </c>
      <c r="C2155" s="26">
        <v>3110</v>
      </c>
      <c r="D2155" s="27">
        <v>7329764.7155999998</v>
      </c>
      <c r="E2155" s="26">
        <v>3144</v>
      </c>
      <c r="F2155" s="27">
        <v>7423378.6370000001</v>
      </c>
      <c r="G2155" s="26">
        <v>3224</v>
      </c>
      <c r="H2155" s="27">
        <v>7546137.8185999999</v>
      </c>
      <c r="I2155" s="28">
        <v>1.2771749799999999E-2</v>
      </c>
      <c r="J2155" s="28">
        <v>1.09324759E-2</v>
      </c>
      <c r="K2155" s="28">
        <v>1.8193835999999999E-3</v>
      </c>
      <c r="L2155" s="28">
        <v>1.6536834199999999E-2</v>
      </c>
      <c r="M2155" s="28">
        <v>2.5445292599999999E-2</v>
      </c>
      <c r="N2155" s="28">
        <v>-8.6874050000000005E-3</v>
      </c>
      <c r="O2155" s="28">
        <v>1.0996866000000001E-3</v>
      </c>
      <c r="P2155" s="28">
        <v>2.3584189999999999E-4</v>
      </c>
      <c r="Q2155" s="28">
        <v>2.9279319999999997E-4</v>
      </c>
      <c r="R2155" s="28">
        <v>2.7847560000000002E-4</v>
      </c>
    </row>
    <row r="2156" spans="1:18" ht="22.5" x14ac:dyDescent="0.2">
      <c r="A2156" s="12" t="s">
        <v>1905</v>
      </c>
      <c r="B2156" s="10" t="str">
        <f>VLOOKUP(A2156,[3]Feuil1!$A$4:$B$2591,2,FALSE)</f>
        <v>Autres interventions au cours de lymphomes ou de leucémies, niveau 2</v>
      </c>
      <c r="C2156" s="26">
        <v>710</v>
      </c>
      <c r="D2156" s="27">
        <v>4761371.8964999998</v>
      </c>
      <c r="E2156" s="26">
        <v>715</v>
      </c>
      <c r="F2156" s="27">
        <v>4827886.3635</v>
      </c>
      <c r="G2156" s="26">
        <v>685</v>
      </c>
      <c r="H2156" s="27">
        <v>4590756.8038999997</v>
      </c>
      <c r="I2156" s="28">
        <v>1.39696013E-2</v>
      </c>
      <c r="J2156" s="28">
        <v>7.0422534999999998E-3</v>
      </c>
      <c r="K2156" s="28">
        <v>6.8789048000000002E-3</v>
      </c>
      <c r="L2156" s="28">
        <v>-4.9116641000000003E-2</v>
      </c>
      <c r="M2156" s="28">
        <v>-4.1958042000000001E-2</v>
      </c>
      <c r="N2156" s="28">
        <v>-7.4721140000000002E-3</v>
      </c>
      <c r="O2156" s="28">
        <v>-4.1238199999999998E-4</v>
      </c>
      <c r="P2156" s="28">
        <v>-4.5556699999999998E-4</v>
      </c>
      <c r="Q2156" s="28">
        <v>6.2209499999999995E-5</v>
      </c>
      <c r="R2156" s="28">
        <v>1.6941300000000001E-4</v>
      </c>
    </row>
    <row r="2157" spans="1:18" ht="22.5" x14ac:dyDescent="0.2">
      <c r="A2157" s="12" t="s">
        <v>1906</v>
      </c>
      <c r="B2157" s="10" t="str">
        <f>VLOOKUP(A2157,[3]Feuil1!$A$4:$B$2591,2,FALSE)</f>
        <v>Autres interventions au cours de lymphomes ou de leucémies, niveau 3</v>
      </c>
      <c r="C2157" s="26">
        <v>743</v>
      </c>
      <c r="D2157" s="27">
        <v>10407831.765000001</v>
      </c>
      <c r="E2157" s="26">
        <v>755</v>
      </c>
      <c r="F2157" s="27">
        <v>10768649.835999999</v>
      </c>
      <c r="G2157" s="26">
        <v>735</v>
      </c>
      <c r="H2157" s="27">
        <v>10492151.437000001</v>
      </c>
      <c r="I2157" s="28">
        <v>3.4667938500000002E-2</v>
      </c>
      <c r="J2157" s="28">
        <v>1.6150740199999999E-2</v>
      </c>
      <c r="K2157" s="28">
        <v>1.8222885099999999E-2</v>
      </c>
      <c r="L2157" s="28">
        <v>-2.5676236000000002E-2</v>
      </c>
      <c r="M2157" s="28">
        <v>-2.6490066E-2</v>
      </c>
      <c r="N2157" s="28">
        <v>8.3597490000000005E-4</v>
      </c>
      <c r="O2157" s="28">
        <v>-2.7492199999999998E-4</v>
      </c>
      <c r="P2157" s="28">
        <v>-5.3120200000000004E-4</v>
      </c>
      <c r="Q2157" s="28">
        <v>6.6750300000000004E-5</v>
      </c>
      <c r="R2157" s="28">
        <v>3.8719250000000002E-4</v>
      </c>
    </row>
    <row r="2158" spans="1:18" ht="22.5" x14ac:dyDescent="0.2">
      <c r="A2158" s="12" t="s">
        <v>1907</v>
      </c>
      <c r="B2158" s="10" t="str">
        <f>VLOOKUP(A2158,[3]Feuil1!$A$4:$B$2591,2,FALSE)</f>
        <v>Autres interventions au cours de lymphomes ou de leucémies, niveau 4</v>
      </c>
      <c r="C2158" s="26">
        <v>358</v>
      </c>
      <c r="D2158" s="27">
        <v>8034393.9116000002</v>
      </c>
      <c r="E2158" s="26">
        <v>367</v>
      </c>
      <c r="F2158" s="27">
        <v>8326718.0997000001</v>
      </c>
      <c r="G2158" s="26">
        <v>392</v>
      </c>
      <c r="H2158" s="27">
        <v>8833080.6159000006</v>
      </c>
      <c r="I2158" s="28">
        <v>3.6384099599999997E-2</v>
      </c>
      <c r="J2158" s="28">
        <v>2.5139664799999999E-2</v>
      </c>
      <c r="K2158" s="28">
        <v>1.09686857E-2</v>
      </c>
      <c r="L2158" s="28">
        <v>6.0811775999999998E-2</v>
      </c>
      <c r="M2158" s="28">
        <v>6.8119891000000002E-2</v>
      </c>
      <c r="N2158" s="28">
        <v>-6.8420360000000001E-3</v>
      </c>
      <c r="O2158" s="28">
        <v>3.4365209999999999E-4</v>
      </c>
      <c r="P2158" s="28">
        <v>9.7281090000000004E-4</v>
      </c>
      <c r="Q2158" s="28">
        <v>3.5600199999999998E-5</v>
      </c>
      <c r="R2158" s="28">
        <v>3.259677E-4</v>
      </c>
    </row>
    <row r="2159" spans="1:18" ht="33.75" x14ac:dyDescent="0.2">
      <c r="A2159" s="12" t="s">
        <v>1908</v>
      </c>
      <c r="B2159" s="10" t="str">
        <f>VLOOKUP(A2159,[3]Feuil1!$A$4:$B$2591,2,FALSE)</f>
        <v>Autres interventions au cours de lymphomes ou de leucémies, en ambulatoire</v>
      </c>
      <c r="C2159" s="26">
        <v>1281</v>
      </c>
      <c r="D2159" s="27">
        <v>1382314.1695999999</v>
      </c>
      <c r="E2159" s="26">
        <v>1420</v>
      </c>
      <c r="F2159" s="27">
        <v>1527246.5319999999</v>
      </c>
      <c r="G2159" s="26">
        <v>1435</v>
      </c>
      <c r="H2159" s="27">
        <v>1546780.34</v>
      </c>
      <c r="I2159" s="28">
        <v>0.1048476284</v>
      </c>
      <c r="J2159" s="28">
        <v>0.1085089774</v>
      </c>
      <c r="K2159" s="28">
        <v>-3.3029489999999999E-3</v>
      </c>
      <c r="L2159" s="28">
        <v>1.2790212699999999E-2</v>
      </c>
      <c r="M2159" s="28">
        <v>1.0563380299999999E-2</v>
      </c>
      <c r="N2159" s="28">
        <v>2.2035554E-3</v>
      </c>
      <c r="O2159" s="28">
        <v>2.0619120000000001E-4</v>
      </c>
      <c r="P2159" s="28">
        <v>3.7527899999999997E-5</v>
      </c>
      <c r="Q2159" s="28">
        <v>1.3032199999999999E-4</v>
      </c>
      <c r="R2159" s="28">
        <v>5.7080899999999998E-5</v>
      </c>
    </row>
    <row r="2160" spans="1:18" ht="33.75" x14ac:dyDescent="0.2">
      <c r="A2160" s="12" t="s">
        <v>1909</v>
      </c>
      <c r="B2160" s="10" t="str">
        <f>VLOOKUP(A2160,[3]Feuil1!$A$4:$B$2591,2,FALSE)</f>
        <v>Interventions majeures pour affections myéloprolifératives ou tumeurs de siège imprécis ou diffus, niveau 1</v>
      </c>
      <c r="C2160" s="26">
        <v>820</v>
      </c>
      <c r="D2160" s="27">
        <v>4804313.4379000003</v>
      </c>
      <c r="E2160" s="26">
        <v>786</v>
      </c>
      <c r="F2160" s="27">
        <v>4572142.8107000003</v>
      </c>
      <c r="G2160" s="26">
        <v>774</v>
      </c>
      <c r="H2160" s="27">
        <v>4497307.1743000001</v>
      </c>
      <c r="I2160" s="28">
        <v>-4.8325453999999997E-2</v>
      </c>
      <c r="J2160" s="28">
        <v>-4.1463415000000003E-2</v>
      </c>
      <c r="K2160" s="28">
        <v>-7.1588700000000003E-3</v>
      </c>
      <c r="L2160" s="28">
        <v>-1.6367738E-2</v>
      </c>
      <c r="M2160" s="28">
        <v>-1.5267176E-2</v>
      </c>
      <c r="N2160" s="28">
        <v>-1.117626E-3</v>
      </c>
      <c r="O2160" s="28">
        <v>-1.6495299999999999E-4</v>
      </c>
      <c r="P2160" s="28">
        <v>-1.4377199999999999E-4</v>
      </c>
      <c r="Q2160" s="28">
        <v>7.0292199999999998E-5</v>
      </c>
      <c r="R2160" s="28">
        <v>1.659644E-4</v>
      </c>
    </row>
    <row r="2161" spans="1:18" ht="33.75" x14ac:dyDescent="0.2">
      <c r="A2161" s="12" t="s">
        <v>1910</v>
      </c>
      <c r="B2161" s="10" t="str">
        <f>VLOOKUP(A2161,[3]Feuil1!$A$4:$B$2591,2,FALSE)</f>
        <v>Interventions majeures pour affections myéloprolifératives ou tumeurs de siège imprécis ou diffus, niveau 2</v>
      </c>
      <c r="C2161" s="26">
        <v>348</v>
      </c>
      <c r="D2161" s="27">
        <v>3386891.5677999998</v>
      </c>
      <c r="E2161" s="26">
        <v>348</v>
      </c>
      <c r="F2161" s="27">
        <v>3316929.4679</v>
      </c>
      <c r="G2161" s="26">
        <v>443</v>
      </c>
      <c r="H2161" s="27">
        <v>4240781.0743000004</v>
      </c>
      <c r="I2161" s="28">
        <v>-2.0656728999999999E-2</v>
      </c>
      <c r="J2161" s="28">
        <v>0</v>
      </c>
      <c r="K2161" s="28">
        <v>-2.0656728999999999E-2</v>
      </c>
      <c r="L2161" s="28">
        <v>0.27852615359999999</v>
      </c>
      <c r="M2161" s="28">
        <v>0.27298850569999999</v>
      </c>
      <c r="N2161" s="28">
        <v>4.3501160999999998E-3</v>
      </c>
      <c r="O2161" s="28">
        <v>1.3058778E-3</v>
      </c>
      <c r="P2161" s="28">
        <v>1.7748804999999999E-3</v>
      </c>
      <c r="Q2161" s="28">
        <v>4.0231800000000003E-5</v>
      </c>
      <c r="R2161" s="28">
        <v>1.5649779999999999E-4</v>
      </c>
    </row>
    <row r="2162" spans="1:18" ht="33.75" x14ac:dyDescent="0.2">
      <c r="A2162" s="12" t="s">
        <v>1911</v>
      </c>
      <c r="B2162" s="10" t="str">
        <f>VLOOKUP(A2162,[3]Feuil1!$A$4:$B$2591,2,FALSE)</f>
        <v>Interventions majeures pour affections myéloprolifératives ou tumeurs de siège imprécis ou diffus, niveau 3</v>
      </c>
      <c r="C2162" s="26">
        <v>325</v>
      </c>
      <c r="D2162" s="27">
        <v>4558853.7045999998</v>
      </c>
      <c r="E2162" s="26">
        <v>340</v>
      </c>
      <c r="F2162" s="27">
        <v>4831322.6183000002</v>
      </c>
      <c r="G2162" s="26">
        <v>330</v>
      </c>
      <c r="H2162" s="27">
        <v>4641967.8163000001</v>
      </c>
      <c r="I2162" s="28">
        <v>5.9766978999999998E-2</v>
      </c>
      <c r="J2162" s="28">
        <v>4.6153846200000001E-2</v>
      </c>
      <c r="K2162" s="28">
        <v>1.3012553499999999E-2</v>
      </c>
      <c r="L2162" s="28">
        <v>-3.9193159999999998E-2</v>
      </c>
      <c r="M2162" s="28">
        <v>-2.9411764999999999E-2</v>
      </c>
      <c r="N2162" s="28">
        <v>-1.0077802E-2</v>
      </c>
      <c r="O2162" s="28">
        <v>-1.3746099999999999E-4</v>
      </c>
      <c r="P2162" s="28">
        <v>-3.6378400000000003E-4</v>
      </c>
      <c r="Q2162" s="28">
        <v>2.9969500000000002E-5</v>
      </c>
      <c r="R2162" s="28">
        <v>1.713028E-4</v>
      </c>
    </row>
    <row r="2163" spans="1:18" ht="33.75" x14ac:dyDescent="0.2">
      <c r="A2163" s="12" t="s">
        <v>1912</v>
      </c>
      <c r="B2163" s="10" t="str">
        <f>VLOOKUP(A2163,[3]Feuil1!$A$4:$B$2591,2,FALSE)</f>
        <v>Interventions majeures pour affections myéloprolifératives ou tumeurs de siège imprécis ou diffus, niveau 4</v>
      </c>
      <c r="C2163" s="26">
        <v>165</v>
      </c>
      <c r="D2163" s="27">
        <v>3779438.1911999998</v>
      </c>
      <c r="E2163" s="26">
        <v>165</v>
      </c>
      <c r="F2163" s="27">
        <v>3626955.4408</v>
      </c>
      <c r="G2163" s="26">
        <v>196</v>
      </c>
      <c r="H2163" s="27">
        <v>4413311.7180000003</v>
      </c>
      <c r="I2163" s="28">
        <v>-4.0345348000000003E-2</v>
      </c>
      <c r="J2163" s="28">
        <v>0</v>
      </c>
      <c r="K2163" s="28">
        <v>-4.0345348000000003E-2</v>
      </c>
      <c r="L2163" s="28">
        <v>0.21680891590000001</v>
      </c>
      <c r="M2163" s="28">
        <v>0.18787878790000001</v>
      </c>
      <c r="N2163" s="28">
        <v>2.4354444499999999E-2</v>
      </c>
      <c r="O2163" s="28">
        <v>4.261286E-4</v>
      </c>
      <c r="P2163" s="28">
        <v>1.5107279E-3</v>
      </c>
      <c r="Q2163" s="28">
        <v>1.7800099999999999E-5</v>
      </c>
      <c r="R2163" s="28">
        <v>1.628647E-4</v>
      </c>
    </row>
    <row r="2164" spans="1:18" ht="33.75" x14ac:dyDescent="0.2">
      <c r="A2164" s="12" t="s">
        <v>1913</v>
      </c>
      <c r="B2164" s="10" t="str">
        <f>VLOOKUP(A2164,[3]Feuil1!$A$4:$B$2591,2,FALSE)</f>
        <v>Autres interventions au cours d'affections myéloprolifératives ou de tumeurs de siège imprécis ou diffus, niveau 1</v>
      </c>
      <c r="C2164" s="26">
        <v>1818</v>
      </c>
      <c r="D2164" s="27">
        <v>4589484.9292000001</v>
      </c>
      <c r="E2164" s="26">
        <v>1817</v>
      </c>
      <c r="F2164" s="27">
        <v>4527774.2796</v>
      </c>
      <c r="G2164" s="26">
        <v>1780</v>
      </c>
      <c r="H2164" s="27">
        <v>4434395.0192</v>
      </c>
      <c r="I2164" s="28">
        <v>-1.3446095E-2</v>
      </c>
      <c r="J2164" s="28">
        <v>-5.5005500000000003E-4</v>
      </c>
      <c r="K2164" s="28">
        <v>-1.2903137E-2</v>
      </c>
      <c r="L2164" s="28">
        <v>-2.0623656000000001E-2</v>
      </c>
      <c r="M2164" s="28">
        <v>-2.0363236E-2</v>
      </c>
      <c r="N2164" s="28">
        <v>-2.6583299999999999E-4</v>
      </c>
      <c r="O2164" s="28">
        <v>-5.0860499999999997E-4</v>
      </c>
      <c r="P2164" s="28">
        <v>-1.7939799999999999E-4</v>
      </c>
      <c r="Q2164" s="28">
        <v>1.6165379999999999E-4</v>
      </c>
      <c r="R2164" s="28">
        <v>1.636427E-4</v>
      </c>
    </row>
    <row r="2165" spans="1:18" ht="33.75" x14ac:dyDescent="0.2">
      <c r="A2165" s="12" t="s">
        <v>1914</v>
      </c>
      <c r="B2165" s="10" t="str">
        <f>VLOOKUP(A2165,[3]Feuil1!$A$4:$B$2591,2,FALSE)</f>
        <v>Autres interventions au cours d'affections myéloprolifératives ou de tumeurs de siège imprécis ou diffus, niveau 2</v>
      </c>
      <c r="C2165" s="26">
        <v>266</v>
      </c>
      <c r="D2165" s="27">
        <v>1802347.0359</v>
      </c>
      <c r="E2165" s="26">
        <v>351</v>
      </c>
      <c r="F2165" s="27">
        <v>2353174.0002000001</v>
      </c>
      <c r="G2165" s="26">
        <v>356</v>
      </c>
      <c r="H2165" s="27">
        <v>2415312.2483999999</v>
      </c>
      <c r="I2165" s="28">
        <v>0.30561648409999997</v>
      </c>
      <c r="J2165" s="28">
        <v>0.3195488722</v>
      </c>
      <c r="K2165" s="28">
        <v>-1.0558448E-2</v>
      </c>
      <c r="L2165" s="28">
        <v>2.6406142600000002E-2</v>
      </c>
      <c r="M2165" s="28">
        <v>1.4245014199999999E-2</v>
      </c>
      <c r="N2165" s="28">
        <v>1.1990326000000001E-2</v>
      </c>
      <c r="O2165" s="28">
        <v>6.8730400000000002E-5</v>
      </c>
      <c r="P2165" s="28">
        <v>1.193784E-4</v>
      </c>
      <c r="Q2165" s="28">
        <v>3.2330799999999999E-5</v>
      </c>
      <c r="R2165" s="28">
        <v>8.9132400000000001E-5</v>
      </c>
    </row>
    <row r="2166" spans="1:18" ht="33.75" x14ac:dyDescent="0.2">
      <c r="A2166" s="12" t="s">
        <v>1915</v>
      </c>
      <c r="B2166" s="10" t="str">
        <f>VLOOKUP(A2166,[3]Feuil1!$A$4:$B$2591,2,FALSE)</f>
        <v>Autres interventions au cours d'affections myéloprolifératives ou de tumeurs de siège imprécis ou diffus, niveau 3</v>
      </c>
      <c r="C2166" s="26">
        <v>227</v>
      </c>
      <c r="D2166" s="27">
        <v>2710839.4619999998</v>
      </c>
      <c r="E2166" s="26">
        <v>225</v>
      </c>
      <c r="F2166" s="27">
        <v>2618695.7966999998</v>
      </c>
      <c r="G2166" s="26">
        <v>236</v>
      </c>
      <c r="H2166" s="27">
        <v>2842181.6121999999</v>
      </c>
      <c r="I2166" s="28">
        <v>-3.3990823000000003E-2</v>
      </c>
      <c r="J2166" s="28">
        <v>-8.8105730000000004E-3</v>
      </c>
      <c r="K2166" s="28">
        <v>-2.5404075000000002E-2</v>
      </c>
      <c r="L2166" s="28">
        <v>8.5342412000000006E-2</v>
      </c>
      <c r="M2166" s="28">
        <v>4.8888888899999997E-2</v>
      </c>
      <c r="N2166" s="28">
        <v>3.4754418199999998E-2</v>
      </c>
      <c r="O2166" s="28">
        <v>1.5120690000000001E-4</v>
      </c>
      <c r="P2166" s="28">
        <v>4.2935530000000002E-4</v>
      </c>
      <c r="Q2166" s="28">
        <v>2.1432799999999999E-5</v>
      </c>
      <c r="R2166" s="28">
        <v>1.048852E-4</v>
      </c>
    </row>
    <row r="2167" spans="1:18" ht="33.75" x14ac:dyDescent="0.2">
      <c r="A2167" s="12" t="s">
        <v>1916</v>
      </c>
      <c r="B2167" s="10" t="str">
        <f>VLOOKUP(A2167,[3]Feuil1!$A$4:$B$2591,2,FALSE)</f>
        <v>Autres interventions au cours d'affections myéloprolifératives ou de tumeurs de siège imprécis ou diffus, niveau 4</v>
      </c>
      <c r="C2167" s="26">
        <v>127</v>
      </c>
      <c r="D2167" s="27">
        <v>2481510.6409</v>
      </c>
      <c r="E2167" s="26">
        <v>124</v>
      </c>
      <c r="F2167" s="27">
        <v>2378752.8054999998</v>
      </c>
      <c r="G2167" s="26">
        <v>105</v>
      </c>
      <c r="H2167" s="27">
        <v>1985216.6095</v>
      </c>
      <c r="I2167" s="28">
        <v>-4.1409386999999999E-2</v>
      </c>
      <c r="J2167" s="28">
        <v>-2.3622047E-2</v>
      </c>
      <c r="K2167" s="28">
        <v>-1.8217679000000001E-2</v>
      </c>
      <c r="L2167" s="28">
        <v>-0.16543803800000001</v>
      </c>
      <c r="M2167" s="28">
        <v>-0.15322580599999999</v>
      </c>
      <c r="N2167" s="28">
        <v>-1.4422063000000001E-2</v>
      </c>
      <c r="O2167" s="28">
        <v>-2.6117600000000001E-4</v>
      </c>
      <c r="P2167" s="28">
        <v>-7.56052E-4</v>
      </c>
      <c r="Q2167" s="28">
        <v>9.5357574999999998E-6</v>
      </c>
      <c r="R2167" s="28">
        <v>7.3260600000000001E-5</v>
      </c>
    </row>
    <row r="2168" spans="1:18" ht="33.75" x14ac:dyDescent="0.2">
      <c r="A2168" s="12" t="s">
        <v>1917</v>
      </c>
      <c r="B2168" s="10" t="str">
        <f>VLOOKUP(A2168,[3]Feuil1!$A$4:$B$2591,2,FALSE)</f>
        <v>Autres interventions au cours d'affections myéloprolifératives ou de tumeurs de siège imprécis ou diffus, en ambulatoire</v>
      </c>
      <c r="C2168" s="26">
        <v>928</v>
      </c>
      <c r="D2168" s="27">
        <v>770981.49120000005</v>
      </c>
      <c r="E2168" s="26">
        <v>959</v>
      </c>
      <c r="F2168" s="27">
        <v>794983.77599999995</v>
      </c>
      <c r="G2168" s="26">
        <v>988</v>
      </c>
      <c r="H2168" s="27">
        <v>820783.37280000001</v>
      </c>
      <c r="I2168" s="28">
        <v>3.1132115500000002E-2</v>
      </c>
      <c r="J2168" s="28">
        <v>3.3405172400000002E-2</v>
      </c>
      <c r="K2168" s="28">
        <v>-2.19958E-3</v>
      </c>
      <c r="L2168" s="28">
        <v>3.2452985300000001E-2</v>
      </c>
      <c r="M2168" s="28">
        <v>3.02398332E-2</v>
      </c>
      <c r="N2168" s="28">
        <v>2.1481911999999999E-3</v>
      </c>
      <c r="O2168" s="28">
        <v>3.9863639999999998E-4</v>
      </c>
      <c r="P2168" s="28">
        <v>4.9565499999999998E-5</v>
      </c>
      <c r="Q2168" s="28">
        <v>8.9726899999999996E-5</v>
      </c>
      <c r="R2168" s="28">
        <v>3.0289399999999998E-5</v>
      </c>
    </row>
    <row r="2169" spans="1:18" x14ac:dyDescent="0.2">
      <c r="A2169" s="12" t="s">
        <v>1918</v>
      </c>
      <c r="B2169" s="10" t="str">
        <f>VLOOKUP(A2169,[3]Feuil1!$A$4:$B$2591,2,FALSE)</f>
        <v>Autres irradiations, niveau 1</v>
      </c>
      <c r="C2169" s="26">
        <v>5661</v>
      </c>
      <c r="D2169" s="27">
        <v>23687950.192000002</v>
      </c>
      <c r="E2169" s="26">
        <v>6199</v>
      </c>
      <c r="F2169" s="27">
        <v>25958285.131999999</v>
      </c>
      <c r="G2169" s="26">
        <v>6014</v>
      </c>
      <c r="H2169" s="27">
        <v>24753006.423</v>
      </c>
      <c r="I2169" s="28">
        <v>9.5843452999999995E-2</v>
      </c>
      <c r="J2169" s="28">
        <v>9.5036212699999997E-2</v>
      </c>
      <c r="K2169" s="28">
        <v>7.3718139999999998E-4</v>
      </c>
      <c r="L2169" s="28">
        <v>-4.6431369E-2</v>
      </c>
      <c r="M2169" s="28">
        <v>-2.9843523E-2</v>
      </c>
      <c r="N2169" s="28">
        <v>-1.7098114000000001E-2</v>
      </c>
      <c r="O2169" s="28">
        <v>-2.543025E-3</v>
      </c>
      <c r="P2169" s="28">
        <v>-2.3155509999999999E-3</v>
      </c>
      <c r="Q2169" s="28">
        <v>5.4617190000000001E-4</v>
      </c>
      <c r="R2169" s="28">
        <v>9.1346169999999998E-4</v>
      </c>
    </row>
    <row r="2170" spans="1:18" x14ac:dyDescent="0.2">
      <c r="A2170" s="12" t="s">
        <v>1919</v>
      </c>
      <c r="B2170" s="10" t="str">
        <f>VLOOKUP(A2170,[3]Feuil1!$A$4:$B$2591,2,FALSE)</f>
        <v>Autres irradiations, niveau 2</v>
      </c>
      <c r="C2170" s="26">
        <v>713</v>
      </c>
      <c r="D2170" s="27">
        <v>3383316.1214000001</v>
      </c>
      <c r="E2170" s="26">
        <v>706</v>
      </c>
      <c r="F2170" s="27">
        <v>3237467.8810999999</v>
      </c>
      <c r="G2170" s="26">
        <v>809</v>
      </c>
      <c r="H2170" s="27">
        <v>3689244.3774999999</v>
      </c>
      <c r="I2170" s="28">
        <v>-4.3108074000000003E-2</v>
      </c>
      <c r="J2170" s="28">
        <v>-9.8176719999999995E-3</v>
      </c>
      <c r="K2170" s="28">
        <v>-3.3620477000000003E-2</v>
      </c>
      <c r="L2170" s="28">
        <v>0.1395462482</v>
      </c>
      <c r="M2170" s="28">
        <v>0.1458923513</v>
      </c>
      <c r="N2170" s="28">
        <v>-5.5381320000000003E-3</v>
      </c>
      <c r="O2170" s="28">
        <v>1.4158465000000001E-3</v>
      </c>
      <c r="P2170" s="28">
        <v>8.6794159999999999E-4</v>
      </c>
      <c r="Q2170" s="28">
        <v>7.3470699999999994E-5</v>
      </c>
      <c r="R2170" s="28">
        <v>1.3614439999999999E-4</v>
      </c>
    </row>
    <row r="2171" spans="1:18" x14ac:dyDescent="0.2">
      <c r="A2171" s="12" t="s">
        <v>1920</v>
      </c>
      <c r="B2171" s="10" t="str">
        <f>VLOOKUP(A2171,[3]Feuil1!$A$4:$B$2591,2,FALSE)</f>
        <v>Autres irradiations, niveau 3</v>
      </c>
      <c r="C2171" s="26">
        <v>776</v>
      </c>
      <c r="D2171" s="27">
        <v>5613972.4155000001</v>
      </c>
      <c r="E2171" s="26">
        <v>817</v>
      </c>
      <c r="F2171" s="27">
        <v>5911078.4546999997</v>
      </c>
      <c r="G2171" s="26">
        <v>820</v>
      </c>
      <c r="H2171" s="27">
        <v>5938688.9035999998</v>
      </c>
      <c r="I2171" s="28">
        <v>5.2922603999999998E-2</v>
      </c>
      <c r="J2171" s="28">
        <v>5.2835051500000001E-2</v>
      </c>
      <c r="K2171" s="28">
        <v>8.3158799999999994E-5</v>
      </c>
      <c r="L2171" s="28">
        <v>4.6709663999999996E-3</v>
      </c>
      <c r="M2171" s="28">
        <v>3.6719705999999999E-3</v>
      </c>
      <c r="N2171" s="28">
        <v>9.9534090000000003E-4</v>
      </c>
      <c r="O2171" s="28">
        <v>4.1238200000000001E-5</v>
      </c>
      <c r="P2171" s="28">
        <v>5.3044499999999997E-5</v>
      </c>
      <c r="Q2171" s="28">
        <v>7.4469700000000003E-5</v>
      </c>
      <c r="R2171" s="28">
        <v>2.1915580000000001E-4</v>
      </c>
    </row>
    <row r="2172" spans="1:18" x14ac:dyDescent="0.2">
      <c r="A2172" s="12" t="s">
        <v>1921</v>
      </c>
      <c r="B2172" s="10" t="str">
        <f>VLOOKUP(A2172,[3]Feuil1!$A$4:$B$2591,2,FALSE)</f>
        <v>Autres irradiations, niveau 4</v>
      </c>
      <c r="C2172" s="26">
        <v>117</v>
      </c>
      <c r="D2172" s="27">
        <v>1360294.2982999999</v>
      </c>
      <c r="E2172" s="26">
        <v>125</v>
      </c>
      <c r="F2172" s="27">
        <v>1403920.8436</v>
      </c>
      <c r="G2172" s="26">
        <v>116</v>
      </c>
      <c r="H2172" s="27">
        <v>1263477.5284</v>
      </c>
      <c r="I2172" s="28">
        <v>3.2071401999999999E-2</v>
      </c>
      <c r="J2172" s="28">
        <v>6.8376068400000004E-2</v>
      </c>
      <c r="K2172" s="28">
        <v>-3.3981167999999999E-2</v>
      </c>
      <c r="L2172" s="28">
        <v>-0.10003649100000001</v>
      </c>
      <c r="M2172" s="28">
        <v>-7.1999999999999995E-2</v>
      </c>
      <c r="N2172" s="28">
        <v>-3.0211735999999999E-2</v>
      </c>
      <c r="O2172" s="28">
        <v>-1.2371499999999999E-4</v>
      </c>
      <c r="P2172" s="28">
        <v>-2.6981599999999998E-4</v>
      </c>
      <c r="Q2172" s="28">
        <v>1.0534699999999999E-5</v>
      </c>
      <c r="R2172" s="28">
        <v>4.6626199999999998E-5</v>
      </c>
    </row>
    <row r="2173" spans="1:18" x14ac:dyDescent="0.2">
      <c r="A2173" s="12" t="s">
        <v>1922</v>
      </c>
      <c r="B2173" s="10" t="str">
        <f>VLOOKUP(A2173,[3]Feuil1!$A$4:$B$2591,2,FALSE)</f>
        <v>Curiethérapies de la prostate, niveau 1</v>
      </c>
      <c r="C2173" s="26">
        <v>1148</v>
      </c>
      <c r="D2173" s="27">
        <v>6205736.6399999997</v>
      </c>
      <c r="E2173" s="26">
        <v>1057</v>
      </c>
      <c r="F2173" s="27">
        <v>5729661.7599999998</v>
      </c>
      <c r="G2173" s="26">
        <v>937</v>
      </c>
      <c r="H2173" s="27">
        <v>5096431.88</v>
      </c>
      <c r="I2173" s="28">
        <v>-7.6715289000000006E-2</v>
      </c>
      <c r="J2173" s="28">
        <v>-7.9268293000000004E-2</v>
      </c>
      <c r="K2173" s="28">
        <v>2.7727987000000002E-3</v>
      </c>
      <c r="L2173" s="28">
        <v>-0.110517847</v>
      </c>
      <c r="M2173" s="28">
        <v>-0.113528855</v>
      </c>
      <c r="N2173" s="28">
        <v>3.3966233000000002E-3</v>
      </c>
      <c r="O2173" s="28">
        <v>-1.64953E-3</v>
      </c>
      <c r="P2173" s="28">
        <v>-1.2165450000000001E-3</v>
      </c>
      <c r="Q2173" s="28">
        <v>8.5095300000000005E-5</v>
      </c>
      <c r="R2173" s="28">
        <v>1.8807390000000001E-4</v>
      </c>
    </row>
    <row r="2174" spans="1:18" x14ac:dyDescent="0.2">
      <c r="A2174" s="12" t="s">
        <v>1923</v>
      </c>
      <c r="B2174" s="10" t="str">
        <f>VLOOKUP(A2174,[3]Feuil1!$A$4:$B$2591,2,FALSE)</f>
        <v>Curiethérapies de la prostate, niveau 2</v>
      </c>
      <c r="C2174" s="26">
        <v>63</v>
      </c>
      <c r="D2174" s="27">
        <v>417854.79119999998</v>
      </c>
      <c r="E2174" s="26">
        <v>54</v>
      </c>
      <c r="F2174" s="27">
        <v>359979.64529999997</v>
      </c>
      <c r="G2174" s="26">
        <v>27</v>
      </c>
      <c r="H2174" s="27">
        <v>178516.29509999999</v>
      </c>
      <c r="I2174" s="28">
        <v>-0.138505402</v>
      </c>
      <c r="J2174" s="28">
        <v>-0.14285714299999999</v>
      </c>
      <c r="K2174" s="28">
        <v>5.0770308E-3</v>
      </c>
      <c r="L2174" s="28">
        <v>-0.50409336400000004</v>
      </c>
      <c r="M2174" s="28">
        <v>-0.5</v>
      </c>
      <c r="N2174" s="28">
        <v>-8.1867269999999995E-3</v>
      </c>
      <c r="O2174" s="28">
        <v>-3.7114400000000001E-4</v>
      </c>
      <c r="P2174" s="28">
        <v>-3.48623E-4</v>
      </c>
      <c r="Q2174" s="28">
        <v>2.4520518999999998E-6</v>
      </c>
      <c r="R2174" s="28">
        <v>6.5877975999999996E-6</v>
      </c>
    </row>
    <row r="2175" spans="1:18" x14ac:dyDescent="0.2">
      <c r="A2175" s="12" t="s">
        <v>1924</v>
      </c>
      <c r="B2175" s="10" t="str">
        <f>VLOOKUP(A2175,[3]Feuil1!$A$4:$B$2591,2,FALSE)</f>
        <v>Curiethérapies de la prostate, niveau 3</v>
      </c>
      <c r="C2175" s="26">
        <v>1</v>
      </c>
      <c r="D2175" s="27">
        <v>9737.6299999999992</v>
      </c>
      <c r="E2175" s="26">
        <v>1</v>
      </c>
      <c r="F2175" s="27">
        <v>9737.6299999999992</v>
      </c>
      <c r="G2175" s="26" t="s">
        <v>3391</v>
      </c>
      <c r="H2175" s="27" t="s">
        <v>3391</v>
      </c>
      <c r="I2175" s="28">
        <v>0</v>
      </c>
      <c r="J2175" s="28">
        <v>0</v>
      </c>
      <c r="K2175" s="28">
        <v>0</v>
      </c>
      <c r="L2175" s="28" t="s">
        <v>3391</v>
      </c>
      <c r="M2175" s="28" t="s">
        <v>3391</v>
      </c>
      <c r="N2175" s="28" t="s">
        <v>3391</v>
      </c>
      <c r="O2175" s="28" t="s">
        <v>3391</v>
      </c>
      <c r="P2175" s="28" t="s">
        <v>3391</v>
      </c>
      <c r="Q2175" s="28" t="s">
        <v>3391</v>
      </c>
      <c r="R2175" s="28" t="s">
        <v>3392</v>
      </c>
    </row>
    <row r="2176" spans="1:18" ht="22.5" x14ac:dyDescent="0.2">
      <c r="A2176" s="12" t="s">
        <v>1925</v>
      </c>
      <c r="B2176" s="10" t="str">
        <f>VLOOKUP(A2176,[3]Feuil1!$A$4:$B$2591,2,FALSE)</f>
        <v>Autres curiethérapies et irradiations internes, niveau 1</v>
      </c>
      <c r="C2176" s="26">
        <v>6491</v>
      </c>
      <c r="D2176" s="27">
        <v>19170944.991999999</v>
      </c>
      <c r="E2176" s="26">
        <v>7200</v>
      </c>
      <c r="F2176" s="27">
        <v>19946276.899</v>
      </c>
      <c r="G2176" s="26">
        <v>6905</v>
      </c>
      <c r="H2176" s="27">
        <v>18657540.147</v>
      </c>
      <c r="I2176" s="28">
        <v>4.0443071900000002E-2</v>
      </c>
      <c r="J2176" s="28">
        <v>0.1092281621</v>
      </c>
      <c r="K2176" s="28">
        <v>-6.2011668999999998E-2</v>
      </c>
      <c r="L2176" s="28">
        <v>-6.4610391000000003E-2</v>
      </c>
      <c r="M2176" s="28">
        <v>-4.0972222000000003E-2</v>
      </c>
      <c r="N2176" s="28">
        <v>-2.4648053999999999E-2</v>
      </c>
      <c r="O2176" s="28">
        <v>-4.0550940000000004E-3</v>
      </c>
      <c r="P2176" s="28">
        <v>-2.4758890000000002E-3</v>
      </c>
      <c r="Q2176" s="28">
        <v>6.2708960000000004E-4</v>
      </c>
      <c r="R2176" s="28">
        <v>6.8852029999999997E-4</v>
      </c>
    </row>
    <row r="2177" spans="1:18" ht="22.5" x14ac:dyDescent="0.2">
      <c r="A2177" s="12" t="s">
        <v>1926</v>
      </c>
      <c r="B2177" s="10" t="str">
        <f>VLOOKUP(A2177,[3]Feuil1!$A$4:$B$2591,2,FALSE)</f>
        <v>Autres curiethérapies et irradiations internes, niveau 2</v>
      </c>
      <c r="C2177" s="26">
        <v>1174</v>
      </c>
      <c r="D2177" s="27">
        <v>5115634.5620999997</v>
      </c>
      <c r="E2177" s="26">
        <v>1566</v>
      </c>
      <c r="F2177" s="27">
        <v>6849806.9086999996</v>
      </c>
      <c r="G2177" s="26">
        <v>1682</v>
      </c>
      <c r="H2177" s="27">
        <v>7396199.9126000004</v>
      </c>
      <c r="I2177" s="28">
        <v>0.33899457160000002</v>
      </c>
      <c r="J2177" s="28">
        <v>0.3339011925</v>
      </c>
      <c r="K2177" s="28">
        <v>3.8184080000000001E-3</v>
      </c>
      <c r="L2177" s="28">
        <v>7.9767650600000004E-2</v>
      </c>
      <c r="M2177" s="28">
        <v>7.4074074099999998E-2</v>
      </c>
      <c r="N2177" s="28">
        <v>5.3009160000000001E-3</v>
      </c>
      <c r="O2177" s="28">
        <v>1.5945455999999999E-3</v>
      </c>
      <c r="P2177" s="28">
        <v>1.0497165E-3</v>
      </c>
      <c r="Q2177" s="28">
        <v>1.5275379999999999E-4</v>
      </c>
      <c r="R2177" s="28">
        <v>2.729424E-4</v>
      </c>
    </row>
    <row r="2178" spans="1:18" ht="22.5" x14ac:dyDescent="0.2">
      <c r="A2178" s="12" t="s">
        <v>1927</v>
      </c>
      <c r="B2178" s="10" t="str">
        <f>VLOOKUP(A2178,[3]Feuil1!$A$4:$B$2591,2,FALSE)</f>
        <v>Autres curiethérapies et irradiations internes, niveau 3</v>
      </c>
      <c r="C2178" s="26">
        <v>69</v>
      </c>
      <c r="D2178" s="27">
        <v>517200.70480000001</v>
      </c>
      <c r="E2178" s="26">
        <v>77</v>
      </c>
      <c r="F2178" s="27">
        <v>572514.70640000002</v>
      </c>
      <c r="G2178" s="26">
        <v>77</v>
      </c>
      <c r="H2178" s="27">
        <v>577691.15040000004</v>
      </c>
      <c r="I2178" s="28">
        <v>0.1069488133</v>
      </c>
      <c r="J2178" s="28">
        <v>0.115942029</v>
      </c>
      <c r="K2178" s="28">
        <v>-8.0588559999999997E-3</v>
      </c>
      <c r="L2178" s="28">
        <v>9.0415913000000004E-3</v>
      </c>
      <c r="M2178" s="28">
        <v>0</v>
      </c>
      <c r="N2178" s="28">
        <v>9.0415913000000004E-3</v>
      </c>
      <c r="O2178" s="28">
        <v>0</v>
      </c>
      <c r="P2178" s="28">
        <v>9.9448540999999994E-6</v>
      </c>
      <c r="Q2178" s="28">
        <v>6.9928889000000004E-6</v>
      </c>
      <c r="R2178" s="28">
        <v>2.1318599999999999E-5</v>
      </c>
    </row>
    <row r="2179" spans="1:18" ht="22.5" x14ac:dyDescent="0.2">
      <c r="A2179" s="12" t="s">
        <v>1928</v>
      </c>
      <c r="B2179" s="10" t="str">
        <f>VLOOKUP(A2179,[3]Feuil1!$A$4:$B$2591,2,FALSE)</f>
        <v>Autres curiethérapies et irradiations internes, niveau 4</v>
      </c>
      <c r="C2179" s="26">
        <v>1</v>
      </c>
      <c r="D2179" s="27">
        <v>10913.15</v>
      </c>
      <c r="E2179" s="26">
        <v>7</v>
      </c>
      <c r="F2179" s="27">
        <v>79447.732000000004</v>
      </c>
      <c r="G2179" s="26">
        <v>4</v>
      </c>
      <c r="H2179" s="27">
        <v>45180.440999999999</v>
      </c>
      <c r="I2179" s="28">
        <v>6.28</v>
      </c>
      <c r="J2179" s="28">
        <v>6</v>
      </c>
      <c r="K2179" s="28">
        <v>0.04</v>
      </c>
      <c r="L2179" s="28">
        <v>-0.43131868099999998</v>
      </c>
      <c r="M2179" s="28">
        <v>-0.428571429</v>
      </c>
      <c r="N2179" s="28">
        <v>-4.8076919999999997E-3</v>
      </c>
      <c r="O2179" s="28">
        <v>-4.1238000000000001E-5</v>
      </c>
      <c r="P2179" s="28">
        <v>-6.5833000000000005E-5</v>
      </c>
      <c r="Q2179" s="28">
        <v>3.6326695E-7</v>
      </c>
      <c r="R2179" s="28">
        <v>1.6672964999999999E-6</v>
      </c>
    </row>
    <row r="2180" spans="1:18" ht="33.75" x14ac:dyDescent="0.2">
      <c r="A2180" s="12" t="s">
        <v>1929</v>
      </c>
      <c r="B2180" s="10" t="str">
        <f>VLOOKUP(A2180,[3]Feuil1!$A$4:$B$2591,2,FALSE)</f>
        <v>Affections myéloprolifératives et tumeurs de siège imprécis sans acte opératoire, avec anesthésie, en ambulatoire</v>
      </c>
      <c r="C2180" s="26">
        <v>3172</v>
      </c>
      <c r="D2180" s="27">
        <v>2228534.1719999998</v>
      </c>
      <c r="E2180" s="26">
        <v>3582</v>
      </c>
      <c r="F2180" s="27">
        <v>2513958.2140000002</v>
      </c>
      <c r="G2180" s="26">
        <v>3020</v>
      </c>
      <c r="H2180" s="27">
        <v>2102330.2680000002</v>
      </c>
      <c r="I2180" s="28">
        <v>0.12807703179999999</v>
      </c>
      <c r="J2180" s="28">
        <v>0.12925598990000001</v>
      </c>
      <c r="K2180" s="28">
        <v>-1.0440130000000001E-3</v>
      </c>
      <c r="L2180" s="28">
        <v>-0.163736988</v>
      </c>
      <c r="M2180" s="28">
        <v>-0.156895589</v>
      </c>
      <c r="N2180" s="28">
        <v>-8.1145330000000002E-3</v>
      </c>
      <c r="O2180" s="28">
        <v>-7.7252980000000002E-3</v>
      </c>
      <c r="P2180" s="28">
        <v>-7.9080899999999996E-4</v>
      </c>
      <c r="Q2180" s="28">
        <v>2.7426659999999999E-4</v>
      </c>
      <c r="R2180" s="28">
        <v>7.7582400000000004E-5</v>
      </c>
    </row>
    <row r="2181" spans="1:18" ht="22.5" x14ac:dyDescent="0.2">
      <c r="A2181" s="12" t="s">
        <v>1930</v>
      </c>
      <c r="B2181" s="10" t="str">
        <f>VLOOKUP(A2181,[3]Feuil1!$A$4:$B$2591,2,FALSE)</f>
        <v>Chimiothérapie pour leucémie aigüe, niveau 1</v>
      </c>
      <c r="C2181" s="26">
        <v>4779</v>
      </c>
      <c r="D2181" s="27">
        <v>11744395.513</v>
      </c>
      <c r="E2181" s="26">
        <v>4852</v>
      </c>
      <c r="F2181" s="27">
        <v>11754945.593</v>
      </c>
      <c r="G2181" s="26">
        <v>4752</v>
      </c>
      <c r="H2181" s="27">
        <v>11829847.994999999</v>
      </c>
      <c r="I2181" s="28">
        <v>8.9830759999999998E-4</v>
      </c>
      <c r="J2181" s="28">
        <v>1.5275162199999999E-2</v>
      </c>
      <c r="K2181" s="28">
        <v>-1.4160549999999999E-2</v>
      </c>
      <c r="L2181" s="28">
        <v>6.3719904999999999E-3</v>
      </c>
      <c r="M2181" s="28">
        <v>-2.0610058000000001E-2</v>
      </c>
      <c r="N2181" s="28">
        <v>2.75498523E-2</v>
      </c>
      <c r="O2181" s="28">
        <v>-1.374608E-3</v>
      </c>
      <c r="P2181" s="28">
        <v>1.4390059999999999E-4</v>
      </c>
      <c r="Q2181" s="28">
        <v>4.3156109999999999E-4</v>
      </c>
      <c r="R2181" s="28">
        <v>4.365576E-4</v>
      </c>
    </row>
    <row r="2182" spans="1:18" ht="22.5" x14ac:dyDescent="0.2">
      <c r="A2182" s="12" t="s">
        <v>1931</v>
      </c>
      <c r="B2182" s="10" t="str">
        <f>VLOOKUP(A2182,[3]Feuil1!$A$4:$B$2591,2,FALSE)</f>
        <v>Chimiothérapie pour leucémie aigüe, niveau 2</v>
      </c>
      <c r="C2182" s="26">
        <v>770</v>
      </c>
      <c r="D2182" s="27">
        <v>6665899.6232000003</v>
      </c>
      <c r="E2182" s="26">
        <v>781</v>
      </c>
      <c r="F2182" s="27">
        <v>6736921.4258000003</v>
      </c>
      <c r="G2182" s="26">
        <v>880</v>
      </c>
      <c r="H2182" s="27">
        <v>7583508.3964</v>
      </c>
      <c r="I2182" s="28">
        <v>1.06544963E-2</v>
      </c>
      <c r="J2182" s="28">
        <v>1.42857143E-2</v>
      </c>
      <c r="K2182" s="28">
        <v>-3.5800739999999999E-3</v>
      </c>
      <c r="L2182" s="28">
        <v>0.1256637739</v>
      </c>
      <c r="M2182" s="28">
        <v>0.1267605634</v>
      </c>
      <c r="N2182" s="28">
        <v>-9.7340100000000004E-4</v>
      </c>
      <c r="O2182" s="28">
        <v>1.3608622000000001E-3</v>
      </c>
      <c r="P2182" s="28">
        <v>1.6264415999999999E-3</v>
      </c>
      <c r="Q2182" s="28">
        <v>7.9918699999999998E-5</v>
      </c>
      <c r="R2182" s="28">
        <v>2.7985469999999998E-4</v>
      </c>
    </row>
    <row r="2183" spans="1:18" ht="22.5" x14ac:dyDescent="0.2">
      <c r="A2183" s="12" t="s">
        <v>1932</v>
      </c>
      <c r="B2183" s="10" t="str">
        <f>VLOOKUP(A2183,[3]Feuil1!$A$4:$B$2591,2,FALSE)</f>
        <v>Chimiothérapie pour leucémie aigüe, niveau 3</v>
      </c>
      <c r="C2183" s="26">
        <v>430</v>
      </c>
      <c r="D2183" s="27">
        <v>5231974.2109000003</v>
      </c>
      <c r="E2183" s="26">
        <v>537</v>
      </c>
      <c r="F2183" s="27">
        <v>6456879.4154000003</v>
      </c>
      <c r="G2183" s="26">
        <v>493</v>
      </c>
      <c r="H2183" s="27">
        <v>5953899.9430999998</v>
      </c>
      <c r="I2183" s="28">
        <v>0.2341191212</v>
      </c>
      <c r="J2183" s="28">
        <v>0.2488372093</v>
      </c>
      <c r="K2183" s="28">
        <v>-1.1785433999999999E-2</v>
      </c>
      <c r="L2183" s="28">
        <v>-7.7898228999999999E-2</v>
      </c>
      <c r="M2183" s="28">
        <v>-8.1936684999999995E-2</v>
      </c>
      <c r="N2183" s="28">
        <v>4.3988863E-3</v>
      </c>
      <c r="O2183" s="28">
        <v>-6.0482799999999996E-4</v>
      </c>
      <c r="P2183" s="28">
        <v>-9.6631199999999999E-4</v>
      </c>
      <c r="Q2183" s="28">
        <v>4.4772699999999999E-5</v>
      </c>
      <c r="R2183" s="28">
        <v>2.197171E-4</v>
      </c>
    </row>
    <row r="2184" spans="1:18" ht="22.5" x14ac:dyDescent="0.2">
      <c r="A2184" s="12" t="s">
        <v>1933</v>
      </c>
      <c r="B2184" s="10" t="str">
        <f>VLOOKUP(A2184,[3]Feuil1!$A$4:$B$2591,2,FALSE)</f>
        <v>Chimiothérapie pour leucémie aigüe, niveau 4</v>
      </c>
      <c r="C2184" s="26">
        <v>1709</v>
      </c>
      <c r="D2184" s="27">
        <v>38012945.844999999</v>
      </c>
      <c r="E2184" s="26">
        <v>1789</v>
      </c>
      <c r="F2184" s="27">
        <v>40563418.644000001</v>
      </c>
      <c r="G2184" s="26">
        <v>2259</v>
      </c>
      <c r="H2184" s="27">
        <v>50702519.068999998</v>
      </c>
      <c r="I2184" s="28">
        <v>6.7094847299999996E-2</v>
      </c>
      <c r="J2184" s="28">
        <v>4.68110006E-2</v>
      </c>
      <c r="K2184" s="28">
        <v>1.9376799399999999E-2</v>
      </c>
      <c r="L2184" s="28">
        <v>0.2499567533</v>
      </c>
      <c r="M2184" s="28">
        <v>0.26271660149999998</v>
      </c>
      <c r="N2184" s="28">
        <v>-1.0105077000000001E-2</v>
      </c>
      <c r="O2184" s="28">
        <v>6.4606587E-3</v>
      </c>
      <c r="P2184" s="28">
        <v>1.9478984800000002E-2</v>
      </c>
      <c r="Q2184" s="28">
        <v>2.05155E-4</v>
      </c>
      <c r="R2184" s="28">
        <v>1.8710781E-3</v>
      </c>
    </row>
    <row r="2185" spans="1:18" ht="22.5" x14ac:dyDescent="0.2">
      <c r="A2185" s="12" t="s">
        <v>1934</v>
      </c>
      <c r="B2185" s="10" t="str">
        <f>VLOOKUP(A2185,[3]Feuil1!$A$4:$B$2591,2,FALSE)</f>
        <v>Chimiothérapie pour autre tumeur, niveau 1</v>
      </c>
      <c r="C2185" s="26">
        <v>37068</v>
      </c>
      <c r="D2185" s="27">
        <v>87630760.071999997</v>
      </c>
      <c r="E2185" s="26">
        <v>33652</v>
      </c>
      <c r="F2185" s="27">
        <v>79326001.186000004</v>
      </c>
      <c r="G2185" s="26">
        <v>31186</v>
      </c>
      <c r="H2185" s="27">
        <v>73468345.686000004</v>
      </c>
      <c r="I2185" s="28">
        <v>-9.4769906000000001E-2</v>
      </c>
      <c r="J2185" s="28">
        <v>-9.2154957999999995E-2</v>
      </c>
      <c r="K2185" s="28">
        <v>-2.88039E-3</v>
      </c>
      <c r="L2185" s="28">
        <v>-7.3842818000000005E-2</v>
      </c>
      <c r="M2185" s="28">
        <v>-7.3279447999999997E-2</v>
      </c>
      <c r="N2185" s="28">
        <v>-6.0791800000000004E-4</v>
      </c>
      <c r="O2185" s="28">
        <v>-3.3897838999999999E-2</v>
      </c>
      <c r="P2185" s="28">
        <v>-1.1253579999999999E-2</v>
      </c>
      <c r="Q2185" s="28">
        <v>2.8322108000000002E-3</v>
      </c>
      <c r="R2185" s="28">
        <v>2.7112068000000001E-3</v>
      </c>
    </row>
    <row r="2186" spans="1:18" ht="22.5" x14ac:dyDescent="0.2">
      <c r="A2186" s="12" t="s">
        <v>1935</v>
      </c>
      <c r="B2186" s="10" t="str">
        <f>VLOOKUP(A2186,[3]Feuil1!$A$4:$B$2591,2,FALSE)</f>
        <v>Chimiothérapie pour autre tumeur, niveau 2</v>
      </c>
      <c r="C2186" s="26">
        <v>12119</v>
      </c>
      <c r="D2186" s="27">
        <v>35678284.835000001</v>
      </c>
      <c r="E2186" s="26">
        <v>12514</v>
      </c>
      <c r="F2186" s="27">
        <v>36533421.5</v>
      </c>
      <c r="G2186" s="26">
        <v>13003</v>
      </c>
      <c r="H2186" s="27">
        <v>37949684.968999997</v>
      </c>
      <c r="I2186" s="28">
        <v>2.3967986899999998E-2</v>
      </c>
      <c r="J2186" s="28">
        <v>3.2593448300000001E-2</v>
      </c>
      <c r="K2186" s="28">
        <v>-8.3532020000000005E-3</v>
      </c>
      <c r="L2186" s="28">
        <v>3.8766242300000003E-2</v>
      </c>
      <c r="M2186" s="28">
        <v>3.9076234600000002E-2</v>
      </c>
      <c r="N2186" s="28">
        <v>-2.98335E-4</v>
      </c>
      <c r="O2186" s="28">
        <v>6.7218343E-3</v>
      </c>
      <c r="P2186" s="28">
        <v>2.7208898E-3</v>
      </c>
      <c r="Q2186" s="28">
        <v>1.1808901E-3</v>
      </c>
      <c r="R2186" s="28">
        <v>1.4004594999999999E-3</v>
      </c>
    </row>
    <row r="2187" spans="1:18" ht="22.5" x14ac:dyDescent="0.2">
      <c r="A2187" s="12" t="s">
        <v>1936</v>
      </c>
      <c r="B2187" s="10" t="str">
        <f>VLOOKUP(A2187,[3]Feuil1!$A$4:$B$2591,2,FALSE)</f>
        <v>Chimiothérapie pour autre tumeur, niveau 3</v>
      </c>
      <c r="C2187" s="26">
        <v>6939</v>
      </c>
      <c r="D2187" s="27">
        <v>33155484.059999999</v>
      </c>
      <c r="E2187" s="26">
        <v>6846</v>
      </c>
      <c r="F2187" s="27">
        <v>32691346.318999998</v>
      </c>
      <c r="G2187" s="26">
        <v>6526</v>
      </c>
      <c r="H2187" s="27">
        <v>31135803.300000001</v>
      </c>
      <c r="I2187" s="28">
        <v>-1.3998823000000001E-2</v>
      </c>
      <c r="J2187" s="28">
        <v>-1.3402508E-2</v>
      </c>
      <c r="K2187" s="28">
        <v>-6.0441599999999998E-4</v>
      </c>
      <c r="L2187" s="28">
        <v>-4.7582714999999998E-2</v>
      </c>
      <c r="M2187" s="28">
        <v>-4.6742622999999997E-2</v>
      </c>
      <c r="N2187" s="28">
        <v>-8.8128499999999999E-4</v>
      </c>
      <c r="O2187" s="28">
        <v>-4.3987460000000003E-3</v>
      </c>
      <c r="P2187" s="28">
        <v>-2.98847E-3</v>
      </c>
      <c r="Q2187" s="28">
        <v>5.9267E-4</v>
      </c>
      <c r="R2187" s="28">
        <v>1.1490064000000001E-3</v>
      </c>
    </row>
    <row r="2188" spans="1:18" ht="22.5" x14ac:dyDescent="0.2">
      <c r="A2188" s="12" t="s">
        <v>1937</v>
      </c>
      <c r="B2188" s="10" t="str">
        <f>VLOOKUP(A2188,[3]Feuil1!$A$4:$B$2591,2,FALSE)</f>
        <v>Chimiothérapie pour autre tumeur, niveau 4</v>
      </c>
      <c r="C2188" s="26">
        <v>1776</v>
      </c>
      <c r="D2188" s="27">
        <v>15961666.836999999</v>
      </c>
      <c r="E2188" s="26">
        <v>1737</v>
      </c>
      <c r="F2188" s="27">
        <v>15507711.313999999</v>
      </c>
      <c r="G2188" s="26">
        <v>1914</v>
      </c>
      <c r="H2188" s="27">
        <v>17183069.274999999</v>
      </c>
      <c r="I2188" s="28">
        <v>-2.8440357999999999E-2</v>
      </c>
      <c r="J2188" s="28">
        <v>-2.1959459000000001E-2</v>
      </c>
      <c r="K2188" s="28">
        <v>-6.6264109999999996E-3</v>
      </c>
      <c r="L2188" s="28">
        <v>0.1080338631</v>
      </c>
      <c r="M2188" s="28">
        <v>0.1018998273</v>
      </c>
      <c r="N2188" s="28">
        <v>5.5667818000000001E-3</v>
      </c>
      <c r="O2188" s="28">
        <v>2.4330566000000001E-3</v>
      </c>
      <c r="P2188" s="28">
        <v>3.2186556000000002E-3</v>
      </c>
      <c r="Q2188" s="28">
        <v>1.7382319999999999E-4</v>
      </c>
      <c r="R2188" s="28">
        <v>6.3410780000000002E-4</v>
      </c>
    </row>
    <row r="2189" spans="1:18" ht="22.5" x14ac:dyDescent="0.2">
      <c r="A2189" s="12" t="s">
        <v>1938</v>
      </c>
      <c r="B2189" s="10" t="str">
        <f>VLOOKUP(A2189,[3]Feuil1!$A$4:$B$2591,2,FALSE)</f>
        <v>Chimiothérapie pour autre tumeur, très courte durée</v>
      </c>
      <c r="C2189" s="26">
        <v>104352</v>
      </c>
      <c r="D2189" s="27">
        <v>92069619.261999995</v>
      </c>
      <c r="E2189" s="26">
        <v>108456</v>
      </c>
      <c r="F2189" s="27">
        <v>95884222.677000001</v>
      </c>
      <c r="G2189" s="26">
        <v>101946</v>
      </c>
      <c r="H2189" s="27">
        <v>89997666.088</v>
      </c>
      <c r="I2189" s="28">
        <v>4.14317279E-2</v>
      </c>
      <c r="J2189" s="28">
        <v>3.9328426899999998E-2</v>
      </c>
      <c r="K2189" s="28">
        <v>2.0237116999999999E-3</v>
      </c>
      <c r="L2189" s="28">
        <v>-6.1392337999999998E-2</v>
      </c>
      <c r="M2189" s="28">
        <v>-6.0024342000000001E-2</v>
      </c>
      <c r="N2189" s="28">
        <v>-1.4553529999999999E-3</v>
      </c>
      <c r="O2189" s="28">
        <v>-8.9486995999999999E-2</v>
      </c>
      <c r="P2189" s="28">
        <v>-1.1309105E-2</v>
      </c>
      <c r="Q2189" s="28">
        <v>9.2584031999999993E-3</v>
      </c>
      <c r="R2189" s="28">
        <v>3.3211893000000001E-3</v>
      </c>
    </row>
    <row r="2190" spans="1:18" ht="33.75" x14ac:dyDescent="0.2">
      <c r="A2190" s="12" t="s">
        <v>1939</v>
      </c>
      <c r="B2190" s="10" t="str">
        <f>VLOOKUP(A2190,[3]Feuil1!$A$4:$B$2591,2,FALSE)</f>
        <v>Autres affections myéloprolifératives et tumeurs de siège imprécis ou diffus, niveau 1</v>
      </c>
      <c r="C2190" s="26">
        <v>2562</v>
      </c>
      <c r="D2190" s="27">
        <v>5482585.7375999996</v>
      </c>
      <c r="E2190" s="26">
        <v>2363</v>
      </c>
      <c r="F2190" s="27">
        <v>5016522.9030999998</v>
      </c>
      <c r="G2190" s="26">
        <v>2519</v>
      </c>
      <c r="H2190" s="27">
        <v>5314117.1260000002</v>
      </c>
      <c r="I2190" s="28">
        <v>-8.5007851999999995E-2</v>
      </c>
      <c r="J2190" s="28">
        <v>-7.7673692000000003E-2</v>
      </c>
      <c r="K2190" s="28">
        <v>-7.9518049999999993E-3</v>
      </c>
      <c r="L2190" s="28">
        <v>5.9322807599999999E-2</v>
      </c>
      <c r="M2190" s="28">
        <v>6.6017774000000001E-2</v>
      </c>
      <c r="N2190" s="28">
        <v>-6.2803520000000003E-3</v>
      </c>
      <c r="O2190" s="28">
        <v>2.1443887999999999E-3</v>
      </c>
      <c r="P2190" s="28">
        <v>5.7173049999999996E-4</v>
      </c>
      <c r="Q2190" s="28">
        <v>2.287674E-4</v>
      </c>
      <c r="R2190" s="28">
        <v>1.9610720000000001E-4</v>
      </c>
    </row>
    <row r="2191" spans="1:18" ht="33.75" x14ac:dyDescent="0.2">
      <c r="A2191" s="12" t="s">
        <v>1940</v>
      </c>
      <c r="B2191" s="10" t="str">
        <f>VLOOKUP(A2191,[3]Feuil1!$A$4:$B$2591,2,FALSE)</f>
        <v>Autres affections myéloprolifératives et tumeurs de siège imprécis ou diffus, niveau 2</v>
      </c>
      <c r="C2191" s="26">
        <v>2164</v>
      </c>
      <c r="D2191" s="27">
        <v>9911913.0848999992</v>
      </c>
      <c r="E2191" s="26">
        <v>2126</v>
      </c>
      <c r="F2191" s="27">
        <v>9675647.5723000001</v>
      </c>
      <c r="G2191" s="26">
        <v>2299</v>
      </c>
      <c r="H2191" s="27">
        <v>10490092.973999999</v>
      </c>
      <c r="I2191" s="28">
        <v>-2.383652E-2</v>
      </c>
      <c r="J2191" s="28">
        <v>-1.7560073999999998E-2</v>
      </c>
      <c r="K2191" s="28">
        <v>-6.3886309999999997E-3</v>
      </c>
      <c r="L2191" s="28">
        <v>8.4174769299999994E-2</v>
      </c>
      <c r="M2191" s="28">
        <v>8.13734713E-2</v>
      </c>
      <c r="N2191" s="28">
        <v>2.5904999999999999E-3</v>
      </c>
      <c r="O2191" s="28">
        <v>2.3780721999999998E-3</v>
      </c>
      <c r="P2191" s="28">
        <v>1.5646919999999999E-3</v>
      </c>
      <c r="Q2191" s="28">
        <v>2.0878770000000001E-4</v>
      </c>
      <c r="R2191" s="28">
        <v>3.8711650000000002E-4</v>
      </c>
    </row>
    <row r="2192" spans="1:18" ht="33.75" x14ac:dyDescent="0.2">
      <c r="A2192" s="12" t="s">
        <v>1941</v>
      </c>
      <c r="B2192" s="10" t="str">
        <f>VLOOKUP(A2192,[3]Feuil1!$A$4:$B$2591,2,FALSE)</f>
        <v>Autres affections myéloprolifératives et tumeurs de siège imprécis ou diffus, niveau 3</v>
      </c>
      <c r="C2192" s="26">
        <v>1749</v>
      </c>
      <c r="D2192" s="27">
        <v>12466001.695</v>
      </c>
      <c r="E2192" s="26">
        <v>1830</v>
      </c>
      <c r="F2192" s="27">
        <v>12960940.491</v>
      </c>
      <c r="G2192" s="26">
        <v>1998</v>
      </c>
      <c r="H2192" s="27">
        <v>14124723.464</v>
      </c>
      <c r="I2192" s="28">
        <v>3.9703090699999999E-2</v>
      </c>
      <c r="J2192" s="28">
        <v>4.6312178400000001E-2</v>
      </c>
      <c r="K2192" s="28">
        <v>-6.3165540000000003E-3</v>
      </c>
      <c r="L2192" s="28">
        <v>8.9791552799999994E-2</v>
      </c>
      <c r="M2192" s="28">
        <v>9.1803278700000004E-2</v>
      </c>
      <c r="N2192" s="28">
        <v>-1.842572E-3</v>
      </c>
      <c r="O2192" s="28">
        <v>2.3093418000000002E-3</v>
      </c>
      <c r="P2192" s="28">
        <v>2.2358306000000001E-3</v>
      </c>
      <c r="Q2192" s="28">
        <v>1.8145180000000001E-4</v>
      </c>
      <c r="R2192" s="28">
        <v>5.212455E-4</v>
      </c>
    </row>
    <row r="2193" spans="1:18" ht="33.75" x14ac:dyDescent="0.2">
      <c r="A2193" s="12" t="s">
        <v>1942</v>
      </c>
      <c r="B2193" s="10" t="str">
        <f>VLOOKUP(A2193,[3]Feuil1!$A$4:$B$2591,2,FALSE)</f>
        <v>Autres affections myéloprolifératives et tumeurs de siège imprécis ou diffus, niveau 4</v>
      </c>
      <c r="C2193" s="26">
        <v>390</v>
      </c>
      <c r="D2193" s="27">
        <v>4771568.6239999998</v>
      </c>
      <c r="E2193" s="26">
        <v>419</v>
      </c>
      <c r="F2193" s="27">
        <v>5062254.4243999999</v>
      </c>
      <c r="G2193" s="26">
        <v>446</v>
      </c>
      <c r="H2193" s="27">
        <v>5334843.0016000001</v>
      </c>
      <c r="I2193" s="28">
        <v>6.0920385600000002E-2</v>
      </c>
      <c r="J2193" s="28">
        <v>7.43589744E-2</v>
      </c>
      <c r="K2193" s="28">
        <v>-1.2508472E-2</v>
      </c>
      <c r="L2193" s="28">
        <v>5.38472693E-2</v>
      </c>
      <c r="M2193" s="28">
        <v>6.4439140800000003E-2</v>
      </c>
      <c r="N2193" s="28">
        <v>-9.9506600000000001E-3</v>
      </c>
      <c r="O2193" s="28">
        <v>3.7114420000000002E-4</v>
      </c>
      <c r="P2193" s="28">
        <v>5.2369030000000004E-4</v>
      </c>
      <c r="Q2193" s="28">
        <v>4.0504299999999998E-5</v>
      </c>
      <c r="R2193" s="28">
        <v>1.9687200000000001E-4</v>
      </c>
    </row>
    <row r="2194" spans="1:18" ht="33.75" x14ac:dyDescent="0.2">
      <c r="A2194" s="12" t="s">
        <v>1943</v>
      </c>
      <c r="B2194" s="10" t="str">
        <f>VLOOKUP(A2194,[3]Feuil1!$A$4:$B$2591,2,FALSE)</f>
        <v>Autres affections myéloprolifératives et tumeurs de siège imprécis ou diffus, très courte durée</v>
      </c>
      <c r="C2194" s="26">
        <v>4208</v>
      </c>
      <c r="D2194" s="27">
        <v>2830418.9298</v>
      </c>
      <c r="E2194" s="26">
        <v>3973</v>
      </c>
      <c r="F2194" s="27">
        <v>2663367.3032999998</v>
      </c>
      <c r="G2194" s="26">
        <v>4110</v>
      </c>
      <c r="H2194" s="27">
        <v>2759881.6508999998</v>
      </c>
      <c r="I2194" s="28">
        <v>-5.9020106000000003E-2</v>
      </c>
      <c r="J2194" s="28">
        <v>-5.5846008000000003E-2</v>
      </c>
      <c r="K2194" s="28">
        <v>-3.3618440000000001E-3</v>
      </c>
      <c r="L2194" s="28">
        <v>3.6237715900000002E-2</v>
      </c>
      <c r="M2194" s="28">
        <v>3.4482758600000003E-2</v>
      </c>
      <c r="N2194" s="28">
        <v>1.6964587000000001E-3</v>
      </c>
      <c r="O2194" s="28">
        <v>1.8832133E-3</v>
      </c>
      <c r="P2194" s="28">
        <v>1.8542090000000001E-4</v>
      </c>
      <c r="Q2194" s="28">
        <v>3.7325679999999998E-4</v>
      </c>
      <c r="R2194" s="28">
        <v>1.018481E-4</v>
      </c>
    </row>
    <row r="2195" spans="1:18" ht="22.5" x14ac:dyDescent="0.2">
      <c r="A2195" s="12" t="s">
        <v>1944</v>
      </c>
      <c r="B2195" s="10" t="str">
        <f>VLOOKUP(A2195,[3]Feuil1!$A$4:$B$2591,2,FALSE)</f>
        <v>Leucémies aigües, âge inférieur à 18 ans, niveau 1</v>
      </c>
      <c r="C2195" s="26">
        <v>218</v>
      </c>
      <c r="D2195" s="27">
        <v>743476.68099999998</v>
      </c>
      <c r="E2195" s="26">
        <v>198</v>
      </c>
      <c r="F2195" s="27">
        <v>671733.41040000005</v>
      </c>
      <c r="G2195" s="26">
        <v>179</v>
      </c>
      <c r="H2195" s="27">
        <v>582225.72409999999</v>
      </c>
      <c r="I2195" s="28">
        <v>-9.6497001999999998E-2</v>
      </c>
      <c r="J2195" s="28">
        <v>-9.1743118999999998E-2</v>
      </c>
      <c r="K2195" s="28">
        <v>-5.2340729999999997E-3</v>
      </c>
      <c r="L2195" s="28">
        <v>-0.13324882299999999</v>
      </c>
      <c r="M2195" s="28">
        <v>-9.5959595999999994E-2</v>
      </c>
      <c r="N2195" s="28">
        <v>-4.1247301E-2</v>
      </c>
      <c r="O2195" s="28">
        <v>-2.6117600000000001E-4</v>
      </c>
      <c r="P2195" s="28">
        <v>-1.7196E-4</v>
      </c>
      <c r="Q2195" s="28">
        <v>1.6256199999999999E-5</v>
      </c>
      <c r="R2195" s="28">
        <v>2.14859E-5</v>
      </c>
    </row>
    <row r="2196" spans="1:18" ht="22.5" x14ac:dyDescent="0.2">
      <c r="A2196" s="12" t="s">
        <v>1945</v>
      </c>
      <c r="B2196" s="10" t="str">
        <f>VLOOKUP(A2196,[3]Feuil1!$A$4:$B$2591,2,FALSE)</f>
        <v>Leucémies aigües, âge inférieur à 18 ans, niveau 2</v>
      </c>
      <c r="C2196" s="26">
        <v>44</v>
      </c>
      <c r="D2196" s="27">
        <v>472765.36139999999</v>
      </c>
      <c r="E2196" s="26">
        <v>51</v>
      </c>
      <c r="F2196" s="27">
        <v>555303.33600000001</v>
      </c>
      <c r="G2196" s="26">
        <v>53</v>
      </c>
      <c r="H2196" s="27">
        <v>557066.62679999997</v>
      </c>
      <c r="I2196" s="28">
        <v>0.1745854949</v>
      </c>
      <c r="J2196" s="28">
        <v>0.15909090910000001</v>
      </c>
      <c r="K2196" s="28">
        <v>1.3367878E-2</v>
      </c>
      <c r="L2196" s="28">
        <v>3.1753649999999999E-3</v>
      </c>
      <c r="M2196" s="28">
        <v>3.9215686299999997E-2</v>
      </c>
      <c r="N2196" s="28">
        <v>-3.4680308999999999E-2</v>
      </c>
      <c r="O2196" s="28">
        <v>2.7492200000000001E-5</v>
      </c>
      <c r="P2196" s="28">
        <v>3.3875900000000001E-6</v>
      </c>
      <c r="Q2196" s="28">
        <v>4.8132871000000004E-6</v>
      </c>
      <c r="R2196" s="28">
        <v>2.0557500000000001E-5</v>
      </c>
    </row>
    <row r="2197" spans="1:18" ht="22.5" x14ac:dyDescent="0.2">
      <c r="A2197" s="12" t="s">
        <v>1946</v>
      </c>
      <c r="B2197" s="10" t="str">
        <f>VLOOKUP(A2197,[3]Feuil1!$A$4:$B$2591,2,FALSE)</f>
        <v>Leucémies aigües, âge inférieur à 18 ans, niveau 3</v>
      </c>
      <c r="C2197" s="26">
        <v>179</v>
      </c>
      <c r="D2197" s="27">
        <v>3751463.9089000002</v>
      </c>
      <c r="E2197" s="26">
        <v>190</v>
      </c>
      <c r="F2197" s="27">
        <v>3912897.1967000002</v>
      </c>
      <c r="G2197" s="26">
        <v>168</v>
      </c>
      <c r="H2197" s="27">
        <v>3505206.1113999998</v>
      </c>
      <c r="I2197" s="28">
        <v>4.3032078100000003E-2</v>
      </c>
      <c r="J2197" s="28">
        <v>6.1452514E-2</v>
      </c>
      <c r="K2197" s="28">
        <v>-1.735399E-2</v>
      </c>
      <c r="L2197" s="28">
        <v>-0.104191617</v>
      </c>
      <c r="M2197" s="28">
        <v>-0.115789474</v>
      </c>
      <c r="N2197" s="28">
        <v>1.3116623900000001E-2</v>
      </c>
      <c r="O2197" s="28">
        <v>-3.0241399999999998E-4</v>
      </c>
      <c r="P2197" s="28">
        <v>-7.8324600000000003E-4</v>
      </c>
      <c r="Q2197" s="28">
        <v>1.52572E-5</v>
      </c>
      <c r="R2197" s="28">
        <v>1.2935280000000001E-4</v>
      </c>
    </row>
    <row r="2198" spans="1:18" ht="22.5" x14ac:dyDescent="0.2">
      <c r="A2198" s="12" t="s">
        <v>1947</v>
      </c>
      <c r="B2198" s="10" t="str">
        <f>VLOOKUP(A2198,[3]Feuil1!$A$4:$B$2591,2,FALSE)</f>
        <v>Leucémies aigües, âge inférieur à 18 ans, niveau 4</v>
      </c>
      <c r="C2198" s="26">
        <v>427</v>
      </c>
      <c r="D2198" s="27">
        <v>16791532.248</v>
      </c>
      <c r="E2198" s="26">
        <v>452</v>
      </c>
      <c r="F2198" s="27">
        <v>17537579.311999999</v>
      </c>
      <c r="G2198" s="26">
        <v>489</v>
      </c>
      <c r="H2198" s="27">
        <v>19282862.805</v>
      </c>
      <c r="I2198" s="28">
        <v>4.4429957499999999E-2</v>
      </c>
      <c r="J2198" s="28">
        <v>5.8548009400000003E-2</v>
      </c>
      <c r="K2198" s="28">
        <v>-1.3337185999999999E-2</v>
      </c>
      <c r="L2198" s="28">
        <v>9.9516784100000005E-2</v>
      </c>
      <c r="M2198" s="28">
        <v>8.1858407100000002E-2</v>
      </c>
      <c r="N2198" s="28">
        <v>1.6322262600000002E-2</v>
      </c>
      <c r="O2198" s="28">
        <v>5.0860499999999997E-4</v>
      </c>
      <c r="P2198" s="28">
        <v>3.3529948E-3</v>
      </c>
      <c r="Q2198" s="28">
        <v>4.4409400000000002E-5</v>
      </c>
      <c r="R2198" s="28">
        <v>7.1159670000000002E-4</v>
      </c>
    </row>
    <row r="2199" spans="1:18" ht="22.5" x14ac:dyDescent="0.2">
      <c r="A2199" s="12" t="s">
        <v>1948</v>
      </c>
      <c r="B2199" s="10" t="str">
        <f>VLOOKUP(A2199,[3]Feuil1!$A$4:$B$2591,2,FALSE)</f>
        <v>Leucémies aigües, âge inférieur à 18 ans, très courte durée</v>
      </c>
      <c r="C2199" s="26">
        <v>302</v>
      </c>
      <c r="D2199" s="27">
        <v>192934.35810000001</v>
      </c>
      <c r="E2199" s="26">
        <v>282</v>
      </c>
      <c r="F2199" s="27">
        <v>179230.27179999999</v>
      </c>
      <c r="G2199" s="26">
        <v>172</v>
      </c>
      <c r="H2199" s="27">
        <v>110865.4978</v>
      </c>
      <c r="I2199" s="28">
        <v>-7.1029786999999997E-2</v>
      </c>
      <c r="J2199" s="28">
        <v>-6.6225166000000002E-2</v>
      </c>
      <c r="K2199" s="28">
        <v>-5.1453740000000003E-3</v>
      </c>
      <c r="L2199" s="28">
        <v>-0.38143542000000003</v>
      </c>
      <c r="M2199" s="28">
        <v>-0.39007092199999999</v>
      </c>
      <c r="N2199" s="28">
        <v>1.41582068E-2</v>
      </c>
      <c r="O2199" s="28">
        <v>-1.512069E-3</v>
      </c>
      <c r="P2199" s="28">
        <v>-1.3134099999999999E-4</v>
      </c>
      <c r="Q2199" s="28">
        <v>1.5620500000000001E-5</v>
      </c>
      <c r="R2199" s="28">
        <v>4.0912762000000002E-6</v>
      </c>
    </row>
    <row r="2200" spans="1:18" ht="22.5" x14ac:dyDescent="0.2">
      <c r="A2200" s="12" t="s">
        <v>1949</v>
      </c>
      <c r="B2200" s="10" t="str">
        <f>VLOOKUP(A2200,[3]Feuil1!$A$4:$B$2591,2,FALSE)</f>
        <v>Leucémies aigües, âge supérieur à 17 ans, niveau 1</v>
      </c>
      <c r="C2200" s="26">
        <v>1068</v>
      </c>
      <c r="D2200" s="27">
        <v>2265649.9802999999</v>
      </c>
      <c r="E2200" s="26">
        <v>936</v>
      </c>
      <c r="F2200" s="27">
        <v>1968234.4341</v>
      </c>
      <c r="G2200" s="26">
        <v>968</v>
      </c>
      <c r="H2200" s="27">
        <v>2038728.8572</v>
      </c>
      <c r="I2200" s="28">
        <v>-0.131271621</v>
      </c>
      <c r="J2200" s="28">
        <v>-0.12359550599999999</v>
      </c>
      <c r="K2200" s="28">
        <v>-8.7586450000000007E-3</v>
      </c>
      <c r="L2200" s="28">
        <v>3.5816070399999997E-2</v>
      </c>
      <c r="M2200" s="28">
        <v>3.4188034200000002E-2</v>
      </c>
      <c r="N2200" s="28">
        <v>1.5742168999999999E-3</v>
      </c>
      <c r="O2200" s="28">
        <v>4.3987460000000003E-4</v>
      </c>
      <c r="P2200" s="28">
        <v>1.3543210000000001E-4</v>
      </c>
      <c r="Q2200" s="28">
        <v>8.7910600000000005E-5</v>
      </c>
      <c r="R2200" s="28">
        <v>7.5235300000000001E-5</v>
      </c>
    </row>
    <row r="2201" spans="1:18" ht="22.5" x14ac:dyDescent="0.2">
      <c r="A2201" s="12" t="s">
        <v>1950</v>
      </c>
      <c r="B2201" s="10" t="str">
        <f>VLOOKUP(A2201,[3]Feuil1!$A$4:$B$2591,2,FALSE)</f>
        <v>Leucémies aigües, âge supérieur à 17 ans, niveau 2</v>
      </c>
      <c r="C2201" s="26">
        <v>826</v>
      </c>
      <c r="D2201" s="27">
        <v>6428983.2640000004</v>
      </c>
      <c r="E2201" s="26">
        <v>785</v>
      </c>
      <c r="F2201" s="27">
        <v>6114358.7703</v>
      </c>
      <c r="G2201" s="26">
        <v>765</v>
      </c>
      <c r="H2201" s="27">
        <v>5950051.4045000002</v>
      </c>
      <c r="I2201" s="28">
        <v>-4.8938453E-2</v>
      </c>
      <c r="J2201" s="28">
        <v>-4.9636804E-2</v>
      </c>
      <c r="K2201" s="28">
        <v>7.3482549999999999E-4</v>
      </c>
      <c r="L2201" s="28">
        <v>-2.6872378999999998E-2</v>
      </c>
      <c r="M2201" s="28">
        <v>-2.5477706999999999E-2</v>
      </c>
      <c r="N2201" s="28">
        <v>-1.4311339999999999E-3</v>
      </c>
      <c r="O2201" s="28">
        <v>-2.7492199999999998E-4</v>
      </c>
      <c r="P2201" s="28">
        <v>-3.1566299999999999E-4</v>
      </c>
      <c r="Q2201" s="28">
        <v>6.9474799999999994E-5</v>
      </c>
      <c r="R2201" s="28">
        <v>2.1957509999999999E-4</v>
      </c>
    </row>
    <row r="2202" spans="1:18" ht="22.5" x14ac:dyDescent="0.2">
      <c r="A2202" s="12" t="s">
        <v>1951</v>
      </c>
      <c r="B2202" s="10" t="str">
        <f>VLOOKUP(A2202,[3]Feuil1!$A$4:$B$2591,2,FALSE)</f>
        <v>Leucémies aigües, âge supérieur à 17 ans, niveau 3</v>
      </c>
      <c r="C2202" s="26">
        <v>1293</v>
      </c>
      <c r="D2202" s="27">
        <v>21441631.135000002</v>
      </c>
      <c r="E2202" s="26">
        <v>1284</v>
      </c>
      <c r="F2202" s="27">
        <v>21278419.34</v>
      </c>
      <c r="G2202" s="26">
        <v>1342</v>
      </c>
      <c r="H2202" s="27">
        <v>22228204.397</v>
      </c>
      <c r="I2202" s="28">
        <v>-7.6119109999999999E-3</v>
      </c>
      <c r="J2202" s="28">
        <v>-6.960557E-3</v>
      </c>
      <c r="K2202" s="28">
        <v>-6.5592000000000005E-4</v>
      </c>
      <c r="L2202" s="28">
        <v>4.4636071999999999E-2</v>
      </c>
      <c r="M2202" s="28">
        <v>4.5171339599999999E-2</v>
      </c>
      <c r="N2202" s="28">
        <v>-5.1213400000000003E-4</v>
      </c>
      <c r="O2202" s="28">
        <v>7.9727279999999997E-4</v>
      </c>
      <c r="P2202" s="28">
        <v>1.8247032000000001E-3</v>
      </c>
      <c r="Q2202" s="28">
        <v>1.218761E-4</v>
      </c>
      <c r="R2202" s="28">
        <v>8.2028880000000002E-4</v>
      </c>
    </row>
    <row r="2203" spans="1:18" ht="22.5" x14ac:dyDescent="0.2">
      <c r="A2203" s="12" t="s">
        <v>1952</v>
      </c>
      <c r="B2203" s="10" t="str">
        <f>VLOOKUP(A2203,[3]Feuil1!$A$4:$B$2591,2,FALSE)</f>
        <v>Leucémies aigües, âge supérieur à 17 ans, niveau 4</v>
      </c>
      <c r="C2203" s="26">
        <v>2356</v>
      </c>
      <c r="D2203" s="27">
        <v>60981585.038999997</v>
      </c>
      <c r="E2203" s="26">
        <v>2438</v>
      </c>
      <c r="F2203" s="27">
        <v>63087738.972000003</v>
      </c>
      <c r="G2203" s="26">
        <v>2476</v>
      </c>
      <c r="H2203" s="27">
        <v>63937054.478</v>
      </c>
      <c r="I2203" s="28">
        <v>3.4537539999999999E-2</v>
      </c>
      <c r="J2203" s="28">
        <v>3.4804753799999998E-2</v>
      </c>
      <c r="K2203" s="28">
        <v>-2.5822600000000002E-4</v>
      </c>
      <c r="L2203" s="28">
        <v>1.3462449600000001E-2</v>
      </c>
      <c r="M2203" s="28">
        <v>1.55865463E-2</v>
      </c>
      <c r="N2203" s="28">
        <v>-2.0914979999999998E-3</v>
      </c>
      <c r="O2203" s="28">
        <v>5.2235110000000003E-4</v>
      </c>
      <c r="P2203" s="28">
        <v>1.6316836000000001E-3</v>
      </c>
      <c r="Q2203" s="28">
        <v>2.248622E-4</v>
      </c>
      <c r="R2203" s="28">
        <v>2.359473E-3</v>
      </c>
    </row>
    <row r="2204" spans="1:18" ht="22.5" x14ac:dyDescent="0.2">
      <c r="A2204" s="12" t="s">
        <v>1953</v>
      </c>
      <c r="B2204" s="10" t="str">
        <f>VLOOKUP(A2204,[3]Feuil1!$A$4:$B$2591,2,FALSE)</f>
        <v>Leucémies aigües, âge supérieur à 17 ans, très courte durée</v>
      </c>
      <c r="C2204" s="26">
        <v>938</v>
      </c>
      <c r="D2204" s="27">
        <v>648243.89969999995</v>
      </c>
      <c r="E2204" s="26">
        <v>891</v>
      </c>
      <c r="F2204" s="27">
        <v>614679.50939999998</v>
      </c>
      <c r="G2204" s="26">
        <v>799</v>
      </c>
      <c r="H2204" s="27">
        <v>545891.72939999995</v>
      </c>
      <c r="I2204" s="28">
        <v>-5.1777410000000003E-2</v>
      </c>
      <c r="J2204" s="28">
        <v>-5.0106610000000003E-2</v>
      </c>
      <c r="K2204" s="28">
        <v>-1.7589350000000001E-3</v>
      </c>
      <c r="L2204" s="28">
        <v>-0.11190836699999999</v>
      </c>
      <c r="M2204" s="28">
        <v>-0.10325477</v>
      </c>
      <c r="N2204" s="28">
        <v>-9.6500059999999992E-3</v>
      </c>
      <c r="O2204" s="28">
        <v>-1.26464E-3</v>
      </c>
      <c r="P2204" s="28">
        <v>-1.3215300000000001E-4</v>
      </c>
      <c r="Q2204" s="28">
        <v>7.2562600000000002E-5</v>
      </c>
      <c r="R2204" s="28">
        <v>2.0145100000000001E-5</v>
      </c>
    </row>
    <row r="2205" spans="1:18" x14ac:dyDescent="0.2">
      <c r="A2205" s="12" t="s">
        <v>1954</v>
      </c>
      <c r="B2205" s="10" t="str">
        <f>VLOOKUP(A2205,[3]Feuil1!$A$4:$B$2591,2,FALSE)</f>
        <v>Autres leucémies, niveau 1</v>
      </c>
      <c r="C2205" s="26">
        <v>914</v>
      </c>
      <c r="D2205" s="27">
        <v>1931606.0824</v>
      </c>
      <c r="E2205" s="26">
        <v>865</v>
      </c>
      <c r="F2205" s="27">
        <v>1829552.8791</v>
      </c>
      <c r="G2205" s="26">
        <v>845</v>
      </c>
      <c r="H2205" s="27">
        <v>1786426.0708999999</v>
      </c>
      <c r="I2205" s="28">
        <v>-5.2833340999999999E-2</v>
      </c>
      <c r="J2205" s="28">
        <v>-5.3610502999999997E-2</v>
      </c>
      <c r="K2205" s="28">
        <v>8.2118619999999997E-4</v>
      </c>
      <c r="L2205" s="28">
        <v>-2.3572321E-2</v>
      </c>
      <c r="M2205" s="28">
        <v>-2.3121387E-2</v>
      </c>
      <c r="N2205" s="28">
        <v>-4.61607E-4</v>
      </c>
      <c r="O2205" s="28">
        <v>-2.7492199999999998E-4</v>
      </c>
      <c r="P2205" s="28">
        <v>-8.2854000000000003E-5</v>
      </c>
      <c r="Q2205" s="28">
        <v>7.6740099999999994E-5</v>
      </c>
      <c r="R2205" s="28">
        <v>6.5924600000000002E-5</v>
      </c>
    </row>
    <row r="2206" spans="1:18" x14ac:dyDescent="0.2">
      <c r="A2206" s="12" t="s">
        <v>1955</v>
      </c>
      <c r="B2206" s="10" t="str">
        <f>VLOOKUP(A2206,[3]Feuil1!$A$4:$B$2591,2,FALSE)</f>
        <v>Autres leucémies, niveau 2</v>
      </c>
      <c r="C2206" s="26">
        <v>565</v>
      </c>
      <c r="D2206" s="27">
        <v>2890243.5394000001</v>
      </c>
      <c r="E2206" s="26">
        <v>540</v>
      </c>
      <c r="F2206" s="27">
        <v>2777331.8994</v>
      </c>
      <c r="G2206" s="26">
        <v>597</v>
      </c>
      <c r="H2206" s="27">
        <v>3023417.2195000001</v>
      </c>
      <c r="I2206" s="28">
        <v>-3.9066480000000001E-2</v>
      </c>
      <c r="J2206" s="28">
        <v>-4.4247788000000003E-2</v>
      </c>
      <c r="K2206" s="28">
        <v>5.4211835000000002E-3</v>
      </c>
      <c r="L2206" s="28">
        <v>8.8604937800000005E-2</v>
      </c>
      <c r="M2206" s="28">
        <v>0.1055555556</v>
      </c>
      <c r="N2206" s="28">
        <v>-1.5332217E-2</v>
      </c>
      <c r="O2206" s="28">
        <v>7.8352670000000001E-4</v>
      </c>
      <c r="P2206" s="28">
        <v>4.7277289999999997E-4</v>
      </c>
      <c r="Q2206" s="28">
        <v>5.4217600000000001E-5</v>
      </c>
      <c r="R2206" s="28">
        <v>1.115733E-4</v>
      </c>
    </row>
    <row r="2207" spans="1:18" x14ac:dyDescent="0.2">
      <c r="A2207" s="12" t="s">
        <v>1956</v>
      </c>
      <c r="B2207" s="10" t="str">
        <f>VLOOKUP(A2207,[3]Feuil1!$A$4:$B$2591,2,FALSE)</f>
        <v>Autres leucémies, niveau 3</v>
      </c>
      <c r="C2207" s="26">
        <v>680</v>
      </c>
      <c r="D2207" s="27">
        <v>5484417.7429</v>
      </c>
      <c r="E2207" s="26">
        <v>666</v>
      </c>
      <c r="F2207" s="27">
        <v>5380631.5815000003</v>
      </c>
      <c r="G2207" s="26">
        <v>731</v>
      </c>
      <c r="H2207" s="27">
        <v>5931098.0705000004</v>
      </c>
      <c r="I2207" s="28">
        <v>-1.8923824999999998E-2</v>
      </c>
      <c r="J2207" s="28">
        <v>-2.0588235E-2</v>
      </c>
      <c r="K2207" s="28">
        <v>1.6993978999999999E-3</v>
      </c>
      <c r="L2207" s="28">
        <v>0.1023051812</v>
      </c>
      <c r="M2207" s="28">
        <v>9.7597597600000002E-2</v>
      </c>
      <c r="N2207" s="28">
        <v>4.2889885999999999E-3</v>
      </c>
      <c r="O2207" s="28">
        <v>8.9349540000000004E-4</v>
      </c>
      <c r="P2207" s="28">
        <v>1.0575424E-3</v>
      </c>
      <c r="Q2207" s="28">
        <v>6.6387E-5</v>
      </c>
      <c r="R2207" s="28">
        <v>2.1887569999999999E-4</v>
      </c>
    </row>
    <row r="2208" spans="1:18" x14ac:dyDescent="0.2">
      <c r="A2208" s="12" t="s">
        <v>1957</v>
      </c>
      <c r="B2208" s="10" t="str">
        <f>VLOOKUP(A2208,[3]Feuil1!$A$4:$B$2591,2,FALSE)</f>
        <v>Autres leucémies, niveau 4</v>
      </c>
      <c r="C2208" s="26">
        <v>264</v>
      </c>
      <c r="D2208" s="27">
        <v>3829531.2708000001</v>
      </c>
      <c r="E2208" s="26">
        <v>318</v>
      </c>
      <c r="F2208" s="27">
        <v>4665848.8118000003</v>
      </c>
      <c r="G2208" s="26">
        <v>311</v>
      </c>
      <c r="H2208" s="27">
        <v>4533825.2368000001</v>
      </c>
      <c r="I2208" s="28">
        <v>0.2183863982</v>
      </c>
      <c r="J2208" s="28">
        <v>0.2045454545</v>
      </c>
      <c r="K2208" s="28">
        <v>1.14905947E-2</v>
      </c>
      <c r="L2208" s="28">
        <v>-2.8295725000000001E-2</v>
      </c>
      <c r="M2208" s="28">
        <v>-2.2012579000000001E-2</v>
      </c>
      <c r="N2208" s="28">
        <v>-6.4245680000000003E-3</v>
      </c>
      <c r="O2208" s="28">
        <v>-9.6223000000000004E-5</v>
      </c>
      <c r="P2208" s="28">
        <v>-2.5364000000000002E-4</v>
      </c>
      <c r="Q2208" s="28">
        <v>2.8243999999999999E-5</v>
      </c>
      <c r="R2208" s="28">
        <v>1.67312E-4</v>
      </c>
    </row>
    <row r="2209" spans="1:18" x14ac:dyDescent="0.2">
      <c r="A2209" s="12" t="s">
        <v>1958</v>
      </c>
      <c r="B2209" s="10" t="str">
        <f>VLOOKUP(A2209,[3]Feuil1!$A$4:$B$2591,2,FALSE)</f>
        <v>Autres leucémies, très courte durée</v>
      </c>
      <c r="C2209" s="26">
        <v>1412</v>
      </c>
      <c r="D2209" s="27">
        <v>917069.06969999999</v>
      </c>
      <c r="E2209" s="26">
        <v>1294</v>
      </c>
      <c r="F2209" s="27">
        <v>847364.73569999996</v>
      </c>
      <c r="G2209" s="26">
        <v>1106</v>
      </c>
      <c r="H2209" s="27">
        <v>723490.3578</v>
      </c>
      <c r="I2209" s="28">
        <v>-7.6007724999999998E-2</v>
      </c>
      <c r="J2209" s="28">
        <v>-8.3569404999999999E-2</v>
      </c>
      <c r="K2209" s="28">
        <v>8.2512300999999996E-3</v>
      </c>
      <c r="L2209" s="28">
        <v>-0.14618779000000001</v>
      </c>
      <c r="M2209" s="28">
        <v>-0.145285935</v>
      </c>
      <c r="N2209" s="28">
        <v>-1.055154E-3</v>
      </c>
      <c r="O2209" s="28">
        <v>-2.5842629999999998E-3</v>
      </c>
      <c r="P2209" s="28">
        <v>-2.37984E-4</v>
      </c>
      <c r="Q2209" s="28">
        <v>1.0044329999999999E-4</v>
      </c>
      <c r="R2209" s="28">
        <v>2.6699E-5</v>
      </c>
    </row>
    <row r="2210" spans="1:18" ht="22.5" x14ac:dyDescent="0.2">
      <c r="A2210" s="12" t="s">
        <v>1959</v>
      </c>
      <c r="B2210" s="10" t="str">
        <f>VLOOKUP(A2210,[3]Feuil1!$A$4:$B$2591,2,FALSE)</f>
        <v>Lymphomes et autres affections malignes hématopoiètiques, niveau 1</v>
      </c>
      <c r="C2210" s="26">
        <v>5860</v>
      </c>
      <c r="D2210" s="27">
        <v>12293205.518999999</v>
      </c>
      <c r="E2210" s="26">
        <v>5477</v>
      </c>
      <c r="F2210" s="27">
        <v>11420296.084000001</v>
      </c>
      <c r="G2210" s="26">
        <v>5269</v>
      </c>
      <c r="H2210" s="27">
        <v>10879949.918</v>
      </c>
      <c r="I2210" s="28">
        <v>-7.1007471000000003E-2</v>
      </c>
      <c r="J2210" s="28">
        <v>-6.5358362000000003E-2</v>
      </c>
      <c r="K2210" s="28">
        <v>-6.0441449999999999E-3</v>
      </c>
      <c r="L2210" s="28">
        <v>-4.7314549999999997E-2</v>
      </c>
      <c r="M2210" s="28">
        <v>-3.7976995E-2</v>
      </c>
      <c r="N2210" s="28">
        <v>-9.7061660000000004E-3</v>
      </c>
      <c r="O2210" s="28">
        <v>-2.8591850000000002E-3</v>
      </c>
      <c r="P2210" s="28">
        <v>-1.038099E-3</v>
      </c>
      <c r="Q2210" s="28">
        <v>4.7851339999999999E-4</v>
      </c>
      <c r="R2210" s="28">
        <v>4.015035E-4</v>
      </c>
    </row>
    <row r="2211" spans="1:18" ht="22.5" x14ac:dyDescent="0.2">
      <c r="A2211" s="12" t="s">
        <v>1960</v>
      </c>
      <c r="B2211" s="10" t="str">
        <f>VLOOKUP(A2211,[3]Feuil1!$A$4:$B$2591,2,FALSE)</f>
        <v>Lymphomes et autres affections malignes hématopoiètiques, niveau 2</v>
      </c>
      <c r="C2211" s="26">
        <v>2976</v>
      </c>
      <c r="D2211" s="27">
        <v>17566672.675000001</v>
      </c>
      <c r="E2211" s="26">
        <v>2882</v>
      </c>
      <c r="F2211" s="27">
        <v>16994101.066</v>
      </c>
      <c r="G2211" s="26">
        <v>2905</v>
      </c>
      <c r="H2211" s="27">
        <v>16969311.943999998</v>
      </c>
      <c r="I2211" s="28">
        <v>-3.2594197999999998E-2</v>
      </c>
      <c r="J2211" s="28">
        <v>-3.1586021999999998E-2</v>
      </c>
      <c r="K2211" s="28">
        <v>-1.041059E-3</v>
      </c>
      <c r="L2211" s="28">
        <v>-1.4586899999999999E-3</v>
      </c>
      <c r="M2211" s="28">
        <v>7.9805689999999999E-3</v>
      </c>
      <c r="N2211" s="28">
        <v>-9.3645250000000003E-3</v>
      </c>
      <c r="O2211" s="28">
        <v>3.1615989999999997E-4</v>
      </c>
      <c r="P2211" s="28">
        <v>-4.7623999999999997E-5</v>
      </c>
      <c r="Q2211" s="28">
        <v>2.6382260000000002E-4</v>
      </c>
      <c r="R2211" s="28">
        <v>6.2621949999999997E-4</v>
      </c>
    </row>
    <row r="2212" spans="1:18" ht="22.5" x14ac:dyDescent="0.2">
      <c r="A2212" s="12" t="s">
        <v>1961</v>
      </c>
      <c r="B2212" s="10" t="str">
        <f>VLOOKUP(A2212,[3]Feuil1!$A$4:$B$2591,2,FALSE)</f>
        <v>Lymphomes et autres affections malignes hématopoiètiques, niveau 3</v>
      </c>
      <c r="C2212" s="26">
        <v>5581</v>
      </c>
      <c r="D2212" s="27">
        <v>48635674.637999997</v>
      </c>
      <c r="E2212" s="26">
        <v>5622</v>
      </c>
      <c r="F2212" s="27">
        <v>49074593.934</v>
      </c>
      <c r="G2212" s="26">
        <v>6163</v>
      </c>
      <c r="H2212" s="27">
        <v>53739634.210000001</v>
      </c>
      <c r="I2212" s="28">
        <v>9.0246366999999997E-3</v>
      </c>
      <c r="J2212" s="28">
        <v>7.3463536999999997E-3</v>
      </c>
      <c r="K2212" s="28">
        <v>1.6660437000000001E-3</v>
      </c>
      <c r="L2212" s="28">
        <v>9.5060191099999997E-2</v>
      </c>
      <c r="M2212" s="28">
        <v>9.6229099999999998E-2</v>
      </c>
      <c r="N2212" s="28">
        <v>-1.0663000000000001E-3</v>
      </c>
      <c r="O2212" s="28">
        <v>7.4366305999999998E-3</v>
      </c>
      <c r="P2212" s="28">
        <v>8.9623580999999997E-3</v>
      </c>
      <c r="Q2212" s="28">
        <v>5.5970360000000003E-4</v>
      </c>
      <c r="R2212" s="28">
        <v>1.9831570000000001E-3</v>
      </c>
    </row>
    <row r="2213" spans="1:18" ht="22.5" x14ac:dyDescent="0.2">
      <c r="A2213" s="12" t="s">
        <v>1962</v>
      </c>
      <c r="B2213" s="10" t="str">
        <f>VLOOKUP(A2213,[3]Feuil1!$A$4:$B$2591,2,FALSE)</f>
        <v>Lymphomes et autres affections malignes hématopoiètiques, niveau 4</v>
      </c>
      <c r="C2213" s="26">
        <v>1966</v>
      </c>
      <c r="D2213" s="27">
        <v>28272209.438999999</v>
      </c>
      <c r="E2213" s="26">
        <v>2098</v>
      </c>
      <c r="F2213" s="27">
        <v>30387558.623</v>
      </c>
      <c r="G2213" s="26">
        <v>2157</v>
      </c>
      <c r="H2213" s="27">
        <v>31203649.484000001</v>
      </c>
      <c r="I2213" s="28">
        <v>7.4820794900000001E-2</v>
      </c>
      <c r="J2213" s="28">
        <v>6.7141403899999993E-2</v>
      </c>
      <c r="K2213" s="28">
        <v>7.1962262999999997E-3</v>
      </c>
      <c r="L2213" s="28">
        <v>2.68560851E-2</v>
      </c>
      <c r="M2213" s="28">
        <v>2.8122021000000001E-2</v>
      </c>
      <c r="N2213" s="28">
        <v>-1.2313090000000001E-3</v>
      </c>
      <c r="O2213" s="28">
        <v>8.1101890000000003E-4</v>
      </c>
      <c r="P2213" s="28">
        <v>1.5678532E-3</v>
      </c>
      <c r="Q2213" s="28">
        <v>1.9589170000000001E-4</v>
      </c>
      <c r="R2213" s="28">
        <v>1.1515102E-3</v>
      </c>
    </row>
    <row r="2214" spans="1:18" ht="22.5" x14ac:dyDescent="0.2">
      <c r="A2214" s="12" t="s">
        <v>1963</v>
      </c>
      <c r="B2214" s="10" t="str">
        <f>VLOOKUP(A2214,[3]Feuil1!$A$4:$B$2591,2,FALSE)</f>
        <v>Lymphomes et autres affections malignes hématopoiètiques, très courte durée</v>
      </c>
      <c r="C2214" s="26">
        <v>7391</v>
      </c>
      <c r="D2214" s="27">
        <v>4606416.801</v>
      </c>
      <c r="E2214" s="26">
        <v>6801</v>
      </c>
      <c r="F2214" s="27">
        <v>4244657.8229999999</v>
      </c>
      <c r="G2214" s="26">
        <v>6313</v>
      </c>
      <c r="H2214" s="27">
        <v>3940189.47</v>
      </c>
      <c r="I2214" s="28">
        <v>-7.8533704999999995E-2</v>
      </c>
      <c r="J2214" s="28">
        <v>-7.9826815999999995E-2</v>
      </c>
      <c r="K2214" s="28">
        <v>1.4052914000000001E-3</v>
      </c>
      <c r="L2214" s="28">
        <v>-7.1729775999999995E-2</v>
      </c>
      <c r="M2214" s="28">
        <v>-7.1754154000000001E-2</v>
      </c>
      <c r="N2214" s="28">
        <v>2.6262699999999998E-5</v>
      </c>
      <c r="O2214" s="28">
        <v>-6.7080880000000001E-3</v>
      </c>
      <c r="P2214" s="28">
        <v>-5.84937E-4</v>
      </c>
      <c r="Q2214" s="28">
        <v>5.7332610000000001E-4</v>
      </c>
      <c r="R2214" s="28">
        <v>1.4540509999999999E-4</v>
      </c>
    </row>
    <row r="2215" spans="1:18" x14ac:dyDescent="0.2">
      <c r="A2215" s="12" t="s">
        <v>1964</v>
      </c>
      <c r="B2215" s="10" t="str">
        <f>VLOOKUP(A2215,[3]Feuil1!$A$4:$B$2591,2,FALSE)</f>
        <v>Polyglobulies, niveau 1</v>
      </c>
      <c r="C2215" s="26">
        <v>515</v>
      </c>
      <c r="D2215" s="27">
        <v>862748.28520000004</v>
      </c>
      <c r="E2215" s="26">
        <v>499</v>
      </c>
      <c r="F2215" s="27">
        <v>837246.59490000003</v>
      </c>
      <c r="G2215" s="26">
        <v>515</v>
      </c>
      <c r="H2215" s="27">
        <v>862332.29359999998</v>
      </c>
      <c r="I2215" s="28">
        <v>-2.9558668E-2</v>
      </c>
      <c r="J2215" s="28">
        <v>-3.1067961000000002E-2</v>
      </c>
      <c r="K2215" s="28">
        <v>1.5576870999999999E-3</v>
      </c>
      <c r="L2215" s="28">
        <v>2.99621388E-2</v>
      </c>
      <c r="M2215" s="28">
        <v>3.2064128300000001E-2</v>
      </c>
      <c r="N2215" s="28">
        <v>-2.0366849999999999E-3</v>
      </c>
      <c r="O2215" s="28">
        <v>2.1993730000000001E-4</v>
      </c>
      <c r="P2215" s="28">
        <v>4.8194E-5</v>
      </c>
      <c r="Q2215" s="28">
        <v>4.6770600000000002E-5</v>
      </c>
      <c r="R2215" s="28">
        <v>3.1822700000000003E-5</v>
      </c>
    </row>
    <row r="2216" spans="1:18" x14ac:dyDescent="0.2">
      <c r="A2216" s="12" t="s">
        <v>1965</v>
      </c>
      <c r="B2216" s="10" t="str">
        <f>VLOOKUP(A2216,[3]Feuil1!$A$4:$B$2591,2,FALSE)</f>
        <v>Polyglobulies, niveau 2</v>
      </c>
      <c r="C2216" s="26">
        <v>332</v>
      </c>
      <c r="D2216" s="27">
        <v>1476392.5116999999</v>
      </c>
      <c r="E2216" s="26">
        <v>343</v>
      </c>
      <c r="F2216" s="27">
        <v>1542056.4875</v>
      </c>
      <c r="G2216" s="26">
        <v>368</v>
      </c>
      <c r="H2216" s="27">
        <v>1641317.3563999999</v>
      </c>
      <c r="I2216" s="28">
        <v>4.4475961000000001E-2</v>
      </c>
      <c r="J2216" s="28">
        <v>3.3132530100000002E-2</v>
      </c>
      <c r="K2216" s="28">
        <v>1.0979647400000001E-2</v>
      </c>
      <c r="L2216" s="28">
        <v>6.4369152299999996E-2</v>
      </c>
      <c r="M2216" s="28">
        <v>7.2886297399999994E-2</v>
      </c>
      <c r="N2216" s="28">
        <v>-7.938535E-3</v>
      </c>
      <c r="O2216" s="28">
        <v>3.4365209999999999E-4</v>
      </c>
      <c r="P2216" s="28">
        <v>1.9069749999999999E-4</v>
      </c>
      <c r="Q2216" s="28">
        <v>3.3420600000000003E-5</v>
      </c>
      <c r="R2216" s="28">
        <v>6.0569599999999997E-5</v>
      </c>
    </row>
    <row r="2217" spans="1:18" x14ac:dyDescent="0.2">
      <c r="A2217" s="12" t="s">
        <v>1966</v>
      </c>
      <c r="B2217" s="10" t="str">
        <f>VLOOKUP(A2217,[3]Feuil1!$A$4:$B$2591,2,FALSE)</f>
        <v>Polyglobulies, niveau 3</v>
      </c>
      <c r="C2217" s="26">
        <v>215</v>
      </c>
      <c r="D2217" s="27">
        <v>1579910.3694</v>
      </c>
      <c r="E2217" s="26">
        <v>221</v>
      </c>
      <c r="F2217" s="27">
        <v>1600550.0223999999</v>
      </c>
      <c r="G2217" s="26">
        <v>238</v>
      </c>
      <c r="H2217" s="27">
        <v>1753427.4835000001</v>
      </c>
      <c r="I2217" s="28">
        <v>1.30638126E-2</v>
      </c>
      <c r="J2217" s="28">
        <v>2.7906976699999999E-2</v>
      </c>
      <c r="K2217" s="28">
        <v>-1.4440181999999999E-2</v>
      </c>
      <c r="L2217" s="28">
        <v>9.5515578399999995E-2</v>
      </c>
      <c r="M2217" s="28">
        <v>7.6923076899999998E-2</v>
      </c>
      <c r="N2217" s="28">
        <v>1.7264465600000001E-2</v>
      </c>
      <c r="O2217" s="28">
        <v>2.3368339999999999E-4</v>
      </c>
      <c r="P2217" s="28">
        <v>2.9370429999999999E-4</v>
      </c>
      <c r="Q2217" s="28">
        <v>2.1614400000000001E-5</v>
      </c>
      <c r="R2217" s="28">
        <v>6.4706800000000002E-5</v>
      </c>
    </row>
    <row r="2218" spans="1:18" x14ac:dyDescent="0.2">
      <c r="A2218" s="12" t="s">
        <v>1967</v>
      </c>
      <c r="B2218" s="10" t="str">
        <f>VLOOKUP(A2218,[3]Feuil1!$A$4:$B$2591,2,FALSE)</f>
        <v>Polyglobulies, niveau 4</v>
      </c>
      <c r="C2218" s="26">
        <v>64</v>
      </c>
      <c r="D2218" s="27">
        <v>921322.6139</v>
      </c>
      <c r="E2218" s="26">
        <v>59</v>
      </c>
      <c r="F2218" s="27">
        <v>842079.61239999998</v>
      </c>
      <c r="G2218" s="26">
        <v>69</v>
      </c>
      <c r="H2218" s="27">
        <v>984576.76199999999</v>
      </c>
      <c r="I2218" s="28">
        <v>-8.6010047000000006E-2</v>
      </c>
      <c r="J2218" s="28">
        <v>-7.8125E-2</v>
      </c>
      <c r="K2218" s="28">
        <v>-8.5532720000000007E-3</v>
      </c>
      <c r="L2218" s="28">
        <v>0.16922051969999999</v>
      </c>
      <c r="M2218" s="28">
        <v>0.16949152540000001</v>
      </c>
      <c r="N2218" s="28">
        <v>-2.3173000000000001E-4</v>
      </c>
      <c r="O2218" s="28">
        <v>1.374608E-4</v>
      </c>
      <c r="P2218" s="28">
        <v>2.7376190000000001E-4</v>
      </c>
      <c r="Q2218" s="28">
        <v>6.2663550000000001E-6</v>
      </c>
      <c r="R2218" s="28">
        <v>3.6333900000000001E-5</v>
      </c>
    </row>
    <row r="2219" spans="1:18" x14ac:dyDescent="0.2">
      <c r="A2219" s="12" t="s">
        <v>1968</v>
      </c>
      <c r="B2219" s="10" t="str">
        <f>VLOOKUP(A2219,[3]Feuil1!$A$4:$B$2591,2,FALSE)</f>
        <v>Polyglobulies, très courte durée</v>
      </c>
      <c r="C2219" s="26">
        <v>1468</v>
      </c>
      <c r="D2219" s="27">
        <v>913897.97589999996</v>
      </c>
      <c r="E2219" s="26">
        <v>1553</v>
      </c>
      <c r="F2219" s="27">
        <v>969400.02379999997</v>
      </c>
      <c r="G2219" s="26">
        <v>1483</v>
      </c>
      <c r="H2219" s="27">
        <v>929173.37760000001</v>
      </c>
      <c r="I2219" s="28">
        <v>6.0731120299999997E-2</v>
      </c>
      <c r="J2219" s="28">
        <v>5.7901907400000001E-2</v>
      </c>
      <c r="K2219" s="28">
        <v>2.6743622000000001E-3</v>
      </c>
      <c r="L2219" s="28">
        <v>-4.1496435999999998E-2</v>
      </c>
      <c r="M2219" s="28">
        <v>-4.5074049999999997E-2</v>
      </c>
      <c r="N2219" s="28">
        <v>3.7464832000000002E-3</v>
      </c>
      <c r="O2219" s="28">
        <v>-9.6222600000000005E-4</v>
      </c>
      <c r="P2219" s="28">
        <v>-7.7281999999999996E-5</v>
      </c>
      <c r="Q2219" s="28">
        <v>1.3468120000000001E-4</v>
      </c>
      <c r="R2219" s="28">
        <v>3.4289299999999997E-5</v>
      </c>
    </row>
    <row r="2220" spans="1:18" ht="33.75" x14ac:dyDescent="0.2">
      <c r="A2220" s="12" t="s">
        <v>1969</v>
      </c>
      <c r="B2220" s="10" t="str">
        <f>VLOOKUP(A2220,[3]Feuil1!$A$4:$B$2591,2,FALSE)</f>
        <v>Explorations et surveillance pour affections myéloprolifératives et tumeurs de siège imprécis ou diffus</v>
      </c>
      <c r="C2220" s="26">
        <v>22733</v>
      </c>
      <c r="D2220" s="27">
        <v>15724012.733999999</v>
      </c>
      <c r="E2220" s="26">
        <v>22119</v>
      </c>
      <c r="F2220" s="27">
        <v>15317123.369000001</v>
      </c>
      <c r="G2220" s="26">
        <v>21237</v>
      </c>
      <c r="H2220" s="27">
        <v>14694403.467</v>
      </c>
      <c r="I2220" s="28">
        <v>-2.5876942E-2</v>
      </c>
      <c r="J2220" s="28">
        <v>-2.7009194E-2</v>
      </c>
      <c r="K2220" s="28">
        <v>1.1636818E-3</v>
      </c>
      <c r="L2220" s="28">
        <v>-4.0655147000000003E-2</v>
      </c>
      <c r="M2220" s="28">
        <v>-3.9875220000000003E-2</v>
      </c>
      <c r="N2220" s="28">
        <v>-8.1231800000000002E-4</v>
      </c>
      <c r="O2220" s="28">
        <v>-1.2124045E-2</v>
      </c>
      <c r="P2220" s="28">
        <v>-1.196354E-3</v>
      </c>
      <c r="Q2220" s="28">
        <v>1.9286751E-3</v>
      </c>
      <c r="R2220" s="28">
        <v>5.422685E-4</v>
      </c>
    </row>
    <row r="2221" spans="1:18" ht="22.5" x14ac:dyDescent="0.2">
      <c r="A2221" s="12" t="s">
        <v>1970</v>
      </c>
      <c r="B2221" s="10" t="str">
        <f>VLOOKUP(A2221,[3]Feuil1!$A$4:$B$2591,2,FALSE)</f>
        <v>Interventions pour maladies infectieuses ou parasitaires, niveau 1</v>
      </c>
      <c r="C2221" s="26">
        <v>691</v>
      </c>
      <c r="D2221" s="27">
        <v>2003591.0538999999</v>
      </c>
      <c r="E2221" s="26">
        <v>710</v>
      </c>
      <c r="F2221" s="27">
        <v>1995089.8862999999</v>
      </c>
      <c r="G2221" s="26">
        <v>677</v>
      </c>
      <c r="H2221" s="27">
        <v>1865856.4708</v>
      </c>
      <c r="I2221" s="28">
        <v>-4.2429649999999996E-3</v>
      </c>
      <c r="J2221" s="28">
        <v>2.7496382100000001E-2</v>
      </c>
      <c r="K2221" s="28">
        <v>-3.0889984999999998E-2</v>
      </c>
      <c r="L2221" s="28">
        <v>-6.4775736E-2</v>
      </c>
      <c r="M2221" s="28">
        <v>-4.6478872999999997E-2</v>
      </c>
      <c r="N2221" s="28">
        <v>-1.9188732999999999E-2</v>
      </c>
      <c r="O2221" s="28">
        <v>-4.5362100000000003E-4</v>
      </c>
      <c r="P2221" s="28">
        <v>-2.4827999999999997E-4</v>
      </c>
      <c r="Q2221" s="28">
        <v>6.14829E-5</v>
      </c>
      <c r="R2221" s="28">
        <v>6.8855800000000006E-5</v>
      </c>
    </row>
    <row r="2222" spans="1:18" ht="22.5" x14ac:dyDescent="0.2">
      <c r="A2222" s="12" t="s">
        <v>1971</v>
      </c>
      <c r="B2222" s="10" t="str">
        <f>VLOOKUP(A2222,[3]Feuil1!$A$4:$B$2591,2,FALSE)</f>
        <v>Interventions pour maladies infectieuses ou parasitaires, niveau 2</v>
      </c>
      <c r="C2222" s="26">
        <v>469</v>
      </c>
      <c r="D2222" s="27">
        <v>3626671.8369</v>
      </c>
      <c r="E2222" s="26">
        <v>462</v>
      </c>
      <c r="F2222" s="27">
        <v>3564241.344</v>
      </c>
      <c r="G2222" s="26">
        <v>381</v>
      </c>
      <c r="H2222" s="27">
        <v>2916512.6162</v>
      </c>
      <c r="I2222" s="28">
        <v>-1.7214265999999999E-2</v>
      </c>
      <c r="J2222" s="28">
        <v>-1.4925373E-2</v>
      </c>
      <c r="K2222" s="28">
        <v>-2.3235729999999998E-3</v>
      </c>
      <c r="L2222" s="28">
        <v>-0.18172976099999999</v>
      </c>
      <c r="M2222" s="28">
        <v>-0.17532467500000001</v>
      </c>
      <c r="N2222" s="28">
        <v>-7.7667969999999998E-3</v>
      </c>
      <c r="O2222" s="28">
        <v>-1.113433E-3</v>
      </c>
      <c r="P2222" s="28">
        <v>-1.2444000000000001E-3</v>
      </c>
      <c r="Q2222" s="28">
        <v>3.4601199999999997E-5</v>
      </c>
      <c r="R2222" s="28">
        <v>1.0762819999999999E-4</v>
      </c>
    </row>
    <row r="2223" spans="1:18" ht="22.5" x14ac:dyDescent="0.2">
      <c r="A2223" s="12" t="s">
        <v>1972</v>
      </c>
      <c r="B2223" s="10" t="str">
        <f>VLOOKUP(A2223,[3]Feuil1!$A$4:$B$2591,2,FALSE)</f>
        <v>Interventions pour maladies infectieuses ou parasitaires, niveau 3</v>
      </c>
      <c r="C2223" s="26">
        <v>784</v>
      </c>
      <c r="D2223" s="27">
        <v>12439255.710999999</v>
      </c>
      <c r="E2223" s="26">
        <v>712</v>
      </c>
      <c r="F2223" s="27">
        <v>11241288.912</v>
      </c>
      <c r="G2223" s="26">
        <v>733</v>
      </c>
      <c r="H2223" s="27">
        <v>11682290.812000001</v>
      </c>
      <c r="I2223" s="28">
        <v>-9.6305344000000001E-2</v>
      </c>
      <c r="J2223" s="28">
        <v>-9.1836735000000003E-2</v>
      </c>
      <c r="K2223" s="28">
        <v>-4.9204909999999999E-3</v>
      </c>
      <c r="L2223" s="28">
        <v>3.9230545800000002E-2</v>
      </c>
      <c r="M2223" s="28">
        <v>2.9494382E-2</v>
      </c>
      <c r="N2223" s="28">
        <v>9.4572287000000005E-3</v>
      </c>
      <c r="O2223" s="28">
        <v>2.8866770000000001E-4</v>
      </c>
      <c r="P2223" s="28">
        <v>8.4724180000000004E-4</v>
      </c>
      <c r="Q2223" s="28">
        <v>6.6568699999999998E-5</v>
      </c>
      <c r="R2223" s="28">
        <v>4.3111229999999998E-4</v>
      </c>
    </row>
    <row r="2224" spans="1:18" ht="22.5" x14ac:dyDescent="0.2">
      <c r="A2224" s="12" t="s">
        <v>1973</v>
      </c>
      <c r="B2224" s="10" t="str">
        <f>VLOOKUP(A2224,[3]Feuil1!$A$4:$B$2591,2,FALSE)</f>
        <v>Interventions pour maladies infectieuses ou parasitaires, niveau 4</v>
      </c>
      <c r="C2224" s="26">
        <v>894</v>
      </c>
      <c r="D2224" s="27">
        <v>21330608.824999999</v>
      </c>
      <c r="E2224" s="26">
        <v>827</v>
      </c>
      <c r="F2224" s="27">
        <v>20048061.081999999</v>
      </c>
      <c r="G2224" s="26">
        <v>866</v>
      </c>
      <c r="H2224" s="27">
        <v>20956919.243000001</v>
      </c>
      <c r="I2224" s="28">
        <v>-6.0127104000000001E-2</v>
      </c>
      <c r="J2224" s="28">
        <v>-7.4944072E-2</v>
      </c>
      <c r="K2224" s="28">
        <v>1.6017374500000001E-2</v>
      </c>
      <c r="L2224" s="28">
        <v>4.5333968099999997E-2</v>
      </c>
      <c r="M2224" s="28">
        <v>4.71584039E-2</v>
      </c>
      <c r="N2224" s="28">
        <v>-1.7422729999999999E-3</v>
      </c>
      <c r="O2224" s="28">
        <v>5.3609719999999999E-4</v>
      </c>
      <c r="P2224" s="28">
        <v>1.7460755000000001E-3</v>
      </c>
      <c r="Q2224" s="28">
        <v>7.8647300000000002E-5</v>
      </c>
      <c r="R2224" s="28">
        <v>7.7337450000000002E-4</v>
      </c>
    </row>
    <row r="2225" spans="1:18" ht="22.5" x14ac:dyDescent="0.2">
      <c r="A2225" s="12" t="s">
        <v>1974</v>
      </c>
      <c r="B2225" s="10" t="str">
        <f>VLOOKUP(A2225,[3]Feuil1!$A$4:$B$2591,2,FALSE)</f>
        <v>Interventions pour maladies infectieuses ou parasitaires, en ambulatoire</v>
      </c>
      <c r="C2225" s="26">
        <v>161</v>
      </c>
      <c r="D2225" s="27">
        <v>203157.508</v>
      </c>
      <c r="E2225" s="26">
        <v>210</v>
      </c>
      <c r="F2225" s="27">
        <v>264958.55</v>
      </c>
      <c r="G2225" s="26">
        <v>159</v>
      </c>
      <c r="H2225" s="27">
        <v>201417.85</v>
      </c>
      <c r="I2225" s="28">
        <v>0.30420259929999999</v>
      </c>
      <c r="J2225" s="28">
        <v>0.3043478261</v>
      </c>
      <c r="K2225" s="28">
        <v>-1.11341E-4</v>
      </c>
      <c r="L2225" s="28">
        <v>-0.239813737</v>
      </c>
      <c r="M2225" s="28">
        <v>-0.242857143</v>
      </c>
      <c r="N2225" s="28">
        <v>4.0195928000000001E-3</v>
      </c>
      <c r="O2225" s="28">
        <v>-7.0105000000000005E-4</v>
      </c>
      <c r="P2225" s="28">
        <v>-1.2207299999999999E-4</v>
      </c>
      <c r="Q2225" s="28">
        <v>1.44399E-5</v>
      </c>
      <c r="R2225" s="28">
        <v>7.4329351000000003E-6</v>
      </c>
    </row>
    <row r="2226" spans="1:18" ht="33.75" x14ac:dyDescent="0.2">
      <c r="A2226" s="12" t="s">
        <v>1975</v>
      </c>
      <c r="B2226" s="10" t="str">
        <f>VLOOKUP(A2226,[3]Feuil1!$A$4:$B$2591,2,FALSE)</f>
        <v>Maladies virales et fièvres d'étiologie indéterminée, âge inférieur 18 ans, niveau 1</v>
      </c>
      <c r="C2226" s="26">
        <v>22647</v>
      </c>
      <c r="D2226" s="27">
        <v>23410022.403000001</v>
      </c>
      <c r="E2226" s="26">
        <v>22979</v>
      </c>
      <c r="F2226" s="27">
        <v>23734100.462000001</v>
      </c>
      <c r="G2226" s="26">
        <v>22222</v>
      </c>
      <c r="H2226" s="27">
        <v>23072363.611000001</v>
      </c>
      <c r="I2226" s="28">
        <v>1.38435604E-2</v>
      </c>
      <c r="J2226" s="28">
        <v>1.4659778300000001E-2</v>
      </c>
      <c r="K2226" s="28">
        <v>-8.04425E-4</v>
      </c>
      <c r="L2226" s="28">
        <v>-2.7881269E-2</v>
      </c>
      <c r="M2226" s="28">
        <v>-3.2943121999999998E-2</v>
      </c>
      <c r="N2226" s="28">
        <v>5.2342862000000004E-3</v>
      </c>
      <c r="O2226" s="28">
        <v>-1.0405784E-2</v>
      </c>
      <c r="P2226" s="28">
        <v>-1.2713119999999999E-3</v>
      </c>
      <c r="Q2226" s="28">
        <v>2.0181295999999998E-3</v>
      </c>
      <c r="R2226" s="28">
        <v>8.5144080000000002E-4</v>
      </c>
    </row>
    <row r="2227" spans="1:18" ht="33.75" x14ac:dyDescent="0.2">
      <c r="A2227" s="12" t="s">
        <v>1976</v>
      </c>
      <c r="B2227" s="10" t="str">
        <f>VLOOKUP(A2227,[3]Feuil1!$A$4:$B$2591,2,FALSE)</f>
        <v>Maladies virales et fièvres d'étiologie indéterminée, âge inférieur 18 ans, niveau 2</v>
      </c>
      <c r="C2227" s="26">
        <v>1060</v>
      </c>
      <c r="D2227" s="27">
        <v>2767591.3931999998</v>
      </c>
      <c r="E2227" s="26">
        <v>1086</v>
      </c>
      <c r="F2227" s="27">
        <v>2839711.1294</v>
      </c>
      <c r="G2227" s="26">
        <v>1272</v>
      </c>
      <c r="H2227" s="27">
        <v>3374106.1683999998</v>
      </c>
      <c r="I2227" s="28">
        <v>2.6058664700000001E-2</v>
      </c>
      <c r="J2227" s="28">
        <v>2.45283019E-2</v>
      </c>
      <c r="K2227" s="28">
        <v>1.4937243E-3</v>
      </c>
      <c r="L2227" s="28">
        <v>0.18818640859999999</v>
      </c>
      <c r="M2227" s="28">
        <v>0.17127071820000001</v>
      </c>
      <c r="N2227" s="28">
        <v>1.4442169600000001E-2</v>
      </c>
      <c r="O2227" s="28">
        <v>2.5567712999999999E-3</v>
      </c>
      <c r="P2227" s="28">
        <v>1.0266663E-3</v>
      </c>
      <c r="Q2227" s="28">
        <v>1.155189E-4</v>
      </c>
      <c r="R2227" s="28">
        <v>1.245148E-4</v>
      </c>
    </row>
    <row r="2228" spans="1:18" ht="33.75" x14ac:dyDescent="0.2">
      <c r="A2228" s="12" t="s">
        <v>1977</v>
      </c>
      <c r="B2228" s="10" t="str">
        <f>VLOOKUP(A2228,[3]Feuil1!$A$4:$B$2591,2,FALSE)</f>
        <v>Maladies virales et fièvres d'étiologie indéterminée, âge inférieur 18 ans, niveau 3</v>
      </c>
      <c r="C2228" s="26">
        <v>194</v>
      </c>
      <c r="D2228" s="27">
        <v>915185.49069999997</v>
      </c>
      <c r="E2228" s="26">
        <v>186</v>
      </c>
      <c r="F2228" s="27">
        <v>879443.25800000003</v>
      </c>
      <c r="G2228" s="26">
        <v>253</v>
      </c>
      <c r="H2228" s="27">
        <v>1206310.7660000001</v>
      </c>
      <c r="I2228" s="28">
        <v>-3.9054631999999999E-2</v>
      </c>
      <c r="J2228" s="28">
        <v>-4.1237112999999999E-2</v>
      </c>
      <c r="K2228" s="28">
        <v>2.2763513999999999E-3</v>
      </c>
      <c r="L2228" s="28">
        <v>0.3716754947</v>
      </c>
      <c r="M2228" s="28">
        <v>0.36021505380000002</v>
      </c>
      <c r="N2228" s="28">
        <v>8.4254624999999996E-3</v>
      </c>
      <c r="O2228" s="28">
        <v>9.2098750000000002E-4</v>
      </c>
      <c r="P2228" s="28">
        <v>6.2796960000000002E-4</v>
      </c>
      <c r="Q2228" s="28">
        <v>2.29766E-5</v>
      </c>
      <c r="R2228" s="28">
        <v>4.45166E-5</v>
      </c>
    </row>
    <row r="2229" spans="1:18" ht="33.75" x14ac:dyDescent="0.2">
      <c r="A2229" s="12" t="s">
        <v>1978</v>
      </c>
      <c r="B2229" s="10" t="str">
        <f>VLOOKUP(A2229,[3]Feuil1!$A$4:$B$2591,2,FALSE)</f>
        <v>Maladies virales et fièvres d'étiologie indéterminée, âge inférieur 18 ans, niveau 4</v>
      </c>
      <c r="C2229" s="26">
        <v>139</v>
      </c>
      <c r="D2229" s="27">
        <v>985984.45649999997</v>
      </c>
      <c r="E2229" s="26">
        <v>113</v>
      </c>
      <c r="F2229" s="27">
        <v>806062.80149999994</v>
      </c>
      <c r="G2229" s="26">
        <v>179</v>
      </c>
      <c r="H2229" s="27">
        <v>1308833.165</v>
      </c>
      <c r="I2229" s="28">
        <v>-0.18247920000000001</v>
      </c>
      <c r="J2229" s="28">
        <v>-0.18705036</v>
      </c>
      <c r="K2229" s="28">
        <v>5.6229308000000002E-3</v>
      </c>
      <c r="L2229" s="28">
        <v>0.62373597020000004</v>
      </c>
      <c r="M2229" s="28">
        <v>0.58407079650000004</v>
      </c>
      <c r="N2229" s="28">
        <v>2.5040025899999999E-2</v>
      </c>
      <c r="O2229" s="28">
        <v>9.0724139999999996E-4</v>
      </c>
      <c r="P2229" s="28">
        <v>9.6590979999999999E-4</v>
      </c>
      <c r="Q2229" s="28">
        <v>1.6256199999999999E-5</v>
      </c>
      <c r="R2229" s="28">
        <v>4.8299900000000002E-5</v>
      </c>
    </row>
    <row r="2230" spans="1:18" ht="22.5" x14ac:dyDescent="0.2">
      <c r="A2230" s="12" t="s">
        <v>1979</v>
      </c>
      <c r="B2230" s="10" t="str">
        <f>VLOOKUP(A2230,[3]Feuil1!$A$4:$B$2591,2,FALSE)</f>
        <v>Maladies virales, âge supérieur à 17 ans, niveau 1</v>
      </c>
      <c r="C2230" s="26">
        <v>2172</v>
      </c>
      <c r="D2230" s="27">
        <v>3845241.9054999999</v>
      </c>
      <c r="E2230" s="26">
        <v>1250</v>
      </c>
      <c r="F2230" s="27">
        <v>2274937.3435</v>
      </c>
      <c r="G2230" s="26">
        <v>1481</v>
      </c>
      <c r="H2230" s="27">
        <v>2722041.1949999998</v>
      </c>
      <c r="I2230" s="28">
        <v>-0.40837601400000001</v>
      </c>
      <c r="J2230" s="28">
        <v>-0.424493554</v>
      </c>
      <c r="K2230" s="28">
        <v>2.8005838200000001E-2</v>
      </c>
      <c r="L2230" s="28">
        <v>0.19653457830000001</v>
      </c>
      <c r="M2230" s="28">
        <v>0.18479999999999999</v>
      </c>
      <c r="N2230" s="28">
        <v>9.9042693000000008E-3</v>
      </c>
      <c r="O2230" s="28">
        <v>3.175345E-3</v>
      </c>
      <c r="P2230" s="28">
        <v>8.5896469999999995E-4</v>
      </c>
      <c r="Q2230" s="28">
        <v>1.3449959999999999E-4</v>
      </c>
      <c r="R2230" s="28">
        <v>1.004517E-4</v>
      </c>
    </row>
    <row r="2231" spans="1:18" ht="22.5" x14ac:dyDescent="0.2">
      <c r="A2231" s="12" t="s">
        <v>1980</v>
      </c>
      <c r="B2231" s="10" t="str">
        <f>VLOOKUP(A2231,[3]Feuil1!$A$4:$B$2591,2,FALSE)</f>
        <v>Maladies virales, âge supérieur à 17 ans, niveau 2</v>
      </c>
      <c r="C2231" s="26">
        <v>1009</v>
      </c>
      <c r="D2231" s="27">
        <v>3185079.6869999999</v>
      </c>
      <c r="E2231" s="26">
        <v>681</v>
      </c>
      <c r="F2231" s="27">
        <v>2177884.5956999999</v>
      </c>
      <c r="G2231" s="26">
        <v>904</v>
      </c>
      <c r="H2231" s="27">
        <v>2969419.9978</v>
      </c>
      <c r="I2231" s="28">
        <v>-0.31622288599999998</v>
      </c>
      <c r="J2231" s="28">
        <v>-0.32507433099999999</v>
      </c>
      <c r="K2231" s="28">
        <v>1.3114695799999999E-2</v>
      </c>
      <c r="L2231" s="28">
        <v>0.36344230709999997</v>
      </c>
      <c r="M2231" s="28">
        <v>0.32745961820000002</v>
      </c>
      <c r="N2231" s="28">
        <v>2.7106428299999999E-2</v>
      </c>
      <c r="O2231" s="28">
        <v>3.0653764E-3</v>
      </c>
      <c r="P2231" s="28">
        <v>1.5206779000000001E-3</v>
      </c>
      <c r="Q2231" s="28">
        <v>8.2098300000000006E-5</v>
      </c>
      <c r="R2231" s="28">
        <v>1.095807E-4</v>
      </c>
    </row>
    <row r="2232" spans="1:18" ht="22.5" x14ac:dyDescent="0.2">
      <c r="A2232" s="12" t="s">
        <v>1981</v>
      </c>
      <c r="B2232" s="10" t="str">
        <f>VLOOKUP(A2232,[3]Feuil1!$A$4:$B$2591,2,FALSE)</f>
        <v>Maladies virales, âge supérieur à 17 ans, niveau 3</v>
      </c>
      <c r="C2232" s="26">
        <v>548</v>
      </c>
      <c r="D2232" s="27">
        <v>3257721.5419999999</v>
      </c>
      <c r="E2232" s="26">
        <v>535</v>
      </c>
      <c r="F2232" s="27">
        <v>3216468.1754999999</v>
      </c>
      <c r="G2232" s="26">
        <v>596</v>
      </c>
      <c r="H2232" s="27">
        <v>3583245.2535000001</v>
      </c>
      <c r="I2232" s="28">
        <v>-1.2663257000000001E-2</v>
      </c>
      <c r="J2232" s="28">
        <v>-2.3722627999999999E-2</v>
      </c>
      <c r="K2232" s="28">
        <v>1.13281027E-2</v>
      </c>
      <c r="L2232" s="28">
        <v>0.1140309986</v>
      </c>
      <c r="M2232" s="28">
        <v>0.1140186916</v>
      </c>
      <c r="N2232" s="28">
        <v>1.10474E-5</v>
      </c>
      <c r="O2232" s="28">
        <v>8.3851100000000001E-4</v>
      </c>
      <c r="P2232" s="28">
        <v>7.0464289999999999E-4</v>
      </c>
      <c r="Q2232" s="28">
        <v>5.4126799999999998E-5</v>
      </c>
      <c r="R2232" s="28">
        <v>1.322327E-4</v>
      </c>
    </row>
    <row r="2233" spans="1:18" ht="22.5" x14ac:dyDescent="0.2">
      <c r="A2233" s="12" t="s">
        <v>1982</v>
      </c>
      <c r="B2233" s="10" t="str">
        <f>VLOOKUP(A2233,[3]Feuil1!$A$4:$B$2591,2,FALSE)</f>
        <v>Maladies virales, âge supérieur à 17 ans, niveau 4</v>
      </c>
      <c r="C2233" s="26">
        <v>101</v>
      </c>
      <c r="D2233" s="27">
        <v>1147920.3944000001</v>
      </c>
      <c r="E2233" s="26">
        <v>93</v>
      </c>
      <c r="F2233" s="27">
        <v>933156.46389999997</v>
      </c>
      <c r="G2233" s="26">
        <v>113</v>
      </c>
      <c r="H2233" s="27">
        <v>1266033.4001</v>
      </c>
      <c r="I2233" s="28">
        <v>-0.18708956800000001</v>
      </c>
      <c r="J2233" s="28">
        <v>-7.9207921000000001E-2</v>
      </c>
      <c r="K2233" s="28">
        <v>-0.117161789</v>
      </c>
      <c r="L2233" s="28">
        <v>0.35672145999999999</v>
      </c>
      <c r="M2233" s="28">
        <v>0.21505376339999999</v>
      </c>
      <c r="N2233" s="28">
        <v>0.116593768</v>
      </c>
      <c r="O2233" s="28">
        <v>2.7492160000000001E-4</v>
      </c>
      <c r="P2233" s="28">
        <v>6.3951480000000005E-4</v>
      </c>
      <c r="Q2233" s="28">
        <v>1.02623E-5</v>
      </c>
      <c r="R2233" s="28">
        <v>4.6720500000000001E-5</v>
      </c>
    </row>
    <row r="2234" spans="1:18" ht="22.5" x14ac:dyDescent="0.2">
      <c r="A2234" s="12" t="s">
        <v>1983</v>
      </c>
      <c r="B2234" s="10" t="str">
        <f>VLOOKUP(A2234,[3]Feuil1!$A$4:$B$2591,2,FALSE)</f>
        <v>Maladies virales, âge supérieur à 17 ans, très courte durée</v>
      </c>
      <c r="C2234" s="26">
        <v>1085</v>
      </c>
      <c r="D2234" s="27">
        <v>624859.70959999994</v>
      </c>
      <c r="E2234" s="26">
        <v>523</v>
      </c>
      <c r="F2234" s="27">
        <v>303169.60499999998</v>
      </c>
      <c r="G2234" s="26">
        <v>641</v>
      </c>
      <c r="H2234" s="27">
        <v>380448.46110000001</v>
      </c>
      <c r="I2234" s="28">
        <v>-0.51481972600000003</v>
      </c>
      <c r="J2234" s="28">
        <v>-0.51797234999999997</v>
      </c>
      <c r="K2234" s="28">
        <v>6.5403385999999999E-3</v>
      </c>
      <c r="L2234" s="28">
        <v>0.2549030471</v>
      </c>
      <c r="M2234" s="28">
        <v>0.22562141490000001</v>
      </c>
      <c r="N2234" s="28">
        <v>2.38912537E-2</v>
      </c>
      <c r="O2234" s="28">
        <v>1.6220377E-3</v>
      </c>
      <c r="P2234" s="28">
        <v>1.484662E-4</v>
      </c>
      <c r="Q2234" s="28">
        <v>5.8213500000000001E-5</v>
      </c>
      <c r="R2234" s="28">
        <v>1.40397E-5</v>
      </c>
    </row>
    <row r="2235" spans="1:18" ht="22.5" x14ac:dyDescent="0.2">
      <c r="A2235" s="12" t="s">
        <v>1984</v>
      </c>
      <c r="B2235" s="10" t="str">
        <f>VLOOKUP(A2235,[3]Feuil1!$A$4:$B$2591,2,FALSE)</f>
        <v>Fièvres d'étiologie indéterminée, âge supérieur à 17 ans, niveau 1</v>
      </c>
      <c r="C2235" s="26">
        <v>5796</v>
      </c>
      <c r="D2235" s="27">
        <v>9644722.6208999995</v>
      </c>
      <c r="E2235" s="26">
        <v>5904</v>
      </c>
      <c r="F2235" s="27">
        <v>9913920.6041000001</v>
      </c>
      <c r="G2235" s="26">
        <v>5414</v>
      </c>
      <c r="H2235" s="27">
        <v>9020113.1011999995</v>
      </c>
      <c r="I2235" s="28">
        <v>2.7911428200000001E-2</v>
      </c>
      <c r="J2235" s="28">
        <v>1.8633540399999999E-2</v>
      </c>
      <c r="K2235" s="28">
        <v>9.1081704000000006E-3</v>
      </c>
      <c r="L2235" s="28">
        <v>-9.0156815000000001E-2</v>
      </c>
      <c r="M2235" s="28">
        <v>-8.2994579999999998E-2</v>
      </c>
      <c r="N2235" s="28">
        <v>-7.8104610000000003E-3</v>
      </c>
      <c r="O2235" s="28">
        <v>-6.7355799999999997E-3</v>
      </c>
      <c r="P2235" s="28">
        <v>-1.717161E-3</v>
      </c>
      <c r="Q2235" s="28">
        <v>4.9168180000000005E-4</v>
      </c>
      <c r="R2235" s="28">
        <v>3.3286980000000002E-4</v>
      </c>
    </row>
    <row r="2236" spans="1:18" ht="22.5" x14ac:dyDescent="0.2">
      <c r="A2236" s="12" t="s">
        <v>1985</v>
      </c>
      <c r="B2236" s="10" t="str">
        <f>VLOOKUP(A2236,[3]Feuil1!$A$4:$B$2591,2,FALSE)</f>
        <v>Fièvres d'étiologie indéterminée, âge supérieur à 17 ans, niveau 2</v>
      </c>
      <c r="C2236" s="26">
        <v>4165</v>
      </c>
      <c r="D2236" s="27">
        <v>12177581.942</v>
      </c>
      <c r="E2236" s="26">
        <v>4295</v>
      </c>
      <c r="F2236" s="27">
        <v>12564968.569</v>
      </c>
      <c r="G2236" s="26">
        <v>4210</v>
      </c>
      <c r="H2236" s="27">
        <v>12313011.106000001</v>
      </c>
      <c r="I2236" s="28">
        <v>3.1811457199999997E-2</v>
      </c>
      <c r="J2236" s="28">
        <v>3.1212485000000002E-2</v>
      </c>
      <c r="K2236" s="28">
        <v>5.8084269999999995E-4</v>
      </c>
      <c r="L2236" s="28">
        <v>-2.0052375000000001E-2</v>
      </c>
      <c r="M2236" s="28">
        <v>-1.9790453999999999E-2</v>
      </c>
      <c r="N2236" s="28">
        <v>-2.6720900000000002E-4</v>
      </c>
      <c r="O2236" s="28">
        <v>-1.1684169999999999E-3</v>
      </c>
      <c r="P2236" s="28">
        <v>-4.8405399999999998E-4</v>
      </c>
      <c r="Q2236" s="28">
        <v>3.8233849999999998E-4</v>
      </c>
      <c r="R2236" s="28">
        <v>4.543878E-4</v>
      </c>
    </row>
    <row r="2237" spans="1:18" ht="22.5" x14ac:dyDescent="0.2">
      <c r="A2237" s="12" t="s">
        <v>1986</v>
      </c>
      <c r="B2237" s="10" t="str">
        <f>VLOOKUP(A2237,[3]Feuil1!$A$4:$B$2591,2,FALSE)</f>
        <v>Fièvres d'étiologie indéterminée, âge supérieur à 17 ans, niveau 3</v>
      </c>
      <c r="C2237" s="26">
        <v>4342</v>
      </c>
      <c r="D2237" s="27">
        <v>20827508.732000001</v>
      </c>
      <c r="E2237" s="26">
        <v>4683</v>
      </c>
      <c r="F2237" s="27">
        <v>22487544.256000001</v>
      </c>
      <c r="G2237" s="26">
        <v>4750</v>
      </c>
      <c r="H2237" s="27">
        <v>22775311.493999999</v>
      </c>
      <c r="I2237" s="28">
        <v>7.9703988899999995E-2</v>
      </c>
      <c r="J2237" s="28">
        <v>7.8535237199999997E-2</v>
      </c>
      <c r="K2237" s="28">
        <v>1.0836471999999999E-3</v>
      </c>
      <c r="L2237" s="28">
        <v>1.2796739099999999E-2</v>
      </c>
      <c r="M2237" s="28">
        <v>1.4307068100000001E-2</v>
      </c>
      <c r="N2237" s="28">
        <v>-1.4890249999999999E-3</v>
      </c>
      <c r="O2237" s="28">
        <v>9.2098750000000002E-4</v>
      </c>
      <c r="P2237" s="28">
        <v>5.528512E-4</v>
      </c>
      <c r="Q2237" s="28">
        <v>4.3137950000000003E-4</v>
      </c>
      <c r="R2237" s="28">
        <v>8.4047869999999999E-4</v>
      </c>
    </row>
    <row r="2238" spans="1:18" ht="22.5" x14ac:dyDescent="0.2">
      <c r="A2238" s="12" t="s">
        <v>1987</v>
      </c>
      <c r="B2238" s="10" t="str">
        <f>VLOOKUP(A2238,[3]Feuil1!$A$4:$B$2591,2,FALSE)</f>
        <v>Fièvres d'étiologie indéterminée, âge supérieur à 17 ans, niveau 4</v>
      </c>
      <c r="C2238" s="26">
        <v>531</v>
      </c>
      <c r="D2238" s="27">
        <v>4118304.1164000002</v>
      </c>
      <c r="E2238" s="26">
        <v>498</v>
      </c>
      <c r="F2238" s="27">
        <v>3856446.8273999998</v>
      </c>
      <c r="G2238" s="26">
        <v>539</v>
      </c>
      <c r="H2238" s="27">
        <v>4111640.9232000001</v>
      </c>
      <c r="I2238" s="28">
        <v>-6.3583766999999999E-2</v>
      </c>
      <c r="J2238" s="28">
        <v>-6.2146893000000002E-2</v>
      </c>
      <c r="K2238" s="28">
        <v>-1.5320889999999999E-3</v>
      </c>
      <c r="L2238" s="28">
        <v>6.6173373399999999E-2</v>
      </c>
      <c r="M2238" s="28">
        <v>8.2329317299999996E-2</v>
      </c>
      <c r="N2238" s="28">
        <v>-1.4927012999999999E-2</v>
      </c>
      <c r="O2238" s="28">
        <v>5.635894E-4</v>
      </c>
      <c r="P2238" s="28">
        <v>4.9027249999999999E-4</v>
      </c>
      <c r="Q2238" s="28">
        <v>4.8950199999999998E-5</v>
      </c>
      <c r="R2238" s="28">
        <v>1.517321E-4</v>
      </c>
    </row>
    <row r="2239" spans="1:18" ht="22.5" x14ac:dyDescent="0.2">
      <c r="A2239" s="12" t="s">
        <v>1988</v>
      </c>
      <c r="B2239" s="10" t="str">
        <f>VLOOKUP(A2239,[3]Feuil1!$A$4:$B$2591,2,FALSE)</f>
        <v>Fièvres d'étiologie indéterminée, âge supérieur à 17 ans, très courte durée</v>
      </c>
      <c r="C2239" s="26">
        <v>6086</v>
      </c>
      <c r="D2239" s="27">
        <v>3704742.7198999999</v>
      </c>
      <c r="E2239" s="26">
        <v>6569</v>
      </c>
      <c r="F2239" s="27">
        <v>4004760.3736</v>
      </c>
      <c r="G2239" s="26">
        <v>6529</v>
      </c>
      <c r="H2239" s="27">
        <v>3990946.4048000001</v>
      </c>
      <c r="I2239" s="28">
        <v>8.0982048299999998E-2</v>
      </c>
      <c r="J2239" s="28">
        <v>7.9362471200000007E-2</v>
      </c>
      <c r="K2239" s="28">
        <v>1.5004941E-3</v>
      </c>
      <c r="L2239" s="28">
        <v>-3.4493869999999999E-3</v>
      </c>
      <c r="M2239" s="28">
        <v>-6.0892070000000001E-3</v>
      </c>
      <c r="N2239" s="28">
        <v>2.6559927000000001E-3</v>
      </c>
      <c r="O2239" s="28">
        <v>-5.4984299999999995E-4</v>
      </c>
      <c r="P2239" s="28">
        <v>-2.6539000000000001E-5</v>
      </c>
      <c r="Q2239" s="28">
        <v>5.9294250000000001E-4</v>
      </c>
      <c r="R2239" s="28">
        <v>1.4727809999999999E-4</v>
      </c>
    </row>
    <row r="2240" spans="1:18" ht="22.5" x14ac:dyDescent="0.2">
      <c r="A2240" s="12" t="s">
        <v>1989</v>
      </c>
      <c r="B2240" s="10" t="str">
        <f>VLOOKUP(A2240,[3]Feuil1!$A$4:$B$2591,2,FALSE)</f>
        <v>Septicémies, âge inférieur à 18 ans, niveau 1</v>
      </c>
      <c r="C2240" s="26">
        <v>743</v>
      </c>
      <c r="D2240" s="27">
        <v>1881571.1499000001</v>
      </c>
      <c r="E2240" s="26">
        <v>703</v>
      </c>
      <c r="F2240" s="27">
        <v>1815013.3104000001</v>
      </c>
      <c r="G2240" s="26">
        <v>645</v>
      </c>
      <c r="H2240" s="27">
        <v>1640914.6214999999</v>
      </c>
      <c r="I2240" s="28">
        <v>-3.5373544E-2</v>
      </c>
      <c r="J2240" s="28">
        <v>-5.3835801000000003E-2</v>
      </c>
      <c r="K2240" s="28">
        <v>1.9512741E-2</v>
      </c>
      <c r="L2240" s="28">
        <v>-9.5921438999999997E-2</v>
      </c>
      <c r="M2240" s="28">
        <v>-8.2503556000000006E-2</v>
      </c>
      <c r="N2240" s="28">
        <v>-1.4624452E-2</v>
      </c>
      <c r="O2240" s="28">
        <v>-7.9727300000000004E-4</v>
      </c>
      <c r="P2240" s="28">
        <v>-3.3447400000000002E-4</v>
      </c>
      <c r="Q2240" s="28">
        <v>5.8576799999999998E-5</v>
      </c>
      <c r="R2240" s="28">
        <v>6.0554799999999998E-5</v>
      </c>
    </row>
    <row r="2241" spans="1:18" ht="22.5" x14ac:dyDescent="0.2">
      <c r="A2241" s="12" t="s">
        <v>1990</v>
      </c>
      <c r="B2241" s="10" t="str">
        <f>VLOOKUP(A2241,[3]Feuil1!$A$4:$B$2591,2,FALSE)</f>
        <v>Septicémies, âge inférieur à 18 ans, niveau 2</v>
      </c>
      <c r="C2241" s="26">
        <v>272</v>
      </c>
      <c r="D2241" s="27">
        <v>1783907.135</v>
      </c>
      <c r="E2241" s="26">
        <v>295</v>
      </c>
      <c r="F2241" s="27">
        <v>1934310.9345</v>
      </c>
      <c r="G2241" s="26">
        <v>324</v>
      </c>
      <c r="H2241" s="27">
        <v>2125017.4160000002</v>
      </c>
      <c r="I2241" s="28">
        <v>8.4311451300000007E-2</v>
      </c>
      <c r="J2241" s="28">
        <v>8.4558823500000005E-2</v>
      </c>
      <c r="K2241" s="28">
        <v>-2.2808600000000001E-4</v>
      </c>
      <c r="L2241" s="28">
        <v>9.8591430199999996E-2</v>
      </c>
      <c r="M2241" s="28">
        <v>9.8305084700000003E-2</v>
      </c>
      <c r="N2241" s="28">
        <v>2.6071580000000002E-4</v>
      </c>
      <c r="O2241" s="28">
        <v>3.9863639999999998E-4</v>
      </c>
      <c r="P2241" s="28">
        <v>3.6638049999999998E-4</v>
      </c>
      <c r="Q2241" s="28">
        <v>2.9424599999999999E-5</v>
      </c>
      <c r="R2241" s="28">
        <v>7.8419599999999997E-5</v>
      </c>
    </row>
    <row r="2242" spans="1:18" ht="22.5" x14ac:dyDescent="0.2">
      <c r="A2242" s="12" t="s">
        <v>1991</v>
      </c>
      <c r="B2242" s="10" t="str">
        <f>VLOOKUP(A2242,[3]Feuil1!$A$4:$B$2591,2,FALSE)</f>
        <v>Septicémies, âge inférieur à 18 ans, niveau 3</v>
      </c>
      <c r="C2242" s="26">
        <v>193</v>
      </c>
      <c r="D2242" s="27">
        <v>1584693.5312000001</v>
      </c>
      <c r="E2242" s="26">
        <v>208</v>
      </c>
      <c r="F2242" s="27">
        <v>1715936.1206</v>
      </c>
      <c r="G2242" s="26">
        <v>191</v>
      </c>
      <c r="H2242" s="27">
        <v>1864973.8276</v>
      </c>
      <c r="I2242" s="28">
        <v>8.2818908999999996E-2</v>
      </c>
      <c r="J2242" s="28">
        <v>7.7720207299999997E-2</v>
      </c>
      <c r="K2242" s="28">
        <v>4.7310069000000001E-3</v>
      </c>
      <c r="L2242" s="28">
        <v>8.6855043899999998E-2</v>
      </c>
      <c r="M2242" s="28">
        <v>-8.1730768999999995E-2</v>
      </c>
      <c r="N2242" s="28">
        <v>0.18359083309999999</v>
      </c>
      <c r="O2242" s="28">
        <v>-2.3368299999999999E-4</v>
      </c>
      <c r="P2242" s="28">
        <v>2.8632750000000002E-4</v>
      </c>
      <c r="Q2242" s="28">
        <v>1.7346E-5</v>
      </c>
      <c r="R2242" s="28">
        <v>6.8823200000000002E-5</v>
      </c>
    </row>
    <row r="2243" spans="1:18" ht="22.5" x14ac:dyDescent="0.2">
      <c r="A2243" s="12" t="s">
        <v>1992</v>
      </c>
      <c r="B2243" s="10" t="str">
        <f>VLOOKUP(A2243,[3]Feuil1!$A$4:$B$2591,2,FALSE)</f>
        <v>Septicémies, âge inférieur à 18 ans, niveau 4</v>
      </c>
      <c r="C2243" s="26">
        <v>200</v>
      </c>
      <c r="D2243" s="27">
        <v>2464419.304</v>
      </c>
      <c r="E2243" s="26">
        <v>185</v>
      </c>
      <c r="F2243" s="27">
        <v>2354639.5181999998</v>
      </c>
      <c r="G2243" s="26">
        <v>189</v>
      </c>
      <c r="H2243" s="27">
        <v>2494923.4002999999</v>
      </c>
      <c r="I2243" s="28">
        <v>-4.4545903999999997E-2</v>
      </c>
      <c r="J2243" s="28">
        <v>-7.4999999999999997E-2</v>
      </c>
      <c r="K2243" s="28">
        <v>3.2923346999999999E-2</v>
      </c>
      <c r="L2243" s="28">
        <v>5.9577646999999997E-2</v>
      </c>
      <c r="M2243" s="28">
        <v>2.1621621600000002E-2</v>
      </c>
      <c r="N2243" s="28">
        <v>3.7152723300000003E-2</v>
      </c>
      <c r="O2243" s="28">
        <v>5.4984300000000001E-5</v>
      </c>
      <c r="P2243" s="28">
        <v>2.6950990000000001E-4</v>
      </c>
      <c r="Q2243" s="28">
        <v>1.7164400000000001E-5</v>
      </c>
      <c r="R2243" s="28">
        <v>9.2070299999999998E-5</v>
      </c>
    </row>
    <row r="2244" spans="1:18" ht="22.5" x14ac:dyDescent="0.2">
      <c r="A2244" s="12" t="s">
        <v>1993</v>
      </c>
      <c r="B2244" s="10" t="str">
        <f>VLOOKUP(A2244,[3]Feuil1!$A$4:$B$2591,2,FALSE)</f>
        <v>Septicémies, âge supérieur à 17 ans, niveau 1</v>
      </c>
      <c r="C2244" s="26">
        <v>3456</v>
      </c>
      <c r="D2244" s="27">
        <v>9710294.9661999997</v>
      </c>
      <c r="E2244" s="26">
        <v>3034</v>
      </c>
      <c r="F2244" s="27">
        <v>8469643.0524000004</v>
      </c>
      <c r="G2244" s="26">
        <v>2860</v>
      </c>
      <c r="H2244" s="27">
        <v>7957556.5124000004</v>
      </c>
      <c r="I2244" s="28">
        <v>-0.12776665600000001</v>
      </c>
      <c r="J2244" s="28">
        <v>-0.122106481</v>
      </c>
      <c r="K2244" s="28">
        <v>-6.4474500000000004E-3</v>
      </c>
      <c r="L2244" s="28">
        <v>-6.0461408000000001E-2</v>
      </c>
      <c r="M2244" s="28">
        <v>-5.7350033000000002E-2</v>
      </c>
      <c r="N2244" s="28">
        <v>-3.3006680000000001E-3</v>
      </c>
      <c r="O2244" s="28">
        <v>-2.391818E-3</v>
      </c>
      <c r="P2244" s="28">
        <v>-9.8380800000000008E-4</v>
      </c>
      <c r="Q2244" s="28">
        <v>2.5973590000000001E-4</v>
      </c>
      <c r="R2244" s="28">
        <v>2.9365819999999999E-4</v>
      </c>
    </row>
    <row r="2245" spans="1:18" ht="22.5" x14ac:dyDescent="0.2">
      <c r="A2245" s="12" t="s">
        <v>1994</v>
      </c>
      <c r="B2245" s="10" t="str">
        <f>VLOOKUP(A2245,[3]Feuil1!$A$4:$B$2591,2,FALSE)</f>
        <v>Septicémies, âge supérieur à 17 ans, niveau 2</v>
      </c>
      <c r="C2245" s="26">
        <v>6499</v>
      </c>
      <c r="D2245" s="27">
        <v>32613183.162</v>
      </c>
      <c r="E2245" s="26">
        <v>6184</v>
      </c>
      <c r="F2245" s="27">
        <v>31012704.221000001</v>
      </c>
      <c r="G2245" s="26">
        <v>5878</v>
      </c>
      <c r="H2245" s="27">
        <v>29443781.534000002</v>
      </c>
      <c r="I2245" s="28">
        <v>-4.9074601000000002E-2</v>
      </c>
      <c r="J2245" s="28">
        <v>-4.8468995000000001E-2</v>
      </c>
      <c r="K2245" s="28">
        <v>-6.3645399999999995E-4</v>
      </c>
      <c r="L2245" s="28">
        <v>-5.0589677E-2</v>
      </c>
      <c r="M2245" s="28">
        <v>-4.9482536000000001E-2</v>
      </c>
      <c r="N2245" s="28">
        <v>-1.164778E-3</v>
      </c>
      <c r="O2245" s="28">
        <v>-4.206301E-3</v>
      </c>
      <c r="P2245" s="28">
        <v>-3.014175E-3</v>
      </c>
      <c r="Q2245" s="28">
        <v>5.3382080000000001E-4</v>
      </c>
      <c r="R2245" s="28">
        <v>1.0865657000000001E-3</v>
      </c>
    </row>
    <row r="2246" spans="1:18" ht="22.5" x14ac:dyDescent="0.2">
      <c r="A2246" s="12" t="s">
        <v>1995</v>
      </c>
      <c r="B2246" s="10" t="str">
        <f>VLOOKUP(A2246,[3]Feuil1!$A$4:$B$2591,2,FALSE)</f>
        <v>Septicémies, âge supérieur à 17 ans, niveau 3</v>
      </c>
      <c r="C2246" s="26">
        <v>8375</v>
      </c>
      <c r="D2246" s="27">
        <v>65497030.799999997</v>
      </c>
      <c r="E2246" s="26">
        <v>8383</v>
      </c>
      <c r="F2246" s="27">
        <v>65607354.468999997</v>
      </c>
      <c r="G2246" s="26">
        <v>8386</v>
      </c>
      <c r="H2246" s="27">
        <v>65689868.484999999</v>
      </c>
      <c r="I2246" s="28">
        <v>1.6844072E-3</v>
      </c>
      <c r="J2246" s="28">
        <v>9.5522390000000003E-4</v>
      </c>
      <c r="K2246" s="28">
        <v>7.2848740000000002E-4</v>
      </c>
      <c r="L2246" s="28">
        <v>1.2576945999999999E-3</v>
      </c>
      <c r="M2246" s="28">
        <v>3.5786709999999997E-4</v>
      </c>
      <c r="N2246" s="28">
        <v>8.9950559999999998E-4</v>
      </c>
      <c r="O2246" s="28">
        <v>4.1238200000000001E-5</v>
      </c>
      <c r="P2246" s="28">
        <v>1.585239E-4</v>
      </c>
      <c r="Q2246" s="28">
        <v>7.6158919999999998E-4</v>
      </c>
      <c r="R2246" s="28">
        <v>2.4241572000000002E-3</v>
      </c>
    </row>
    <row r="2247" spans="1:18" ht="22.5" x14ac:dyDescent="0.2">
      <c r="A2247" s="12" t="s">
        <v>1996</v>
      </c>
      <c r="B2247" s="10" t="str">
        <f>VLOOKUP(A2247,[3]Feuil1!$A$4:$B$2591,2,FALSE)</f>
        <v>Septicémies, âge supérieur à 17 ans, niveau 4</v>
      </c>
      <c r="C2247" s="26">
        <v>3543</v>
      </c>
      <c r="D2247" s="27">
        <v>39125849.916000001</v>
      </c>
      <c r="E2247" s="26">
        <v>3610</v>
      </c>
      <c r="F2247" s="27">
        <v>39878877.891000003</v>
      </c>
      <c r="G2247" s="26">
        <v>3557</v>
      </c>
      <c r="H2247" s="27">
        <v>39070696.431000002</v>
      </c>
      <c r="I2247" s="28">
        <v>1.92463033E-2</v>
      </c>
      <c r="J2247" s="28">
        <v>1.89105278E-2</v>
      </c>
      <c r="K2247" s="28">
        <v>3.2954369999999998E-4</v>
      </c>
      <c r="L2247" s="28">
        <v>-2.0265902999999998E-2</v>
      </c>
      <c r="M2247" s="28">
        <v>-1.468144E-2</v>
      </c>
      <c r="N2247" s="28">
        <v>-5.6676720000000003E-3</v>
      </c>
      <c r="O2247" s="28">
        <v>-7.2854199999999999E-4</v>
      </c>
      <c r="P2247" s="28">
        <v>-1.5526579999999999E-3</v>
      </c>
      <c r="Q2247" s="28">
        <v>3.2303509999999998E-4</v>
      </c>
      <c r="R2247" s="28">
        <v>1.4418282999999999E-3</v>
      </c>
    </row>
    <row r="2248" spans="1:18" ht="22.5" x14ac:dyDescent="0.2">
      <c r="A2248" s="12" t="s">
        <v>1997</v>
      </c>
      <c r="B2248" s="10" t="str">
        <f>VLOOKUP(A2248,[3]Feuil1!$A$4:$B$2591,2,FALSE)</f>
        <v>Septicémies, âge supérieur à 17 ans, très courte durée</v>
      </c>
      <c r="C2248" s="26">
        <v>1454</v>
      </c>
      <c r="D2248" s="27">
        <v>1291329.7013999999</v>
      </c>
      <c r="E2248" s="26">
        <v>1427</v>
      </c>
      <c r="F2248" s="27">
        <v>1265777.1144000001</v>
      </c>
      <c r="G2248" s="26">
        <v>1636</v>
      </c>
      <c r="H2248" s="27">
        <v>1456913.9358000001</v>
      </c>
      <c r="I2248" s="28">
        <v>-1.9787809999999999E-2</v>
      </c>
      <c r="J2248" s="28">
        <v>-1.8569464000000001E-2</v>
      </c>
      <c r="K2248" s="28">
        <v>-1.241399E-3</v>
      </c>
      <c r="L2248" s="28">
        <v>0.1510035371</v>
      </c>
      <c r="M2248" s="28">
        <v>0.1464611072</v>
      </c>
      <c r="N2248" s="28">
        <v>3.9621316999999996E-3</v>
      </c>
      <c r="O2248" s="28">
        <v>2.8729312000000001E-3</v>
      </c>
      <c r="P2248" s="28">
        <v>3.6720729999999998E-4</v>
      </c>
      <c r="Q2248" s="28">
        <v>1.485762E-4</v>
      </c>
      <c r="R2248" s="28">
        <v>5.3764599999999997E-5</v>
      </c>
    </row>
    <row r="2249" spans="1:18" x14ac:dyDescent="0.2">
      <c r="A2249" s="12" t="s">
        <v>1998</v>
      </c>
      <c r="B2249" s="10" t="str">
        <f>VLOOKUP(A2249,[3]Feuil1!$A$4:$B$2591,2,FALSE)</f>
        <v>Paludisme, niveau 1</v>
      </c>
      <c r="C2249" s="26">
        <v>1253</v>
      </c>
      <c r="D2249" s="27">
        <v>2055468.1682</v>
      </c>
      <c r="E2249" s="26">
        <v>1175</v>
      </c>
      <c r="F2249" s="27">
        <v>1926523.5467000001</v>
      </c>
      <c r="G2249" s="26">
        <v>1240</v>
      </c>
      <c r="H2249" s="27">
        <v>2028957.2127</v>
      </c>
      <c r="I2249" s="28">
        <v>-6.2732483000000006E-2</v>
      </c>
      <c r="J2249" s="28">
        <v>-6.2250598999999997E-2</v>
      </c>
      <c r="K2249" s="28">
        <v>-5.1387299999999998E-4</v>
      </c>
      <c r="L2249" s="28">
        <v>5.3170212299999998E-2</v>
      </c>
      <c r="M2249" s="28">
        <v>5.5319148899999997E-2</v>
      </c>
      <c r="N2249" s="28">
        <v>-2.036291E-3</v>
      </c>
      <c r="O2249" s="28">
        <v>8.9349540000000004E-4</v>
      </c>
      <c r="P2249" s="28">
        <v>1.9679300000000001E-4</v>
      </c>
      <c r="Q2249" s="28">
        <v>1.126128E-4</v>
      </c>
      <c r="R2249" s="28">
        <v>7.4874699999999997E-5</v>
      </c>
    </row>
    <row r="2250" spans="1:18" x14ac:dyDescent="0.2">
      <c r="A2250" s="12" t="s">
        <v>1999</v>
      </c>
      <c r="B2250" s="10" t="str">
        <f>VLOOKUP(A2250,[3]Feuil1!$A$4:$B$2591,2,FALSE)</f>
        <v>Paludisme, niveau 2</v>
      </c>
      <c r="C2250" s="26">
        <v>315</v>
      </c>
      <c r="D2250" s="27">
        <v>847951.04469999997</v>
      </c>
      <c r="E2250" s="26">
        <v>329</v>
      </c>
      <c r="F2250" s="27">
        <v>888512.76240000001</v>
      </c>
      <c r="G2250" s="26">
        <v>472</v>
      </c>
      <c r="H2250" s="27">
        <v>1258694.7063</v>
      </c>
      <c r="I2250" s="28">
        <v>4.7834975799999999E-2</v>
      </c>
      <c r="J2250" s="28">
        <v>4.4444444399999998E-2</v>
      </c>
      <c r="K2250" s="28">
        <v>3.2462533999999999E-3</v>
      </c>
      <c r="L2250" s="28">
        <v>0.41663098110000002</v>
      </c>
      <c r="M2250" s="28">
        <v>0.43465045590000001</v>
      </c>
      <c r="N2250" s="28">
        <v>-1.2560185E-2</v>
      </c>
      <c r="O2250" s="28">
        <v>1.9656897999999999E-3</v>
      </c>
      <c r="P2250" s="28">
        <v>7.1118419999999997E-4</v>
      </c>
      <c r="Q2250" s="28">
        <v>4.2865499999999998E-5</v>
      </c>
      <c r="R2250" s="28">
        <v>4.6449699999999997E-5</v>
      </c>
    </row>
    <row r="2251" spans="1:18" x14ac:dyDescent="0.2">
      <c r="A2251" s="12" t="s">
        <v>2000</v>
      </c>
      <c r="B2251" s="10" t="str">
        <f>VLOOKUP(A2251,[3]Feuil1!$A$4:$B$2591,2,FALSE)</f>
        <v>Paludisme, niveau 3</v>
      </c>
      <c r="C2251" s="26">
        <v>139</v>
      </c>
      <c r="D2251" s="27">
        <v>618792.67799999996</v>
      </c>
      <c r="E2251" s="26">
        <v>144</v>
      </c>
      <c r="F2251" s="27">
        <v>674643.35369999998</v>
      </c>
      <c r="G2251" s="26">
        <v>147</v>
      </c>
      <c r="H2251" s="27">
        <v>682906.88040000002</v>
      </c>
      <c r="I2251" s="28">
        <v>9.0257492800000005E-2</v>
      </c>
      <c r="J2251" s="28">
        <v>3.5971222999999997E-2</v>
      </c>
      <c r="K2251" s="28">
        <v>5.2401329900000002E-2</v>
      </c>
      <c r="L2251" s="28">
        <v>1.2248733600000001E-2</v>
      </c>
      <c r="M2251" s="28">
        <v>2.08333333E-2</v>
      </c>
      <c r="N2251" s="28">
        <v>-8.4094040000000005E-3</v>
      </c>
      <c r="O2251" s="28">
        <v>4.1238200000000001E-5</v>
      </c>
      <c r="P2251" s="28">
        <v>1.5875700000000001E-5</v>
      </c>
      <c r="Q2251" s="28">
        <v>1.3350099999999999E-5</v>
      </c>
      <c r="R2251" s="28">
        <v>2.5201399999999999E-5</v>
      </c>
    </row>
    <row r="2252" spans="1:18" x14ac:dyDescent="0.2">
      <c r="A2252" s="12" t="s">
        <v>2001</v>
      </c>
      <c r="B2252" s="10" t="str">
        <f>VLOOKUP(A2252,[3]Feuil1!$A$4:$B$2591,2,FALSE)</f>
        <v>Paludisme, niveau 4</v>
      </c>
      <c r="C2252" s="26">
        <v>39</v>
      </c>
      <c r="D2252" s="27">
        <v>269774.59360000002</v>
      </c>
      <c r="E2252" s="26">
        <v>48</v>
      </c>
      <c r="F2252" s="27">
        <v>339497.6496</v>
      </c>
      <c r="G2252" s="26">
        <v>35</v>
      </c>
      <c r="H2252" s="27">
        <v>252008.6226</v>
      </c>
      <c r="I2252" s="28">
        <v>0.25844930420000001</v>
      </c>
      <c r="J2252" s="28">
        <v>0.2307692308</v>
      </c>
      <c r="K2252" s="28">
        <v>2.2490059600000001E-2</v>
      </c>
      <c r="L2252" s="28">
        <v>-0.25770142200000001</v>
      </c>
      <c r="M2252" s="28">
        <v>-0.27083333300000001</v>
      </c>
      <c r="N2252" s="28">
        <v>1.8009478700000001E-2</v>
      </c>
      <c r="O2252" s="28">
        <v>-1.7869899999999999E-4</v>
      </c>
      <c r="P2252" s="28">
        <v>-1.6808200000000001E-4</v>
      </c>
      <c r="Q2252" s="28">
        <v>3.1785858000000001E-6</v>
      </c>
      <c r="R2252" s="28">
        <v>9.2998894000000002E-6</v>
      </c>
    </row>
    <row r="2253" spans="1:18" x14ac:dyDescent="0.2">
      <c r="A2253" s="12" t="s">
        <v>2002</v>
      </c>
      <c r="B2253" s="10" t="str">
        <f>VLOOKUP(A2253,[3]Feuil1!$A$4:$B$2591,2,FALSE)</f>
        <v>Paludisme, très courte durée</v>
      </c>
      <c r="C2253" s="26">
        <v>666</v>
      </c>
      <c r="D2253" s="27">
        <v>370185.97350000002</v>
      </c>
      <c r="E2253" s="26">
        <v>578</v>
      </c>
      <c r="F2253" s="27">
        <v>321457.071</v>
      </c>
      <c r="G2253" s="26">
        <v>625</v>
      </c>
      <c r="H2253" s="27">
        <v>344562.891</v>
      </c>
      <c r="I2253" s="28">
        <v>-0.131633573</v>
      </c>
      <c r="J2253" s="28">
        <v>-0.13213213200000001</v>
      </c>
      <c r="K2253" s="28">
        <v>5.7446389999999997E-4</v>
      </c>
      <c r="L2253" s="28">
        <v>7.1878400199999998E-2</v>
      </c>
      <c r="M2253" s="28">
        <v>8.1314878899999998E-2</v>
      </c>
      <c r="N2253" s="28">
        <v>-8.7268550000000004E-3</v>
      </c>
      <c r="O2253" s="28">
        <v>6.4606590000000001E-4</v>
      </c>
      <c r="P2253" s="28">
        <v>4.4390300000000001E-5</v>
      </c>
      <c r="Q2253" s="28">
        <v>5.67605E-5</v>
      </c>
      <c r="R2253" s="28">
        <v>1.27154E-5</v>
      </c>
    </row>
    <row r="2254" spans="1:18" x14ac:dyDescent="0.2">
      <c r="A2254" s="12" t="s">
        <v>2003</v>
      </c>
      <c r="B2254" s="10" t="str">
        <f>VLOOKUP(A2254,[3]Feuil1!$A$4:$B$2591,2,FALSE)</f>
        <v>Maladies infectieuses sévères, niveau 1</v>
      </c>
      <c r="C2254" s="26">
        <v>1314</v>
      </c>
      <c r="D2254" s="27">
        <v>2245758.5699</v>
      </c>
      <c r="E2254" s="26">
        <v>1126</v>
      </c>
      <c r="F2254" s="27">
        <v>1928384.1510000001</v>
      </c>
      <c r="G2254" s="26">
        <v>1091</v>
      </c>
      <c r="H2254" s="27">
        <v>1879092.8511000001</v>
      </c>
      <c r="I2254" s="28">
        <v>-0.14132169999999999</v>
      </c>
      <c r="J2254" s="28">
        <v>-0.14307458100000001</v>
      </c>
      <c r="K2254" s="28">
        <v>2.0455472000000001E-3</v>
      </c>
      <c r="L2254" s="28">
        <v>-2.5560934E-2</v>
      </c>
      <c r="M2254" s="28">
        <v>-3.1083481E-2</v>
      </c>
      <c r="N2254" s="28">
        <v>5.6997144E-3</v>
      </c>
      <c r="O2254" s="28">
        <v>-4.8111300000000003E-4</v>
      </c>
      <c r="P2254" s="28">
        <v>-9.4697000000000005E-5</v>
      </c>
      <c r="Q2254" s="28">
        <v>9.9081100000000002E-5</v>
      </c>
      <c r="R2254" s="28">
        <v>6.9344299999999999E-5</v>
      </c>
    </row>
    <row r="2255" spans="1:18" x14ac:dyDescent="0.2">
      <c r="A2255" s="12" t="s">
        <v>2004</v>
      </c>
      <c r="B2255" s="10" t="str">
        <f>VLOOKUP(A2255,[3]Feuil1!$A$4:$B$2591,2,FALSE)</f>
        <v>Maladies infectieuses sévères, niveau 2</v>
      </c>
      <c r="C2255" s="26">
        <v>583</v>
      </c>
      <c r="D2255" s="27">
        <v>2519213.2400000002</v>
      </c>
      <c r="E2255" s="26">
        <v>586</v>
      </c>
      <c r="F2255" s="27">
        <v>2529921.9410000001</v>
      </c>
      <c r="G2255" s="26">
        <v>612</v>
      </c>
      <c r="H2255" s="27">
        <v>2615917.7503999998</v>
      </c>
      <c r="I2255" s="28">
        <v>4.2508117E-3</v>
      </c>
      <c r="J2255" s="28">
        <v>5.1457975999999999E-3</v>
      </c>
      <c r="K2255" s="28">
        <v>-8.9040400000000002E-4</v>
      </c>
      <c r="L2255" s="28">
        <v>3.3991487200000003E-2</v>
      </c>
      <c r="M2255" s="28">
        <v>4.4368600699999997E-2</v>
      </c>
      <c r="N2255" s="28">
        <v>-9.9362559999999992E-3</v>
      </c>
      <c r="O2255" s="28">
        <v>3.5739810000000002E-4</v>
      </c>
      <c r="P2255" s="28">
        <v>1.6521299999999999E-4</v>
      </c>
      <c r="Q2255" s="28">
        <v>5.5579799999999999E-5</v>
      </c>
      <c r="R2255" s="28">
        <v>9.6535399999999997E-5</v>
      </c>
    </row>
    <row r="2256" spans="1:18" x14ac:dyDescent="0.2">
      <c r="A2256" s="12" t="s">
        <v>2005</v>
      </c>
      <c r="B2256" s="10" t="str">
        <f>VLOOKUP(A2256,[3]Feuil1!$A$4:$B$2591,2,FALSE)</f>
        <v>Maladies infectieuses sévères, niveau 3</v>
      </c>
      <c r="C2256" s="26">
        <v>345</v>
      </c>
      <c r="D2256" s="27">
        <v>2012624.6277999999</v>
      </c>
      <c r="E2256" s="26">
        <v>357</v>
      </c>
      <c r="F2256" s="27">
        <v>2123164.2451999998</v>
      </c>
      <c r="G2256" s="26">
        <v>392</v>
      </c>
      <c r="H2256" s="27">
        <v>2307171.8542999998</v>
      </c>
      <c r="I2256" s="28">
        <v>5.4923116700000003E-2</v>
      </c>
      <c r="J2256" s="28">
        <v>3.4782608700000002E-2</v>
      </c>
      <c r="K2256" s="28">
        <v>1.9463516199999999E-2</v>
      </c>
      <c r="L2256" s="28">
        <v>8.6666686100000001E-2</v>
      </c>
      <c r="M2256" s="28">
        <v>9.8039215700000001E-2</v>
      </c>
      <c r="N2256" s="28">
        <v>-1.0357125E-2</v>
      </c>
      <c r="O2256" s="28">
        <v>4.8111289999999999E-4</v>
      </c>
      <c r="P2256" s="28">
        <v>3.5351080000000002E-4</v>
      </c>
      <c r="Q2256" s="28">
        <v>3.5600199999999998E-5</v>
      </c>
      <c r="R2256" s="28">
        <v>8.5141699999999998E-5</v>
      </c>
    </row>
    <row r="2257" spans="1:18" x14ac:dyDescent="0.2">
      <c r="A2257" s="12" t="s">
        <v>2006</v>
      </c>
      <c r="B2257" s="10" t="str">
        <f>VLOOKUP(A2257,[3]Feuil1!$A$4:$B$2591,2,FALSE)</f>
        <v>Maladies infectieuses sévères, niveau 4</v>
      </c>
      <c r="C2257" s="26">
        <v>163</v>
      </c>
      <c r="D2257" s="27">
        <v>1625693.4202000001</v>
      </c>
      <c r="E2257" s="26">
        <v>219</v>
      </c>
      <c r="F2257" s="27">
        <v>2269561.9898000001</v>
      </c>
      <c r="G2257" s="26">
        <v>204</v>
      </c>
      <c r="H2257" s="27">
        <v>2097935.0595999998</v>
      </c>
      <c r="I2257" s="28">
        <v>0.39605780619999997</v>
      </c>
      <c r="J2257" s="28">
        <v>0.34355828220000001</v>
      </c>
      <c r="K2257" s="28">
        <v>3.9074988200000001E-2</v>
      </c>
      <c r="L2257" s="28">
        <v>-7.5621169000000002E-2</v>
      </c>
      <c r="M2257" s="28">
        <v>-6.8493151000000002E-2</v>
      </c>
      <c r="N2257" s="28">
        <v>-7.6521369999999998E-3</v>
      </c>
      <c r="O2257" s="28">
        <v>-2.0619099999999999E-4</v>
      </c>
      <c r="P2257" s="28">
        <v>-3.2972500000000001E-4</v>
      </c>
      <c r="Q2257" s="28">
        <v>1.85266E-5</v>
      </c>
      <c r="R2257" s="28">
        <v>7.7420200000000001E-5</v>
      </c>
    </row>
    <row r="2258" spans="1:18" ht="22.5" x14ac:dyDescent="0.2">
      <c r="A2258" s="12" t="s">
        <v>2007</v>
      </c>
      <c r="B2258" s="10" t="str">
        <f>VLOOKUP(A2258,[3]Feuil1!$A$4:$B$2591,2,FALSE)</f>
        <v>Maladies infectieuses sévères, très courte durée</v>
      </c>
      <c r="C2258" s="26">
        <v>342</v>
      </c>
      <c r="D2258" s="27">
        <v>219081.52780000001</v>
      </c>
      <c r="E2258" s="26">
        <v>281</v>
      </c>
      <c r="F2258" s="27">
        <v>182052.53150000001</v>
      </c>
      <c r="G2258" s="26">
        <v>289</v>
      </c>
      <c r="H2258" s="27">
        <v>183976.03539999999</v>
      </c>
      <c r="I2258" s="28">
        <v>-0.16901925400000001</v>
      </c>
      <c r="J2258" s="28">
        <v>-0.178362573</v>
      </c>
      <c r="K2258" s="28">
        <v>1.13715846E-2</v>
      </c>
      <c r="L2258" s="28">
        <v>1.0565653100000001E-2</v>
      </c>
      <c r="M2258" s="28">
        <v>2.84697509E-2</v>
      </c>
      <c r="N2258" s="28">
        <v>-1.7408482999999999E-2</v>
      </c>
      <c r="O2258" s="28">
        <v>1.099687E-4</v>
      </c>
      <c r="P2258" s="28">
        <v>3.6953872999999999E-6</v>
      </c>
      <c r="Q2258" s="28">
        <v>2.6245999999999999E-5</v>
      </c>
      <c r="R2258" s="28">
        <v>6.7892787999999997E-6</v>
      </c>
    </row>
    <row r="2259" spans="1:18" ht="22.5" x14ac:dyDescent="0.2">
      <c r="A2259" s="12" t="s">
        <v>2008</v>
      </c>
      <c r="B2259" s="10" t="str">
        <f>VLOOKUP(A2259,[3]Feuil1!$A$4:$B$2591,2,FALSE)</f>
        <v>Autres maladies infectieuses ou parasitaires, niveau 1</v>
      </c>
      <c r="C2259" s="26">
        <v>2522</v>
      </c>
      <c r="D2259" s="27">
        <v>3864298.2294000001</v>
      </c>
      <c r="E2259" s="26">
        <v>2441</v>
      </c>
      <c r="F2259" s="27">
        <v>3745879.8350999998</v>
      </c>
      <c r="G2259" s="26">
        <v>2449</v>
      </c>
      <c r="H2259" s="27">
        <v>3769174.2804999999</v>
      </c>
      <c r="I2259" s="28">
        <v>-3.0644217000000001E-2</v>
      </c>
      <c r="J2259" s="28">
        <v>-3.2117367000000001E-2</v>
      </c>
      <c r="K2259" s="28">
        <v>1.5220336999999999E-3</v>
      </c>
      <c r="L2259" s="28">
        <v>6.2186845999999997E-3</v>
      </c>
      <c r="M2259" s="28">
        <v>3.2773453999999998E-3</v>
      </c>
      <c r="N2259" s="28">
        <v>2.9317309999999999E-3</v>
      </c>
      <c r="O2259" s="28">
        <v>1.099687E-4</v>
      </c>
      <c r="P2259" s="28">
        <v>4.4752700000000003E-5</v>
      </c>
      <c r="Q2259" s="28">
        <v>2.2241019999999999E-4</v>
      </c>
      <c r="R2259" s="28">
        <v>1.3909409999999999E-4</v>
      </c>
    </row>
    <row r="2260" spans="1:18" ht="22.5" x14ac:dyDescent="0.2">
      <c r="A2260" s="12" t="s">
        <v>2009</v>
      </c>
      <c r="B2260" s="10" t="str">
        <f>VLOOKUP(A2260,[3]Feuil1!$A$4:$B$2591,2,FALSE)</f>
        <v>Autres maladies infectieuses ou parasitaires, niveau 2</v>
      </c>
      <c r="C2260" s="26">
        <v>700</v>
      </c>
      <c r="D2260" s="27">
        <v>2453830.5022</v>
      </c>
      <c r="E2260" s="26">
        <v>735</v>
      </c>
      <c r="F2260" s="27">
        <v>2573451.1384000001</v>
      </c>
      <c r="G2260" s="26">
        <v>759</v>
      </c>
      <c r="H2260" s="27">
        <v>2631702.7104000002</v>
      </c>
      <c r="I2260" s="28">
        <v>4.8748532599999998E-2</v>
      </c>
      <c r="J2260" s="28">
        <v>0.05</v>
      </c>
      <c r="K2260" s="28">
        <v>-1.1918740000000001E-3</v>
      </c>
      <c r="L2260" s="28">
        <v>2.2635585E-2</v>
      </c>
      <c r="M2260" s="28">
        <v>3.26530612E-2</v>
      </c>
      <c r="N2260" s="28">
        <v>-9.7007180000000005E-3</v>
      </c>
      <c r="O2260" s="28">
        <v>3.2990599999999998E-4</v>
      </c>
      <c r="P2260" s="28">
        <v>1.119115E-4</v>
      </c>
      <c r="Q2260" s="28">
        <v>6.8929899999999999E-5</v>
      </c>
      <c r="R2260" s="28">
        <v>9.7117899999999994E-5</v>
      </c>
    </row>
    <row r="2261" spans="1:18" ht="22.5" x14ac:dyDescent="0.2">
      <c r="A2261" s="12" t="s">
        <v>2010</v>
      </c>
      <c r="B2261" s="10" t="str">
        <f>VLOOKUP(A2261,[3]Feuil1!$A$4:$B$2591,2,FALSE)</f>
        <v>Autres maladies infectieuses ou parasitaires, niveau 3</v>
      </c>
      <c r="C2261" s="26">
        <v>397</v>
      </c>
      <c r="D2261" s="27">
        <v>2102062.9281000001</v>
      </c>
      <c r="E2261" s="26">
        <v>377</v>
      </c>
      <c r="F2261" s="27">
        <v>1996198.5633</v>
      </c>
      <c r="G2261" s="26">
        <v>403</v>
      </c>
      <c r="H2261" s="27">
        <v>2138096.9262999999</v>
      </c>
      <c r="I2261" s="28">
        <v>-5.0362128999999999E-2</v>
      </c>
      <c r="J2261" s="28">
        <v>-5.0377834000000003E-2</v>
      </c>
      <c r="K2261" s="28">
        <v>1.6537699999999999E-5</v>
      </c>
      <c r="L2261" s="28">
        <v>7.1084292699999996E-2</v>
      </c>
      <c r="M2261" s="28">
        <v>6.8965517200000007E-2</v>
      </c>
      <c r="N2261" s="28">
        <v>1.9820802999999999E-3</v>
      </c>
      <c r="O2261" s="28">
        <v>3.5739810000000002E-4</v>
      </c>
      <c r="P2261" s="28">
        <v>2.7261160000000001E-4</v>
      </c>
      <c r="Q2261" s="28">
        <v>3.65991E-5</v>
      </c>
      <c r="R2261" s="28">
        <v>7.8902300000000005E-5</v>
      </c>
    </row>
    <row r="2262" spans="1:18" ht="22.5" x14ac:dyDescent="0.2">
      <c r="A2262" s="12" t="s">
        <v>2011</v>
      </c>
      <c r="B2262" s="10" t="str">
        <f>VLOOKUP(A2262,[3]Feuil1!$A$4:$B$2591,2,FALSE)</f>
        <v>Autres maladies infectieuses ou parasitaires, niveau 4</v>
      </c>
      <c r="C2262" s="26">
        <v>234</v>
      </c>
      <c r="D2262" s="27">
        <v>1819691.2453000001</v>
      </c>
      <c r="E2262" s="26">
        <v>244</v>
      </c>
      <c r="F2262" s="27">
        <v>1902441.1516</v>
      </c>
      <c r="G2262" s="26">
        <v>275</v>
      </c>
      <c r="H2262" s="27">
        <v>2153473.9289000002</v>
      </c>
      <c r="I2262" s="28">
        <v>4.5474696100000003E-2</v>
      </c>
      <c r="J2262" s="28">
        <v>4.2735042700000003E-2</v>
      </c>
      <c r="K2262" s="28">
        <v>2.6273723999999999E-3</v>
      </c>
      <c r="L2262" s="28">
        <v>0.131952979</v>
      </c>
      <c r="M2262" s="28">
        <v>0.12704918030000001</v>
      </c>
      <c r="N2262" s="28">
        <v>4.3510068000000004E-3</v>
      </c>
      <c r="O2262" s="28">
        <v>4.261286E-4</v>
      </c>
      <c r="P2262" s="28">
        <v>4.8227790000000001E-4</v>
      </c>
      <c r="Q2262" s="28">
        <v>2.49746E-5</v>
      </c>
      <c r="R2262" s="28">
        <v>7.9469799999999996E-5</v>
      </c>
    </row>
    <row r="2263" spans="1:18" ht="22.5" x14ac:dyDescent="0.2">
      <c r="A2263" s="12" t="s">
        <v>2012</v>
      </c>
      <c r="B2263" s="10" t="str">
        <f>VLOOKUP(A2263,[3]Feuil1!$A$4:$B$2591,2,FALSE)</f>
        <v>Autres maladies infectieuses ou parasitaires, très courte durée</v>
      </c>
      <c r="C2263" s="26">
        <v>3205</v>
      </c>
      <c r="D2263" s="27">
        <v>1881958.2548</v>
      </c>
      <c r="E2263" s="26">
        <v>2955</v>
      </c>
      <c r="F2263" s="27">
        <v>1743172.4416</v>
      </c>
      <c r="G2263" s="26">
        <v>3143</v>
      </c>
      <c r="H2263" s="27">
        <v>1847185.3171999999</v>
      </c>
      <c r="I2263" s="28">
        <v>-7.3745426000000003E-2</v>
      </c>
      <c r="J2263" s="28">
        <v>-7.8003119999999995E-2</v>
      </c>
      <c r="K2263" s="28">
        <v>4.6179050999999999E-3</v>
      </c>
      <c r="L2263" s="28">
        <v>5.9668724200000002E-2</v>
      </c>
      <c r="M2263" s="28">
        <v>6.3620981399999998E-2</v>
      </c>
      <c r="N2263" s="28">
        <v>-3.715851E-3</v>
      </c>
      <c r="O2263" s="28">
        <v>2.5842635E-3</v>
      </c>
      <c r="P2263" s="28">
        <v>1.9982689999999999E-4</v>
      </c>
      <c r="Q2263" s="28">
        <v>2.8543699999999998E-4</v>
      </c>
      <c r="R2263" s="28">
        <v>6.8166799999999999E-5</v>
      </c>
    </row>
    <row r="2264" spans="1:18" ht="22.5" x14ac:dyDescent="0.2">
      <c r="A2264" s="12" t="s">
        <v>2013</v>
      </c>
      <c r="B2264" s="10" t="str">
        <f>VLOOKUP(A2264,[3]Feuil1!$A$4:$B$2591,2,FALSE)</f>
        <v>Explorations et surveillance pour maladies infectieuses ou parasitaires</v>
      </c>
      <c r="C2264" s="26">
        <v>28413</v>
      </c>
      <c r="D2264" s="27">
        <v>16206097.164999999</v>
      </c>
      <c r="E2264" s="26">
        <v>25450</v>
      </c>
      <c r="F2264" s="27">
        <v>14516320.106000001</v>
      </c>
      <c r="G2264" s="26">
        <v>23644</v>
      </c>
      <c r="H2264" s="27">
        <v>13520503.838</v>
      </c>
      <c r="I2264" s="28">
        <v>-0.10426798299999999</v>
      </c>
      <c r="J2264" s="28">
        <v>-0.10428325099999999</v>
      </c>
      <c r="K2264" s="28">
        <v>1.7045400000000001E-5</v>
      </c>
      <c r="L2264" s="28">
        <v>-6.8599773000000003E-2</v>
      </c>
      <c r="M2264" s="28">
        <v>-7.0962672000000004E-2</v>
      </c>
      <c r="N2264" s="28">
        <v>2.5433840000000001E-3</v>
      </c>
      <c r="O2264" s="28">
        <v>-2.4825425000000002E-2</v>
      </c>
      <c r="P2264" s="28">
        <v>-1.9131370000000001E-3</v>
      </c>
      <c r="Q2264" s="28">
        <v>2.1472710000000001E-3</v>
      </c>
      <c r="R2264" s="28">
        <v>4.9894800000000003E-4</v>
      </c>
    </row>
    <row r="2265" spans="1:18" ht="22.5" x14ac:dyDescent="0.2">
      <c r="A2265" s="12" t="s">
        <v>2014</v>
      </c>
      <c r="B2265" s="10" t="str">
        <f>VLOOKUP(A2265,[3]Feuil1!$A$4:$B$2591,2,FALSE)</f>
        <v>Affections de la CMD 18 avec décès : séjours de moins de 2 jours</v>
      </c>
      <c r="C2265" s="26">
        <v>1135</v>
      </c>
      <c r="D2265" s="27">
        <v>949621.75040000002</v>
      </c>
      <c r="E2265" s="26">
        <v>1054</v>
      </c>
      <c r="F2265" s="27">
        <v>878815.18079999997</v>
      </c>
      <c r="G2265" s="26">
        <v>932</v>
      </c>
      <c r="H2265" s="27">
        <v>777436.77560000005</v>
      </c>
      <c r="I2265" s="28">
        <v>-7.4562919000000005E-2</v>
      </c>
      <c r="J2265" s="28">
        <v>-7.1365638999999995E-2</v>
      </c>
      <c r="K2265" s="28">
        <v>-3.4429909999999998E-3</v>
      </c>
      <c r="L2265" s="28">
        <v>-0.11535805</v>
      </c>
      <c r="M2265" s="28">
        <v>-0.11574952600000001</v>
      </c>
      <c r="N2265" s="28">
        <v>4.4272080000000002E-4</v>
      </c>
      <c r="O2265" s="28">
        <v>-1.677022E-3</v>
      </c>
      <c r="P2265" s="28">
        <v>-1.94766E-4</v>
      </c>
      <c r="Q2265" s="28">
        <v>8.4641200000000005E-5</v>
      </c>
      <c r="R2265" s="28">
        <v>2.8689800000000001E-5</v>
      </c>
    </row>
    <row r="2266" spans="1:18" ht="22.5" x14ac:dyDescent="0.2">
      <c r="A2266" s="12" t="s">
        <v>2015</v>
      </c>
      <c r="B2266" s="10" t="str">
        <f>VLOOKUP(A2266,[3]Feuil1!$A$4:$B$2591,2,FALSE)</f>
        <v>Symptômes et autres recours aux soins de la CMD 18, très courte durée</v>
      </c>
      <c r="C2266" s="26">
        <v>3094</v>
      </c>
      <c r="D2266" s="27">
        <v>1793973.077</v>
      </c>
      <c r="E2266" s="26">
        <v>2335</v>
      </c>
      <c r="F2266" s="27">
        <v>1355326.3772</v>
      </c>
      <c r="G2266" s="26">
        <v>2324</v>
      </c>
      <c r="H2266" s="27">
        <v>1354368.02</v>
      </c>
      <c r="I2266" s="28">
        <v>-0.24451130600000001</v>
      </c>
      <c r="J2266" s="28">
        <v>-0.24531351000000001</v>
      </c>
      <c r="K2266" s="28">
        <v>1.0629634E-3</v>
      </c>
      <c r="L2266" s="28">
        <v>-7.0710399999999996E-4</v>
      </c>
      <c r="M2266" s="28">
        <v>-4.7109209999999999E-3</v>
      </c>
      <c r="N2266" s="28">
        <v>4.0227672999999997E-3</v>
      </c>
      <c r="O2266" s="28">
        <v>-1.5120699999999999E-4</v>
      </c>
      <c r="P2266" s="28">
        <v>-1.8411719999999999E-6</v>
      </c>
      <c r="Q2266" s="28">
        <v>2.110581E-4</v>
      </c>
      <c r="R2266" s="28">
        <v>4.99803E-5</v>
      </c>
    </row>
    <row r="2267" spans="1:18" ht="22.5" x14ac:dyDescent="0.2">
      <c r="A2267" s="12" t="s">
        <v>2016</v>
      </c>
      <c r="B2267" s="10" t="str">
        <f>VLOOKUP(A2267,[3]Feuil1!$A$4:$B$2591,2,FALSE)</f>
        <v>Symptômes et autres recours aux soins de la CMD 18</v>
      </c>
      <c r="C2267" s="26">
        <v>464</v>
      </c>
      <c r="D2267" s="27">
        <v>1842073.0741999999</v>
      </c>
      <c r="E2267" s="26">
        <v>509</v>
      </c>
      <c r="F2267" s="27">
        <v>2070366.3149000001</v>
      </c>
      <c r="G2267" s="26">
        <v>461</v>
      </c>
      <c r="H2267" s="27">
        <v>1921923.6775</v>
      </c>
      <c r="I2267" s="28">
        <v>0.12393278200000001</v>
      </c>
      <c r="J2267" s="28">
        <v>9.6982758599999996E-2</v>
      </c>
      <c r="K2267" s="28">
        <v>2.4567408299999999E-2</v>
      </c>
      <c r="L2267" s="28">
        <v>-7.1698731000000002E-2</v>
      </c>
      <c r="M2267" s="28">
        <v>-9.4302553999999997E-2</v>
      </c>
      <c r="N2267" s="28">
        <v>2.4957366500000001E-2</v>
      </c>
      <c r="O2267" s="28">
        <v>-6.5981199999999996E-4</v>
      </c>
      <c r="P2267" s="28">
        <v>-2.8518400000000001E-4</v>
      </c>
      <c r="Q2267" s="28">
        <v>4.1866500000000003E-5</v>
      </c>
      <c r="R2267" s="28">
        <v>7.0924899999999996E-5</v>
      </c>
    </row>
    <row r="2268" spans="1:18" ht="22.5" x14ac:dyDescent="0.2">
      <c r="A2268" s="12" t="s">
        <v>2454</v>
      </c>
      <c r="B2268" s="10" t="str">
        <f>VLOOKUP(A2268,[3]Feuil1!$A$4:$B$2591,2,FALSE)</f>
        <v>Autres maladies infectieuses concernant majoritairement la petite enfance, niveau 1</v>
      </c>
      <c r="C2268" s="26">
        <v>632</v>
      </c>
      <c r="D2268" s="27">
        <v>1227773.0796999999</v>
      </c>
      <c r="E2268" s="26">
        <v>734</v>
      </c>
      <c r="F2268" s="27">
        <v>1424939.8130000001</v>
      </c>
      <c r="G2268" s="26">
        <v>606</v>
      </c>
      <c r="H2268" s="27">
        <v>1132951.5286999999</v>
      </c>
      <c r="I2268" s="28">
        <v>0.16058890410000001</v>
      </c>
      <c r="J2268" s="28">
        <v>0.1613924051</v>
      </c>
      <c r="K2268" s="28">
        <v>-6.9184300000000004E-4</v>
      </c>
      <c r="L2268" s="28">
        <v>-0.204912714</v>
      </c>
      <c r="M2268" s="28">
        <v>-0.174386921</v>
      </c>
      <c r="N2268" s="28">
        <v>-3.6973485E-2</v>
      </c>
      <c r="O2268" s="28">
        <v>-1.7594990000000001E-3</v>
      </c>
      <c r="P2268" s="28">
        <v>-5.6096100000000001E-4</v>
      </c>
      <c r="Q2268" s="28">
        <v>5.5034899999999997E-5</v>
      </c>
      <c r="R2268" s="28">
        <v>4.18094E-5</v>
      </c>
    </row>
    <row r="2269" spans="1:18" ht="22.5" x14ac:dyDescent="0.2">
      <c r="A2269" s="12" t="s">
        <v>2455</v>
      </c>
      <c r="B2269" s="10" t="str">
        <f>VLOOKUP(A2269,[3]Feuil1!$A$4:$B$2591,2,FALSE)</f>
        <v>Autres maladies infectieuses concernant majoritairement la petite enfance, niveau 2</v>
      </c>
      <c r="C2269" s="26">
        <v>80</v>
      </c>
      <c r="D2269" s="27">
        <v>231907.05290000001</v>
      </c>
      <c r="E2269" s="26">
        <v>101</v>
      </c>
      <c r="F2269" s="27">
        <v>298548.93660000002</v>
      </c>
      <c r="G2269" s="26">
        <v>119</v>
      </c>
      <c r="H2269" s="27">
        <v>351259.37109999999</v>
      </c>
      <c r="I2269" s="28">
        <v>0.28736462680000002</v>
      </c>
      <c r="J2269" s="28">
        <v>0.26250000000000001</v>
      </c>
      <c r="K2269" s="28">
        <v>1.96947539E-2</v>
      </c>
      <c r="L2269" s="28">
        <v>0.17655542539999999</v>
      </c>
      <c r="M2269" s="28">
        <v>0.17821782180000001</v>
      </c>
      <c r="N2269" s="28">
        <v>-1.410941E-3</v>
      </c>
      <c r="O2269" s="28">
        <v>2.4742950000000003E-4</v>
      </c>
      <c r="P2269" s="28">
        <v>1.01266E-4</v>
      </c>
      <c r="Q2269" s="28">
        <v>1.08072E-5</v>
      </c>
      <c r="R2269" s="28">
        <v>1.29625E-5</v>
      </c>
    </row>
    <row r="2270" spans="1:18" ht="22.5" x14ac:dyDescent="0.2">
      <c r="A2270" s="12" t="s">
        <v>2456</v>
      </c>
      <c r="B2270" s="10" t="str">
        <f>VLOOKUP(A2270,[3]Feuil1!$A$4:$B$2591,2,FALSE)</f>
        <v>Autres maladies infectieuses concernant majoritairement la petite enfance, niveau 3</v>
      </c>
      <c r="C2270" s="26">
        <v>47</v>
      </c>
      <c r="D2270" s="27">
        <v>176759.94620000001</v>
      </c>
      <c r="E2270" s="26">
        <v>45</v>
      </c>
      <c r="F2270" s="27">
        <v>156331.01490000001</v>
      </c>
      <c r="G2270" s="26">
        <v>51</v>
      </c>
      <c r="H2270" s="27">
        <v>180578.7579</v>
      </c>
      <c r="I2270" s="28">
        <v>-0.115574437</v>
      </c>
      <c r="J2270" s="28">
        <v>-4.2553190999999997E-2</v>
      </c>
      <c r="K2270" s="28">
        <v>-7.6266634E-2</v>
      </c>
      <c r="L2270" s="28">
        <v>0.1551051339</v>
      </c>
      <c r="M2270" s="28">
        <v>0.1333333333</v>
      </c>
      <c r="N2270" s="28">
        <v>1.92104123E-2</v>
      </c>
      <c r="O2270" s="28">
        <v>8.2476499999999995E-5</v>
      </c>
      <c r="P2270" s="28">
        <v>4.65842E-5</v>
      </c>
      <c r="Q2270" s="28">
        <v>4.6316537000000002E-6</v>
      </c>
      <c r="R2270" s="28">
        <v>6.6639087999999996E-6</v>
      </c>
    </row>
    <row r="2271" spans="1:18" ht="22.5" x14ac:dyDescent="0.2">
      <c r="A2271" s="12" t="s">
        <v>2457</v>
      </c>
      <c r="B2271" s="10" t="str">
        <f>VLOOKUP(A2271,[3]Feuil1!$A$4:$B$2591,2,FALSE)</f>
        <v>Autres maladies infectieuses concernant majoritairement la petite enfance, niveau 4</v>
      </c>
      <c r="C2271" s="26">
        <v>9</v>
      </c>
      <c r="D2271" s="27">
        <v>48301.0435</v>
      </c>
      <c r="E2271" s="26">
        <v>19</v>
      </c>
      <c r="F2271" s="27">
        <v>76717.785000000003</v>
      </c>
      <c r="G2271" s="26">
        <v>13</v>
      </c>
      <c r="H2271" s="27">
        <v>54432.430800000002</v>
      </c>
      <c r="I2271" s="28">
        <v>0.5883256228</v>
      </c>
      <c r="J2271" s="28">
        <v>1.1111111111</v>
      </c>
      <c r="K2271" s="28">
        <v>-0.24763523100000001</v>
      </c>
      <c r="L2271" s="28">
        <v>-0.29048484899999999</v>
      </c>
      <c r="M2271" s="28">
        <v>-0.31578947400000001</v>
      </c>
      <c r="N2271" s="28">
        <v>3.6983682099999998E-2</v>
      </c>
      <c r="O2271" s="28">
        <v>-8.2476000000000001E-5</v>
      </c>
      <c r="P2271" s="28">
        <v>-4.2814E-5</v>
      </c>
      <c r="Q2271" s="28">
        <v>1.1806176000000001E-6</v>
      </c>
      <c r="R2271" s="28">
        <v>2.0087233000000002E-6</v>
      </c>
    </row>
    <row r="2272" spans="1:18" ht="33.75" x14ac:dyDescent="0.2">
      <c r="A2272" s="12" t="s">
        <v>2017</v>
      </c>
      <c r="B2272" s="10" t="str">
        <f>VLOOKUP(A2272,[3]Feuil1!$A$4:$B$2591,2,FALSE)</f>
        <v>Interventions chirurgicales avec un diagnostic principal de maladie mentale, niveau 1</v>
      </c>
      <c r="C2272" s="26">
        <v>555</v>
      </c>
      <c r="D2272" s="27">
        <v>1542109.5401999999</v>
      </c>
      <c r="E2272" s="26">
        <v>479</v>
      </c>
      <c r="F2272" s="27">
        <v>1326112.7455</v>
      </c>
      <c r="G2272" s="26">
        <v>439</v>
      </c>
      <c r="H2272" s="27">
        <v>1212162.8148000001</v>
      </c>
      <c r="I2272" s="28">
        <v>-0.14006579199999999</v>
      </c>
      <c r="J2272" s="28">
        <v>-0.13693693700000001</v>
      </c>
      <c r="K2272" s="28">
        <v>-3.625292E-3</v>
      </c>
      <c r="L2272" s="28">
        <v>-8.5927785000000007E-2</v>
      </c>
      <c r="M2272" s="28">
        <v>-8.3507307000000003E-2</v>
      </c>
      <c r="N2272" s="28">
        <v>-2.6410230000000002E-3</v>
      </c>
      <c r="O2272" s="28">
        <v>-5.4984299999999995E-4</v>
      </c>
      <c r="P2272" s="28">
        <v>-2.1891799999999999E-4</v>
      </c>
      <c r="Q2272" s="28">
        <v>3.98685E-5</v>
      </c>
      <c r="R2272" s="28">
        <v>4.4732499999999999E-5</v>
      </c>
    </row>
    <row r="2273" spans="1:18" ht="33.75" x14ac:dyDescent="0.2">
      <c r="A2273" s="12" t="s">
        <v>2018</v>
      </c>
      <c r="B2273" s="10" t="str">
        <f>VLOOKUP(A2273,[3]Feuil1!$A$4:$B$2591,2,FALSE)</f>
        <v>Interventions chirurgicales avec un diagnostic principal de maladie mentale, niveau 2</v>
      </c>
      <c r="C2273" s="26">
        <v>186</v>
      </c>
      <c r="D2273" s="27">
        <v>1714572.2544</v>
      </c>
      <c r="E2273" s="26">
        <v>151</v>
      </c>
      <c r="F2273" s="27">
        <v>1415080.2830999999</v>
      </c>
      <c r="G2273" s="26">
        <v>188</v>
      </c>
      <c r="H2273" s="27">
        <v>1836155.2542000001</v>
      </c>
      <c r="I2273" s="28">
        <v>-0.17467445300000001</v>
      </c>
      <c r="J2273" s="28">
        <v>-0.18817204300000001</v>
      </c>
      <c r="K2273" s="28">
        <v>1.6626169999999999E-2</v>
      </c>
      <c r="L2273" s="28">
        <v>0.29756260200000001</v>
      </c>
      <c r="M2273" s="28">
        <v>0.24503311259999999</v>
      </c>
      <c r="N2273" s="28">
        <v>4.2191238899999997E-2</v>
      </c>
      <c r="O2273" s="28">
        <v>5.0860499999999997E-4</v>
      </c>
      <c r="P2273" s="28">
        <v>8.0895860000000002E-4</v>
      </c>
      <c r="Q2273" s="28">
        <v>1.7073499999999998E-5</v>
      </c>
      <c r="R2273" s="28">
        <v>6.7759699999999994E-5</v>
      </c>
    </row>
    <row r="2274" spans="1:18" ht="33.75" x14ac:dyDescent="0.2">
      <c r="A2274" s="12" t="s">
        <v>2019</v>
      </c>
      <c r="B2274" s="10" t="str">
        <f>VLOOKUP(A2274,[3]Feuil1!$A$4:$B$2591,2,FALSE)</f>
        <v>Interventions chirurgicales avec un diagnostic principal de maladie mentale, niveau 3</v>
      </c>
      <c r="C2274" s="26">
        <v>204</v>
      </c>
      <c r="D2274" s="27">
        <v>2643779.5384999998</v>
      </c>
      <c r="E2274" s="26">
        <v>241</v>
      </c>
      <c r="F2274" s="27">
        <v>3132281.7856000001</v>
      </c>
      <c r="G2274" s="26">
        <v>281</v>
      </c>
      <c r="H2274" s="27">
        <v>3589639.4608</v>
      </c>
      <c r="I2274" s="28">
        <v>0.18477419919999999</v>
      </c>
      <c r="J2274" s="28">
        <v>0.18137254899999999</v>
      </c>
      <c r="K2274" s="28">
        <v>2.8794050999999998E-3</v>
      </c>
      <c r="L2274" s="28">
        <v>0.14601421789999999</v>
      </c>
      <c r="M2274" s="28">
        <v>0.16597510369999999</v>
      </c>
      <c r="N2274" s="28">
        <v>-1.7119479E-2</v>
      </c>
      <c r="O2274" s="28">
        <v>5.4984330000000005E-4</v>
      </c>
      <c r="P2274" s="28">
        <v>8.7866409999999995E-4</v>
      </c>
      <c r="Q2274" s="28">
        <v>2.5519499999999999E-5</v>
      </c>
      <c r="R2274" s="28">
        <v>1.324687E-4</v>
      </c>
    </row>
    <row r="2275" spans="1:18" ht="33.75" x14ac:dyDescent="0.2">
      <c r="A2275" s="12" t="s">
        <v>2020</v>
      </c>
      <c r="B2275" s="10" t="str">
        <f>VLOOKUP(A2275,[3]Feuil1!$A$4:$B$2591,2,FALSE)</f>
        <v>Interventions chirurgicales avec un diagnostic principal de maladie mentale, niveau 4</v>
      </c>
      <c r="C2275" s="26">
        <v>88</v>
      </c>
      <c r="D2275" s="27">
        <v>2265821.8188</v>
      </c>
      <c r="E2275" s="26">
        <v>66</v>
      </c>
      <c r="F2275" s="27">
        <v>1480273.3525</v>
      </c>
      <c r="G2275" s="26">
        <v>87</v>
      </c>
      <c r="H2275" s="27">
        <v>1992076.0474</v>
      </c>
      <c r="I2275" s="28">
        <v>-0.34669472200000001</v>
      </c>
      <c r="J2275" s="28">
        <v>-0.25</v>
      </c>
      <c r="K2275" s="28">
        <v>-0.128926296</v>
      </c>
      <c r="L2275" s="28">
        <v>0.34574877269999998</v>
      </c>
      <c r="M2275" s="28">
        <v>0.31818181820000002</v>
      </c>
      <c r="N2275" s="28">
        <v>2.0912862099999999E-2</v>
      </c>
      <c r="O2275" s="28">
        <v>2.8866770000000001E-4</v>
      </c>
      <c r="P2275" s="28">
        <v>9.8326249999999989E-4</v>
      </c>
      <c r="Q2275" s="28">
        <v>7.9010563000000008E-6</v>
      </c>
      <c r="R2275" s="28">
        <v>7.3513699999999994E-5</v>
      </c>
    </row>
    <row r="2276" spans="1:18" ht="22.5" x14ac:dyDescent="0.2">
      <c r="A2276" s="12" t="s">
        <v>2021</v>
      </c>
      <c r="B2276" s="10" t="str">
        <f>VLOOKUP(A2276,[3]Feuil1!$A$4:$B$2591,2,FALSE)</f>
        <v>Troubles aigus de l'adaptation et du fonctionnement psychosocial, niveau 1</v>
      </c>
      <c r="C2276" s="26">
        <v>7963</v>
      </c>
      <c r="D2276" s="27">
        <v>14704373.030999999</v>
      </c>
      <c r="E2276" s="26">
        <v>7525</v>
      </c>
      <c r="F2276" s="27">
        <v>13834825.863</v>
      </c>
      <c r="G2276" s="26">
        <v>7678</v>
      </c>
      <c r="H2276" s="27">
        <v>14047137.796</v>
      </c>
      <c r="I2276" s="28">
        <v>-5.9135277E-2</v>
      </c>
      <c r="J2276" s="28">
        <v>-5.5004394999999998E-2</v>
      </c>
      <c r="K2276" s="28">
        <v>-4.3713229999999999E-3</v>
      </c>
      <c r="L2276" s="28">
        <v>1.5346194800000001E-2</v>
      </c>
      <c r="M2276" s="28">
        <v>2.0332225900000001E-2</v>
      </c>
      <c r="N2276" s="28">
        <v>-4.8866739999999997E-3</v>
      </c>
      <c r="O2276" s="28">
        <v>2.1031506E-3</v>
      </c>
      <c r="P2276" s="28">
        <v>4.0788830000000002E-4</v>
      </c>
      <c r="Q2276" s="28">
        <v>6.9729090000000002E-4</v>
      </c>
      <c r="R2276" s="28">
        <v>5.1838239999999999E-4</v>
      </c>
    </row>
    <row r="2277" spans="1:18" ht="22.5" x14ac:dyDescent="0.2">
      <c r="A2277" s="12" t="s">
        <v>2022</v>
      </c>
      <c r="B2277" s="10" t="str">
        <f>VLOOKUP(A2277,[3]Feuil1!$A$4:$B$2591,2,FALSE)</f>
        <v>Troubles aigus de l'adaptation et du fonctionnement psychosocial, niveau 2</v>
      </c>
      <c r="C2277" s="26">
        <v>3718</v>
      </c>
      <c r="D2277" s="27">
        <v>11692420.527000001</v>
      </c>
      <c r="E2277" s="26">
        <v>3688</v>
      </c>
      <c r="F2277" s="27">
        <v>11608347.879000001</v>
      </c>
      <c r="G2277" s="26">
        <v>3592</v>
      </c>
      <c r="H2277" s="27">
        <v>11318757.948000001</v>
      </c>
      <c r="I2277" s="28">
        <v>-7.1903540000000004E-3</v>
      </c>
      <c r="J2277" s="28">
        <v>-8.0688540000000003E-3</v>
      </c>
      <c r="K2277" s="28">
        <v>8.8564589999999999E-4</v>
      </c>
      <c r="L2277" s="28">
        <v>-2.4946696000000001E-2</v>
      </c>
      <c r="M2277" s="28">
        <v>-2.6030369000000001E-2</v>
      </c>
      <c r="N2277" s="28">
        <v>1.1126345999999999E-3</v>
      </c>
      <c r="O2277" s="28">
        <v>-1.3196239999999999E-3</v>
      </c>
      <c r="P2277" s="28">
        <v>-5.5635299999999999E-4</v>
      </c>
      <c r="Q2277" s="28">
        <v>3.2621370000000002E-4</v>
      </c>
      <c r="R2277" s="28">
        <v>4.1769680000000001E-4</v>
      </c>
    </row>
    <row r="2278" spans="1:18" ht="22.5" x14ac:dyDescent="0.2">
      <c r="A2278" s="12" t="s">
        <v>2023</v>
      </c>
      <c r="B2278" s="10" t="str">
        <f>VLOOKUP(A2278,[3]Feuil1!$A$4:$B$2591,2,FALSE)</f>
        <v>Troubles aigus de l'adaptation et du fonctionnement psychosocial, niveau 3</v>
      </c>
      <c r="C2278" s="26">
        <v>2780</v>
      </c>
      <c r="D2278" s="27">
        <v>11602980.297</v>
      </c>
      <c r="E2278" s="26">
        <v>2990</v>
      </c>
      <c r="F2278" s="27">
        <v>12329465.317</v>
      </c>
      <c r="G2278" s="26">
        <v>3133</v>
      </c>
      <c r="H2278" s="27">
        <v>13033444.005999999</v>
      </c>
      <c r="I2278" s="28">
        <v>6.2611932600000003E-2</v>
      </c>
      <c r="J2278" s="28">
        <v>7.5539568299999998E-2</v>
      </c>
      <c r="K2278" s="28">
        <v>-1.2019675E-2</v>
      </c>
      <c r="L2278" s="28">
        <v>5.7097260099999998E-2</v>
      </c>
      <c r="M2278" s="28">
        <v>4.7826087000000003E-2</v>
      </c>
      <c r="N2278" s="28">
        <v>8.8480076000000008E-3</v>
      </c>
      <c r="O2278" s="28">
        <v>1.9656897999999999E-3</v>
      </c>
      <c r="P2278" s="28">
        <v>1.3524661999999999E-3</v>
      </c>
      <c r="Q2278" s="28">
        <v>2.8452879999999999E-4</v>
      </c>
      <c r="R2278" s="28">
        <v>4.8097400000000001E-4</v>
      </c>
    </row>
    <row r="2279" spans="1:18" ht="22.5" x14ac:dyDescent="0.2">
      <c r="A2279" s="12" t="s">
        <v>2024</v>
      </c>
      <c r="B2279" s="10" t="str">
        <f>VLOOKUP(A2279,[3]Feuil1!$A$4:$B$2591,2,FALSE)</f>
        <v>Troubles aigus de l'adaptation et du fonctionnement psychosocial, niveau 4</v>
      </c>
      <c r="C2279" s="26">
        <v>1946</v>
      </c>
      <c r="D2279" s="27">
        <v>10423569.688999999</v>
      </c>
      <c r="E2279" s="26">
        <v>2194</v>
      </c>
      <c r="F2279" s="27">
        <v>11647776.683</v>
      </c>
      <c r="G2279" s="26">
        <v>2499</v>
      </c>
      <c r="H2279" s="27">
        <v>13256905.546</v>
      </c>
      <c r="I2279" s="28">
        <v>0.117446041</v>
      </c>
      <c r="J2279" s="28">
        <v>0.1274409044</v>
      </c>
      <c r="K2279" s="28">
        <v>-8.8650880000000001E-3</v>
      </c>
      <c r="L2279" s="28">
        <v>0.13814901390000001</v>
      </c>
      <c r="M2279" s="28">
        <v>0.1390154968</v>
      </c>
      <c r="N2279" s="28">
        <v>-7.6073000000000004E-4</v>
      </c>
      <c r="O2279" s="28">
        <v>4.1925551000000002E-3</v>
      </c>
      <c r="P2279" s="28">
        <v>3.0914178999999998E-3</v>
      </c>
      <c r="Q2279" s="28">
        <v>2.26951E-4</v>
      </c>
      <c r="R2279" s="28">
        <v>4.8922039999999998E-4</v>
      </c>
    </row>
    <row r="2280" spans="1:18" ht="33.75" x14ac:dyDescent="0.2">
      <c r="A2280" s="12" t="s">
        <v>2025</v>
      </c>
      <c r="B2280" s="10" t="str">
        <f>VLOOKUP(A2280,[3]Feuil1!$A$4:$B$2591,2,FALSE)</f>
        <v>Troubles aigus de l'adaptation et du fonctionnement psychosocial, très courte durée</v>
      </c>
      <c r="C2280" s="26">
        <v>18700</v>
      </c>
      <c r="D2280" s="27">
        <v>9696439.7799999993</v>
      </c>
      <c r="E2280" s="26">
        <v>18299</v>
      </c>
      <c r="F2280" s="27">
        <v>9483288.0480000004</v>
      </c>
      <c r="G2280" s="26">
        <v>17846</v>
      </c>
      <c r="H2280" s="27">
        <v>9252375.8000000007</v>
      </c>
      <c r="I2280" s="28">
        <v>-2.1982473999999998E-2</v>
      </c>
      <c r="J2280" s="28">
        <v>-2.144385E-2</v>
      </c>
      <c r="K2280" s="28">
        <v>-5.5042700000000003E-4</v>
      </c>
      <c r="L2280" s="28">
        <v>-2.4349387E-2</v>
      </c>
      <c r="M2280" s="28">
        <v>-2.4755451000000001E-2</v>
      </c>
      <c r="N2280" s="28">
        <v>4.163719E-4</v>
      </c>
      <c r="O2280" s="28">
        <v>-6.226975E-3</v>
      </c>
      <c r="P2280" s="28">
        <v>-4.4362299999999998E-4</v>
      </c>
      <c r="Q2280" s="28">
        <v>1.6207155E-3</v>
      </c>
      <c r="R2280" s="28">
        <v>3.41441E-4</v>
      </c>
    </row>
    <row r="2281" spans="1:18" ht="33.75" x14ac:dyDescent="0.2">
      <c r="A2281" s="12" t="s">
        <v>2026</v>
      </c>
      <c r="B2281" s="10" t="str">
        <f>VLOOKUP(A2281,[3]Feuil1!$A$4:$B$2591,2,FALSE)</f>
        <v>Troubles mentaux d'origine organique et retards mentaux, âge supérieur à 79 ans, niveau 1</v>
      </c>
      <c r="C2281" s="26">
        <v>5891</v>
      </c>
      <c r="D2281" s="27">
        <v>15543637.615</v>
      </c>
      <c r="E2281" s="26">
        <v>5238</v>
      </c>
      <c r="F2281" s="27">
        <v>13798892.452</v>
      </c>
      <c r="G2281" s="26">
        <v>4915</v>
      </c>
      <c r="H2281" s="27">
        <v>12845495.664999999</v>
      </c>
      <c r="I2281" s="28">
        <v>-0.112248188</v>
      </c>
      <c r="J2281" s="28">
        <v>-0.110847055</v>
      </c>
      <c r="K2281" s="28">
        <v>-1.575807E-3</v>
      </c>
      <c r="L2281" s="28">
        <v>-6.9092268999999998E-2</v>
      </c>
      <c r="M2281" s="28">
        <v>-6.1664758E-2</v>
      </c>
      <c r="N2281" s="28">
        <v>-7.9156260000000003E-3</v>
      </c>
      <c r="O2281" s="28">
        <v>-4.4399849999999996E-3</v>
      </c>
      <c r="P2281" s="28">
        <v>-1.8316420000000001E-3</v>
      </c>
      <c r="Q2281" s="28">
        <v>4.4636429999999998E-4</v>
      </c>
      <c r="R2281" s="28">
        <v>4.7403810000000001E-4</v>
      </c>
    </row>
    <row r="2282" spans="1:18" ht="33.75" x14ac:dyDescent="0.2">
      <c r="A2282" s="12" t="s">
        <v>2027</v>
      </c>
      <c r="B2282" s="10" t="str">
        <f>VLOOKUP(A2282,[3]Feuil1!$A$4:$B$2591,2,FALSE)</f>
        <v>Troubles mentaux d'origine organique et retards mentaux, âge supérieur à 79 ans, niveau 2</v>
      </c>
      <c r="C2282" s="26">
        <v>11224</v>
      </c>
      <c r="D2282" s="27">
        <v>47094008.306000002</v>
      </c>
      <c r="E2282" s="26">
        <v>10845</v>
      </c>
      <c r="F2282" s="27">
        <v>45131675.398000002</v>
      </c>
      <c r="G2282" s="26">
        <v>10989</v>
      </c>
      <c r="H2282" s="27">
        <v>45670296.475000001</v>
      </c>
      <c r="I2282" s="28">
        <v>-4.1668419999999998E-2</v>
      </c>
      <c r="J2282" s="28">
        <v>-3.3766928000000002E-2</v>
      </c>
      <c r="K2282" s="28">
        <v>-8.1776250000000009E-3</v>
      </c>
      <c r="L2282" s="28">
        <v>1.1934435700000001E-2</v>
      </c>
      <c r="M2282" s="28">
        <v>1.32780083E-2</v>
      </c>
      <c r="N2282" s="28">
        <v>-1.325966E-3</v>
      </c>
      <c r="O2282" s="28">
        <v>1.9794359000000002E-3</v>
      </c>
      <c r="P2282" s="28">
        <v>1.0347853E-3</v>
      </c>
      <c r="Q2282" s="28">
        <v>9.979851000000001E-4</v>
      </c>
      <c r="R2282" s="28">
        <v>1.6853737E-3</v>
      </c>
    </row>
    <row r="2283" spans="1:18" ht="33.75" x14ac:dyDescent="0.2">
      <c r="A2283" s="12" t="s">
        <v>2028</v>
      </c>
      <c r="B2283" s="10" t="str">
        <f>VLOOKUP(A2283,[3]Feuil1!$A$4:$B$2591,2,FALSE)</f>
        <v>Troubles mentaux d'origine organique et retards mentaux, âge supérieur à 79 ans, niveau 3</v>
      </c>
      <c r="C2283" s="26">
        <v>15650</v>
      </c>
      <c r="D2283" s="27">
        <v>83341037.780000001</v>
      </c>
      <c r="E2283" s="26">
        <v>17534</v>
      </c>
      <c r="F2283" s="27">
        <v>93132320.442000002</v>
      </c>
      <c r="G2283" s="26">
        <v>17692</v>
      </c>
      <c r="H2283" s="27">
        <v>94075407.231000006</v>
      </c>
      <c r="I2283" s="28">
        <v>0.1174845301</v>
      </c>
      <c r="J2283" s="28">
        <v>0.1203833866</v>
      </c>
      <c r="K2283" s="28">
        <v>-2.5873789999999999E-3</v>
      </c>
      <c r="L2283" s="28">
        <v>1.01263104E-2</v>
      </c>
      <c r="M2283" s="28">
        <v>9.0110642000000001E-3</v>
      </c>
      <c r="N2283" s="28">
        <v>1.1052863999999999E-3</v>
      </c>
      <c r="O2283" s="28">
        <v>2.1718810000000001E-3</v>
      </c>
      <c r="P2283" s="28">
        <v>1.8118346E-3</v>
      </c>
      <c r="Q2283" s="28">
        <v>1.6067296999999999E-3</v>
      </c>
      <c r="R2283" s="28">
        <v>3.4716704000000002E-3</v>
      </c>
    </row>
    <row r="2284" spans="1:18" ht="33.75" x14ac:dyDescent="0.2">
      <c r="A2284" s="12" t="s">
        <v>2029</v>
      </c>
      <c r="B2284" s="10" t="str">
        <f>VLOOKUP(A2284,[3]Feuil1!$A$4:$B$2591,2,FALSE)</f>
        <v>Troubles mentaux d'origine organique et retards mentaux, âge supérieur à 79 ans, niveau 4</v>
      </c>
      <c r="C2284" s="26">
        <v>1712</v>
      </c>
      <c r="D2284" s="27">
        <v>11956967.108999999</v>
      </c>
      <c r="E2284" s="26">
        <v>1827</v>
      </c>
      <c r="F2284" s="27">
        <v>12601631.374</v>
      </c>
      <c r="G2284" s="26">
        <v>1897</v>
      </c>
      <c r="H2284" s="27">
        <v>13072590.535</v>
      </c>
      <c r="I2284" s="28">
        <v>5.39153666E-2</v>
      </c>
      <c r="J2284" s="28">
        <v>6.7172897199999998E-2</v>
      </c>
      <c r="K2284" s="28">
        <v>-1.2423039E-2</v>
      </c>
      <c r="L2284" s="28">
        <v>3.73728724E-2</v>
      </c>
      <c r="M2284" s="28">
        <v>3.8314176200000001E-2</v>
      </c>
      <c r="N2284" s="28">
        <v>-9.0656899999999997E-4</v>
      </c>
      <c r="O2284" s="28">
        <v>9.6222579999999999E-4</v>
      </c>
      <c r="P2284" s="28">
        <v>9.0479489999999998E-4</v>
      </c>
      <c r="Q2284" s="28">
        <v>1.7227940000000001E-4</v>
      </c>
      <c r="R2284" s="28">
        <v>4.8241860000000002E-4</v>
      </c>
    </row>
    <row r="2285" spans="1:18" ht="33.75" x14ac:dyDescent="0.2">
      <c r="A2285" s="12" t="s">
        <v>2030</v>
      </c>
      <c r="B2285" s="10" t="str">
        <f>VLOOKUP(A2285,[3]Feuil1!$A$4:$B$2591,2,FALSE)</f>
        <v>Troubles mentaux d'origine organique et retards mentaux, âge supérieur à 79 ans, très courte durée</v>
      </c>
      <c r="C2285" s="26">
        <v>22620</v>
      </c>
      <c r="D2285" s="27">
        <v>10673490.312999999</v>
      </c>
      <c r="E2285" s="26">
        <v>23964</v>
      </c>
      <c r="F2285" s="27">
        <v>11323905.978</v>
      </c>
      <c r="G2285" s="26">
        <v>25022</v>
      </c>
      <c r="H2285" s="27">
        <v>11817976.063999999</v>
      </c>
      <c r="I2285" s="28">
        <v>6.0937485800000003E-2</v>
      </c>
      <c r="J2285" s="28">
        <v>5.9416445599999999E-2</v>
      </c>
      <c r="K2285" s="28">
        <v>1.4357339999999999E-3</v>
      </c>
      <c r="L2285" s="28">
        <v>4.3630712500000002E-2</v>
      </c>
      <c r="M2285" s="28">
        <v>4.4149557700000001E-2</v>
      </c>
      <c r="N2285" s="28">
        <v>-4.9690699999999999E-4</v>
      </c>
      <c r="O2285" s="28">
        <v>1.45433551E-2</v>
      </c>
      <c r="P2285" s="28">
        <v>9.4919500000000001E-4</v>
      </c>
      <c r="Q2285" s="28">
        <v>2.2724163999999999E-3</v>
      </c>
      <c r="R2285" s="28">
        <v>4.3611950000000001E-4</v>
      </c>
    </row>
    <row r="2286" spans="1:18" ht="33.75" x14ac:dyDescent="0.2">
      <c r="A2286" s="12" t="s">
        <v>2031</v>
      </c>
      <c r="B2286" s="10" t="str">
        <f>VLOOKUP(A2286,[3]Feuil1!$A$4:$B$2591,2,FALSE)</f>
        <v>Troubles mentaux d'origine organique et retards mentaux, âge inférieur à 80 ans, niveau 1</v>
      </c>
      <c r="C2286" s="26">
        <v>5782</v>
      </c>
      <c r="D2286" s="27">
        <v>12360979.043</v>
      </c>
      <c r="E2286" s="26">
        <v>5442</v>
      </c>
      <c r="F2286" s="27">
        <v>11557589.468</v>
      </c>
      <c r="G2286" s="26">
        <v>4820</v>
      </c>
      <c r="H2286" s="27">
        <v>10214592.375</v>
      </c>
      <c r="I2286" s="28">
        <v>-6.4994008000000006E-2</v>
      </c>
      <c r="J2286" s="28">
        <v>-5.8803182000000002E-2</v>
      </c>
      <c r="K2286" s="28">
        <v>-6.5776100000000002E-3</v>
      </c>
      <c r="L2286" s="28">
        <v>-0.11620045</v>
      </c>
      <c r="M2286" s="28">
        <v>-0.11429621500000001</v>
      </c>
      <c r="N2286" s="28">
        <v>-2.1499679999999999E-3</v>
      </c>
      <c r="O2286" s="28">
        <v>-8.5500630000000001E-3</v>
      </c>
      <c r="P2286" s="28">
        <v>-2.5801320000000002E-3</v>
      </c>
      <c r="Q2286" s="28">
        <v>4.3773670000000001E-4</v>
      </c>
      <c r="R2286" s="28">
        <v>3.7694969999999998E-4</v>
      </c>
    </row>
    <row r="2287" spans="1:18" ht="33.75" x14ac:dyDescent="0.2">
      <c r="A2287" s="12" t="s">
        <v>2032</v>
      </c>
      <c r="B2287" s="10" t="str">
        <f>VLOOKUP(A2287,[3]Feuil1!$A$4:$B$2591,2,FALSE)</f>
        <v>Troubles mentaux d'origine organique et retards mentaux, âge inférieur à 80 ans, niveau 2</v>
      </c>
      <c r="C2287" s="26">
        <v>5465</v>
      </c>
      <c r="D2287" s="27">
        <v>22425211.522</v>
      </c>
      <c r="E2287" s="26">
        <v>5597</v>
      </c>
      <c r="F2287" s="27">
        <v>23220836.995999999</v>
      </c>
      <c r="G2287" s="26">
        <v>5414</v>
      </c>
      <c r="H2287" s="27">
        <v>22240507.853</v>
      </c>
      <c r="I2287" s="28">
        <v>3.5479062200000001E-2</v>
      </c>
      <c r="J2287" s="28">
        <v>2.4153705399999999E-2</v>
      </c>
      <c r="K2287" s="28">
        <v>1.10582589E-2</v>
      </c>
      <c r="L2287" s="28">
        <v>-4.2217649000000003E-2</v>
      </c>
      <c r="M2287" s="28">
        <v>-3.2696086999999999E-2</v>
      </c>
      <c r="N2287" s="28">
        <v>-9.8434019999999994E-3</v>
      </c>
      <c r="O2287" s="28">
        <v>-2.5155329999999999E-3</v>
      </c>
      <c r="P2287" s="28">
        <v>-1.8833840000000001E-3</v>
      </c>
      <c r="Q2287" s="28">
        <v>4.9168180000000005E-4</v>
      </c>
      <c r="R2287" s="28">
        <v>8.2074280000000001E-4</v>
      </c>
    </row>
    <row r="2288" spans="1:18" ht="33.75" x14ac:dyDescent="0.2">
      <c r="A2288" s="12" t="s">
        <v>2033</v>
      </c>
      <c r="B2288" s="10" t="str">
        <f>VLOOKUP(A2288,[3]Feuil1!$A$4:$B$2591,2,FALSE)</f>
        <v>Troubles mentaux d'origine organique et retards mentaux, âge inférieur à 80 ans, niveau 3</v>
      </c>
      <c r="C2288" s="26">
        <v>5012</v>
      </c>
      <c r="D2288" s="27">
        <v>28995004.826000001</v>
      </c>
      <c r="E2288" s="26">
        <v>5576</v>
      </c>
      <c r="F2288" s="27">
        <v>32049544.988000002</v>
      </c>
      <c r="G2288" s="26">
        <v>5564</v>
      </c>
      <c r="H2288" s="27">
        <v>32220761.166999999</v>
      </c>
      <c r="I2288" s="28">
        <v>0.1053471169</v>
      </c>
      <c r="J2288" s="28">
        <v>0.1125299282</v>
      </c>
      <c r="K2288" s="28">
        <v>-6.4562860000000003E-3</v>
      </c>
      <c r="L2288" s="28">
        <v>5.3422343000000001E-3</v>
      </c>
      <c r="M2288" s="28">
        <v>-2.1520799999999998E-3</v>
      </c>
      <c r="N2288" s="28">
        <v>7.5104778000000001E-3</v>
      </c>
      <c r="O2288" s="28">
        <v>-1.6495299999999999E-4</v>
      </c>
      <c r="P2288" s="28">
        <v>3.2893620000000001E-4</v>
      </c>
      <c r="Q2288" s="28">
        <v>5.0530430000000003E-4</v>
      </c>
      <c r="R2288" s="28">
        <v>1.1890447E-3</v>
      </c>
    </row>
    <row r="2289" spans="1:18" ht="33.75" x14ac:dyDescent="0.2">
      <c r="A2289" s="12" t="s">
        <v>2034</v>
      </c>
      <c r="B2289" s="10" t="str">
        <f>VLOOKUP(A2289,[3]Feuil1!$A$4:$B$2591,2,FALSE)</f>
        <v>Troubles mentaux d'origine organique et retards mentaux, âge inférieur à 80 ans, niveau 4</v>
      </c>
      <c r="C2289" s="26">
        <v>766</v>
      </c>
      <c r="D2289" s="27">
        <v>6342883.9796000002</v>
      </c>
      <c r="E2289" s="26">
        <v>726</v>
      </c>
      <c r="F2289" s="27">
        <v>6110388.6610000003</v>
      </c>
      <c r="G2289" s="26">
        <v>749</v>
      </c>
      <c r="H2289" s="27">
        <v>6308157.4726999998</v>
      </c>
      <c r="I2289" s="28">
        <v>-3.6654512E-2</v>
      </c>
      <c r="J2289" s="28">
        <v>-5.2219320999999999E-2</v>
      </c>
      <c r="K2289" s="28">
        <v>1.6422374100000001E-2</v>
      </c>
      <c r="L2289" s="28">
        <v>3.2365995500000001E-2</v>
      </c>
      <c r="M2289" s="28">
        <v>3.1680440800000001E-2</v>
      </c>
      <c r="N2289" s="28">
        <v>6.6450289999999996E-4</v>
      </c>
      <c r="O2289" s="28">
        <v>3.1615989999999997E-4</v>
      </c>
      <c r="P2289" s="28">
        <v>3.7994850000000002E-4</v>
      </c>
      <c r="Q2289" s="28">
        <v>6.80217E-5</v>
      </c>
      <c r="R2289" s="28">
        <v>2.3279029999999999E-4</v>
      </c>
    </row>
    <row r="2290" spans="1:18" ht="33.75" x14ac:dyDescent="0.2">
      <c r="A2290" s="12" t="s">
        <v>2035</v>
      </c>
      <c r="B2290" s="10" t="str">
        <f>VLOOKUP(A2290,[3]Feuil1!$A$4:$B$2591,2,FALSE)</f>
        <v>Troubles mentaux d'origine organique et retards mentaux, âge inférieur à 80 ans, très courte durée</v>
      </c>
      <c r="C2290" s="26">
        <v>21682</v>
      </c>
      <c r="D2290" s="27">
        <v>11917046.439999999</v>
      </c>
      <c r="E2290" s="26">
        <v>21599</v>
      </c>
      <c r="F2290" s="27">
        <v>11888199.024</v>
      </c>
      <c r="G2290" s="26">
        <v>21236</v>
      </c>
      <c r="H2290" s="27">
        <v>11692180.136</v>
      </c>
      <c r="I2290" s="28">
        <v>-2.4206850000000001E-3</v>
      </c>
      <c r="J2290" s="28">
        <v>-3.8280599999999999E-3</v>
      </c>
      <c r="K2290" s="28">
        <v>1.4127833E-3</v>
      </c>
      <c r="L2290" s="28">
        <v>-1.6488526999999999E-2</v>
      </c>
      <c r="M2290" s="28">
        <v>-1.6806333999999999E-2</v>
      </c>
      <c r="N2290" s="28">
        <v>3.2323930000000001E-4</v>
      </c>
      <c r="O2290" s="28">
        <v>-4.989828E-3</v>
      </c>
      <c r="P2290" s="28">
        <v>-3.76587E-4</v>
      </c>
      <c r="Q2290" s="28">
        <v>1.9285843E-3</v>
      </c>
      <c r="R2290" s="28">
        <v>4.314772E-4</v>
      </c>
    </row>
    <row r="2291" spans="1:18" ht="22.5" x14ac:dyDescent="0.2">
      <c r="A2291" s="12" t="s">
        <v>2036</v>
      </c>
      <c r="B2291" s="10" t="str">
        <f>VLOOKUP(A2291,[3]Feuil1!$A$4:$B$2591,2,FALSE)</f>
        <v>Névroses autres que les névroses dépressives, niveau 1</v>
      </c>
      <c r="C2291" s="26">
        <v>1547</v>
      </c>
      <c r="D2291" s="27">
        <v>3339182.7492</v>
      </c>
      <c r="E2291" s="26">
        <v>1511</v>
      </c>
      <c r="F2291" s="27">
        <v>3310325.4172999999</v>
      </c>
      <c r="G2291" s="26">
        <v>1531</v>
      </c>
      <c r="H2291" s="27">
        <v>3313328.9007000001</v>
      </c>
      <c r="I2291" s="28">
        <v>-8.6420339999999998E-3</v>
      </c>
      <c r="J2291" s="28">
        <v>-2.3270847000000001E-2</v>
      </c>
      <c r="K2291" s="28">
        <v>1.4977348099999999E-2</v>
      </c>
      <c r="L2291" s="28">
        <v>9.0730759999999998E-4</v>
      </c>
      <c r="M2291" s="28">
        <v>1.32362674E-2</v>
      </c>
      <c r="N2291" s="28">
        <v>-1.2167902E-2</v>
      </c>
      <c r="O2291" s="28">
        <v>2.7492160000000001E-4</v>
      </c>
      <c r="P2291" s="28">
        <v>5.7702168000000002E-6</v>
      </c>
      <c r="Q2291" s="28">
        <v>1.390404E-4</v>
      </c>
      <c r="R2291" s="28">
        <v>1.2227200000000001E-4</v>
      </c>
    </row>
    <row r="2292" spans="1:18" ht="22.5" x14ac:dyDescent="0.2">
      <c r="A2292" s="12" t="s">
        <v>2037</v>
      </c>
      <c r="B2292" s="10" t="str">
        <f>VLOOKUP(A2292,[3]Feuil1!$A$4:$B$2591,2,FALSE)</f>
        <v>Névroses autres que les névroses dépressives, niveau 2</v>
      </c>
      <c r="C2292" s="26">
        <v>506</v>
      </c>
      <c r="D2292" s="27">
        <v>1737235.9643999999</v>
      </c>
      <c r="E2292" s="26">
        <v>541</v>
      </c>
      <c r="F2292" s="27">
        <v>1847783.3241000001</v>
      </c>
      <c r="G2292" s="26">
        <v>568</v>
      </c>
      <c r="H2292" s="27">
        <v>1962670.183</v>
      </c>
      <c r="I2292" s="28">
        <v>6.36340497E-2</v>
      </c>
      <c r="J2292" s="28">
        <v>6.9169960500000002E-2</v>
      </c>
      <c r="K2292" s="28">
        <v>-5.177765E-3</v>
      </c>
      <c r="L2292" s="28">
        <v>6.2175503700000002E-2</v>
      </c>
      <c r="M2292" s="28">
        <v>4.9907578600000002E-2</v>
      </c>
      <c r="N2292" s="28">
        <v>1.16847667E-2</v>
      </c>
      <c r="O2292" s="28">
        <v>3.7114420000000002E-4</v>
      </c>
      <c r="P2292" s="28">
        <v>2.2071769999999999E-4</v>
      </c>
      <c r="Q2292" s="28">
        <v>5.1583899999999999E-5</v>
      </c>
      <c r="R2292" s="28">
        <v>7.24285E-5</v>
      </c>
    </row>
    <row r="2293" spans="1:18" ht="22.5" x14ac:dyDescent="0.2">
      <c r="A2293" s="12" t="s">
        <v>2038</v>
      </c>
      <c r="B2293" s="10" t="str">
        <f>VLOOKUP(A2293,[3]Feuil1!$A$4:$B$2591,2,FALSE)</f>
        <v>Névroses autres que les névroses dépressives, niveau 3</v>
      </c>
      <c r="C2293" s="26">
        <v>405</v>
      </c>
      <c r="D2293" s="27">
        <v>1735043.7564000001</v>
      </c>
      <c r="E2293" s="26">
        <v>514</v>
      </c>
      <c r="F2293" s="27">
        <v>2229515.1549</v>
      </c>
      <c r="G2293" s="26">
        <v>575</v>
      </c>
      <c r="H2293" s="27">
        <v>2511623.0723000001</v>
      </c>
      <c r="I2293" s="28">
        <v>0.28499073679999998</v>
      </c>
      <c r="J2293" s="28">
        <v>0.26913580250000002</v>
      </c>
      <c r="K2293" s="28">
        <v>1.2492701199999999E-2</v>
      </c>
      <c r="L2293" s="28">
        <v>0.12653330330000001</v>
      </c>
      <c r="M2293" s="28">
        <v>0.11867704279999999</v>
      </c>
      <c r="N2293" s="28">
        <v>7.0228138000000004E-3</v>
      </c>
      <c r="O2293" s="28">
        <v>8.3851100000000001E-4</v>
      </c>
      <c r="P2293" s="28">
        <v>5.4197860000000002E-4</v>
      </c>
      <c r="Q2293" s="28">
        <v>5.2219599999999997E-5</v>
      </c>
      <c r="R2293" s="28">
        <v>9.2686600000000001E-5</v>
      </c>
    </row>
    <row r="2294" spans="1:18" ht="22.5" x14ac:dyDescent="0.2">
      <c r="A2294" s="12" t="s">
        <v>2039</v>
      </c>
      <c r="B2294" s="10" t="str">
        <f>VLOOKUP(A2294,[3]Feuil1!$A$4:$B$2591,2,FALSE)</f>
        <v>Névroses autres que les névroses dépressives, niveau 4</v>
      </c>
      <c r="C2294" s="26">
        <v>20</v>
      </c>
      <c r="D2294" s="27">
        <v>110097.48299999999</v>
      </c>
      <c r="E2294" s="26">
        <v>24</v>
      </c>
      <c r="F2294" s="27">
        <v>131094.06899999999</v>
      </c>
      <c r="G2294" s="26">
        <v>19</v>
      </c>
      <c r="H2294" s="27">
        <v>103044.7836</v>
      </c>
      <c r="I2294" s="28">
        <v>0.19070904650000001</v>
      </c>
      <c r="J2294" s="28">
        <v>0.2</v>
      </c>
      <c r="K2294" s="28">
        <v>-7.742461E-3</v>
      </c>
      <c r="L2294" s="28">
        <v>-0.21396303899999999</v>
      </c>
      <c r="M2294" s="28">
        <v>-0.20833333300000001</v>
      </c>
      <c r="N2294" s="28">
        <v>-7.1112069999999996E-3</v>
      </c>
      <c r="O2294" s="28">
        <v>-6.8730000000000001E-5</v>
      </c>
      <c r="P2294" s="28">
        <v>-5.3888000000000003E-5</v>
      </c>
      <c r="Q2294" s="28">
        <v>1.7255179999999999E-6</v>
      </c>
      <c r="R2294" s="28">
        <v>3.8026679000000001E-6</v>
      </c>
    </row>
    <row r="2295" spans="1:18" ht="22.5" x14ac:dyDescent="0.2">
      <c r="A2295" s="12" t="s">
        <v>2040</v>
      </c>
      <c r="B2295" s="10" t="str">
        <f>VLOOKUP(A2295,[3]Feuil1!$A$4:$B$2591,2,FALSE)</f>
        <v>Névroses autres que les névroses dépressives, très courte durée</v>
      </c>
      <c r="C2295" s="26">
        <v>1374</v>
      </c>
      <c r="D2295" s="27">
        <v>816722.13699999999</v>
      </c>
      <c r="E2295" s="26">
        <v>1695</v>
      </c>
      <c r="F2295" s="27">
        <v>1022229.9839</v>
      </c>
      <c r="G2295" s="26">
        <v>1714</v>
      </c>
      <c r="H2295" s="27">
        <v>1028330.348</v>
      </c>
      <c r="I2295" s="28">
        <v>0.25162517039999999</v>
      </c>
      <c r="J2295" s="28">
        <v>0.23362445409999999</v>
      </c>
      <c r="K2295" s="28">
        <v>1.45917311E-2</v>
      </c>
      <c r="L2295" s="28">
        <v>5.9677022000000001E-3</v>
      </c>
      <c r="M2295" s="28">
        <v>1.12094395E-2</v>
      </c>
      <c r="N2295" s="28">
        <v>-5.1836319999999996E-3</v>
      </c>
      <c r="O2295" s="28">
        <v>2.6117559999999998E-4</v>
      </c>
      <c r="P2295" s="28">
        <v>1.1719899999999999E-5</v>
      </c>
      <c r="Q2295" s="28">
        <v>1.556599E-4</v>
      </c>
      <c r="R2295" s="28">
        <v>3.7948499999999998E-5</v>
      </c>
    </row>
    <row r="2296" spans="1:18" x14ac:dyDescent="0.2">
      <c r="A2296" s="12" t="s">
        <v>2041</v>
      </c>
      <c r="B2296" s="10" t="str">
        <f>VLOOKUP(A2296,[3]Feuil1!$A$4:$B$2591,2,FALSE)</f>
        <v>Névroses dépressives, niveau 1</v>
      </c>
      <c r="C2296" s="26">
        <v>10250</v>
      </c>
      <c r="D2296" s="27">
        <v>21478806.561999999</v>
      </c>
      <c r="E2296" s="26">
        <v>9347</v>
      </c>
      <c r="F2296" s="27">
        <v>19527515.938999999</v>
      </c>
      <c r="G2296" s="26">
        <v>8742</v>
      </c>
      <c r="H2296" s="27">
        <v>18420142.829999998</v>
      </c>
      <c r="I2296" s="28">
        <v>-9.0847255000000002E-2</v>
      </c>
      <c r="J2296" s="28">
        <v>-8.8097561000000005E-2</v>
      </c>
      <c r="K2296" s="28">
        <v>-3.0153379999999998E-3</v>
      </c>
      <c r="L2296" s="28">
        <v>-5.6708345E-2</v>
      </c>
      <c r="M2296" s="28">
        <v>-6.4726649999999997E-2</v>
      </c>
      <c r="N2296" s="28">
        <v>8.5732211999999999E-3</v>
      </c>
      <c r="O2296" s="28">
        <v>-8.31638E-3</v>
      </c>
      <c r="P2296" s="28">
        <v>-2.1274570000000001E-3</v>
      </c>
      <c r="Q2296" s="28">
        <v>7.9391990000000001E-4</v>
      </c>
      <c r="R2296" s="28">
        <v>6.7975960000000004E-4</v>
      </c>
    </row>
    <row r="2297" spans="1:18" x14ac:dyDescent="0.2">
      <c r="A2297" s="12" t="s">
        <v>2042</v>
      </c>
      <c r="B2297" s="10" t="str">
        <f>VLOOKUP(A2297,[3]Feuil1!$A$4:$B$2591,2,FALSE)</f>
        <v>Névroses dépressives, niveau 2</v>
      </c>
      <c r="C2297" s="26">
        <v>3946</v>
      </c>
      <c r="D2297" s="27">
        <v>13209120.356000001</v>
      </c>
      <c r="E2297" s="26">
        <v>3713</v>
      </c>
      <c r="F2297" s="27">
        <v>12423279.274</v>
      </c>
      <c r="G2297" s="26">
        <v>3439</v>
      </c>
      <c r="H2297" s="27">
        <v>11470290.952</v>
      </c>
      <c r="I2297" s="28">
        <v>-5.949231E-2</v>
      </c>
      <c r="J2297" s="28">
        <v>-5.9047136E-2</v>
      </c>
      <c r="K2297" s="28">
        <v>-4.7310899999999999E-4</v>
      </c>
      <c r="L2297" s="28">
        <v>-7.6709885000000005E-2</v>
      </c>
      <c r="M2297" s="28">
        <v>-7.3794775000000007E-2</v>
      </c>
      <c r="N2297" s="28">
        <v>-3.1473690000000001E-3</v>
      </c>
      <c r="O2297" s="28">
        <v>-3.7664270000000001E-3</v>
      </c>
      <c r="P2297" s="28">
        <v>-1.830857E-3</v>
      </c>
      <c r="Q2297" s="28">
        <v>3.1231880000000002E-4</v>
      </c>
      <c r="R2297" s="28">
        <v>4.2328880000000002E-4</v>
      </c>
    </row>
    <row r="2298" spans="1:18" x14ac:dyDescent="0.2">
      <c r="A2298" s="12" t="s">
        <v>2043</v>
      </c>
      <c r="B2298" s="10" t="str">
        <f>VLOOKUP(A2298,[3]Feuil1!$A$4:$B$2591,2,FALSE)</f>
        <v>Névroses dépressives, niveau 3</v>
      </c>
      <c r="C2298" s="26">
        <v>4518</v>
      </c>
      <c r="D2298" s="27">
        <v>19991781.647999998</v>
      </c>
      <c r="E2298" s="26">
        <v>4915</v>
      </c>
      <c r="F2298" s="27">
        <v>21741455.252999999</v>
      </c>
      <c r="G2298" s="26">
        <v>4578</v>
      </c>
      <c r="H2298" s="27">
        <v>20226912.952</v>
      </c>
      <c r="I2298" s="28">
        <v>8.7519643600000002E-2</v>
      </c>
      <c r="J2298" s="28">
        <v>8.78707393E-2</v>
      </c>
      <c r="K2298" s="28">
        <v>-3.2273700000000002E-4</v>
      </c>
      <c r="L2298" s="28">
        <v>-6.9661496000000003E-2</v>
      </c>
      <c r="M2298" s="28">
        <v>-6.8565614999999996E-2</v>
      </c>
      <c r="N2298" s="28">
        <v>-1.176552E-3</v>
      </c>
      <c r="O2298" s="28">
        <v>-4.6324299999999999E-3</v>
      </c>
      <c r="P2298" s="28">
        <v>-2.9097010000000002E-3</v>
      </c>
      <c r="Q2298" s="28">
        <v>4.1575899999999997E-4</v>
      </c>
      <c r="R2298" s="28">
        <v>7.4643500000000005E-4</v>
      </c>
    </row>
    <row r="2299" spans="1:18" x14ac:dyDescent="0.2">
      <c r="A2299" s="12" t="s">
        <v>2044</v>
      </c>
      <c r="B2299" s="10" t="str">
        <f>VLOOKUP(A2299,[3]Feuil1!$A$4:$B$2591,2,FALSE)</f>
        <v>Névroses dépressives, niveau 4</v>
      </c>
      <c r="C2299" s="26">
        <v>315</v>
      </c>
      <c r="D2299" s="27">
        <v>1793466.2328000001</v>
      </c>
      <c r="E2299" s="26">
        <v>319</v>
      </c>
      <c r="F2299" s="27">
        <v>1824919.4628000001</v>
      </c>
      <c r="G2299" s="26">
        <v>348</v>
      </c>
      <c r="H2299" s="27">
        <v>2014804.5785000001</v>
      </c>
      <c r="I2299" s="28">
        <v>1.7537676200000001E-2</v>
      </c>
      <c r="J2299" s="28">
        <v>1.26984127E-2</v>
      </c>
      <c r="K2299" s="28">
        <v>4.7785830000000003E-3</v>
      </c>
      <c r="L2299" s="28">
        <v>0.10405123049999999</v>
      </c>
      <c r="M2299" s="28">
        <v>9.0909090900000003E-2</v>
      </c>
      <c r="N2299" s="28">
        <v>1.2046961300000001E-2</v>
      </c>
      <c r="O2299" s="28">
        <v>3.9863639999999998E-4</v>
      </c>
      <c r="P2299" s="28">
        <v>3.6480250000000002E-4</v>
      </c>
      <c r="Q2299" s="28">
        <v>3.1604199999999998E-5</v>
      </c>
      <c r="R2299" s="28">
        <v>7.4352500000000003E-5</v>
      </c>
    </row>
    <row r="2300" spans="1:18" x14ac:dyDescent="0.2">
      <c r="A2300" s="12" t="s">
        <v>2045</v>
      </c>
      <c r="B2300" s="10" t="str">
        <f>VLOOKUP(A2300,[3]Feuil1!$A$4:$B$2591,2,FALSE)</f>
        <v>Névroses dépressives, très courte durée</v>
      </c>
      <c r="C2300" s="26">
        <v>18440</v>
      </c>
      <c r="D2300" s="27">
        <v>9339131.2180000003</v>
      </c>
      <c r="E2300" s="26">
        <v>17651</v>
      </c>
      <c r="F2300" s="27">
        <v>8913034.3300000001</v>
      </c>
      <c r="G2300" s="26">
        <v>17740</v>
      </c>
      <c r="H2300" s="27">
        <v>8954341.7740000002</v>
      </c>
      <c r="I2300" s="28">
        <v>-4.5624895999999998E-2</v>
      </c>
      <c r="J2300" s="28">
        <v>-4.2787419E-2</v>
      </c>
      <c r="K2300" s="28">
        <v>-2.9643120000000002E-3</v>
      </c>
      <c r="L2300" s="28">
        <v>4.6344984999999997E-3</v>
      </c>
      <c r="M2300" s="28">
        <v>5.0422072E-3</v>
      </c>
      <c r="N2300" s="28">
        <v>-4.0566300000000001E-4</v>
      </c>
      <c r="O2300" s="28">
        <v>1.2234012999999999E-3</v>
      </c>
      <c r="P2300" s="28">
        <v>7.9358799999999996E-5</v>
      </c>
      <c r="Q2300" s="28">
        <v>1.6110889E-3</v>
      </c>
      <c r="R2300" s="28">
        <v>3.3044260000000001E-4</v>
      </c>
    </row>
    <row r="2301" spans="1:18" x14ac:dyDescent="0.2">
      <c r="A2301" s="12" t="s">
        <v>2046</v>
      </c>
      <c r="B2301" s="10" t="str">
        <f>VLOOKUP(A2301,[3]Feuil1!$A$4:$B$2591,2,FALSE)</f>
        <v>Anorexie mentale et boulimie, niveau 1</v>
      </c>
      <c r="C2301" s="26">
        <v>1548</v>
      </c>
      <c r="D2301" s="27">
        <v>7811795.0954999998</v>
      </c>
      <c r="E2301" s="26">
        <v>1511</v>
      </c>
      <c r="F2301" s="27">
        <v>7748868.0289000003</v>
      </c>
      <c r="G2301" s="26">
        <v>1404</v>
      </c>
      <c r="H2301" s="27">
        <v>7018143.9183</v>
      </c>
      <c r="I2301" s="28">
        <v>-8.0553910000000003E-3</v>
      </c>
      <c r="J2301" s="28">
        <v>-2.3901809E-2</v>
      </c>
      <c r="K2301" s="28">
        <v>1.62344502E-2</v>
      </c>
      <c r="L2301" s="28">
        <v>-9.4300755999999999E-2</v>
      </c>
      <c r="M2301" s="28">
        <v>-7.081403E-2</v>
      </c>
      <c r="N2301" s="28">
        <v>-2.5276667999999999E-2</v>
      </c>
      <c r="O2301" s="28">
        <v>-1.4708309999999999E-3</v>
      </c>
      <c r="P2301" s="28">
        <v>-1.403849E-3</v>
      </c>
      <c r="Q2301" s="28">
        <v>1.2750669999999999E-4</v>
      </c>
      <c r="R2301" s="28">
        <v>2.5899099999999997E-4</v>
      </c>
    </row>
    <row r="2302" spans="1:18" x14ac:dyDescent="0.2">
      <c r="A2302" s="12" t="s">
        <v>2047</v>
      </c>
      <c r="B2302" s="10" t="str">
        <f>VLOOKUP(A2302,[3]Feuil1!$A$4:$B$2591,2,FALSE)</f>
        <v>Anorexie mentale et boulimie, niveau 2</v>
      </c>
      <c r="C2302" s="26">
        <v>405</v>
      </c>
      <c r="D2302" s="27">
        <v>2689103.6293000001</v>
      </c>
      <c r="E2302" s="26">
        <v>386</v>
      </c>
      <c r="F2302" s="27">
        <v>2602436.4824000001</v>
      </c>
      <c r="G2302" s="26">
        <v>415</v>
      </c>
      <c r="H2302" s="27">
        <v>2763062.9953000001</v>
      </c>
      <c r="I2302" s="28">
        <v>-3.2229010000000002E-2</v>
      </c>
      <c r="J2302" s="28">
        <v>-4.6913580000000003E-2</v>
      </c>
      <c r="K2302" s="28">
        <v>1.54073862E-2</v>
      </c>
      <c r="L2302" s="28">
        <v>6.1721588199999997E-2</v>
      </c>
      <c r="M2302" s="28">
        <v>7.5129533700000001E-2</v>
      </c>
      <c r="N2302" s="28">
        <v>-1.2471005E-2</v>
      </c>
      <c r="O2302" s="28">
        <v>3.9863639999999998E-4</v>
      </c>
      <c r="P2302" s="28">
        <v>3.0859159999999997E-4</v>
      </c>
      <c r="Q2302" s="28">
        <v>3.7688899999999998E-5</v>
      </c>
      <c r="R2302" s="28">
        <v>1.019655E-4</v>
      </c>
    </row>
    <row r="2303" spans="1:18" x14ac:dyDescent="0.2">
      <c r="A2303" s="12" t="s">
        <v>2048</v>
      </c>
      <c r="B2303" s="10" t="str">
        <f>VLOOKUP(A2303,[3]Feuil1!$A$4:$B$2591,2,FALSE)</f>
        <v>Anorexie mentale et boulimie, niveau 3</v>
      </c>
      <c r="C2303" s="26">
        <v>854</v>
      </c>
      <c r="D2303" s="27">
        <v>6908011.6709000003</v>
      </c>
      <c r="E2303" s="26">
        <v>926</v>
      </c>
      <c r="F2303" s="27">
        <v>7240590.8141000001</v>
      </c>
      <c r="G2303" s="26">
        <v>1035</v>
      </c>
      <c r="H2303" s="27">
        <v>8225872.3475000001</v>
      </c>
      <c r="I2303" s="28">
        <v>4.8143975300000003E-2</v>
      </c>
      <c r="J2303" s="28">
        <v>8.4309133499999994E-2</v>
      </c>
      <c r="K2303" s="28">
        <v>-3.3353180000000003E-2</v>
      </c>
      <c r="L2303" s="28">
        <v>0.1360775051</v>
      </c>
      <c r="M2303" s="28">
        <v>0.1177105832</v>
      </c>
      <c r="N2303" s="28">
        <v>1.6432627700000001E-2</v>
      </c>
      <c r="O2303" s="28">
        <v>1.498323E-3</v>
      </c>
      <c r="P2303" s="28">
        <v>1.8928981000000001E-3</v>
      </c>
      <c r="Q2303" s="28">
        <v>9.3995300000000004E-5</v>
      </c>
      <c r="R2303" s="28">
        <v>3.0355989999999999E-4</v>
      </c>
    </row>
    <row r="2304" spans="1:18" x14ac:dyDescent="0.2">
      <c r="A2304" s="12" t="s">
        <v>2049</v>
      </c>
      <c r="B2304" s="10" t="str">
        <f>VLOOKUP(A2304,[3]Feuil1!$A$4:$B$2591,2,FALSE)</f>
        <v>Anorexie mentale et boulimie, niveau 4</v>
      </c>
      <c r="C2304" s="26">
        <v>44</v>
      </c>
      <c r="D2304" s="27">
        <v>411205.56089999998</v>
      </c>
      <c r="E2304" s="26">
        <v>53</v>
      </c>
      <c r="F2304" s="27">
        <v>493121.538</v>
      </c>
      <c r="G2304" s="26">
        <v>48</v>
      </c>
      <c r="H2304" s="27">
        <v>440919.29460000002</v>
      </c>
      <c r="I2304" s="28">
        <v>0.19920931250000001</v>
      </c>
      <c r="J2304" s="28">
        <v>0.2045454545</v>
      </c>
      <c r="K2304" s="28">
        <v>-4.4300049999999999E-3</v>
      </c>
      <c r="L2304" s="28">
        <v>-0.105860806</v>
      </c>
      <c r="M2304" s="28">
        <v>-9.4339622999999997E-2</v>
      </c>
      <c r="N2304" s="28">
        <v>-1.2721306E-2</v>
      </c>
      <c r="O2304" s="28">
        <v>-6.8730000000000001E-5</v>
      </c>
      <c r="P2304" s="28">
        <v>-1.0029E-4</v>
      </c>
      <c r="Q2304" s="28">
        <v>4.3592035000000001E-6</v>
      </c>
      <c r="R2304" s="28">
        <v>1.6271300000000001E-5</v>
      </c>
    </row>
    <row r="2305" spans="1:18" ht="22.5" x14ac:dyDescent="0.2">
      <c r="A2305" s="12" t="s">
        <v>2050</v>
      </c>
      <c r="B2305" s="10" t="str">
        <f>VLOOKUP(A2305,[3]Feuil1!$A$4:$B$2591,2,FALSE)</f>
        <v>Anorexie mentale et boulimie, très courte durée</v>
      </c>
      <c r="C2305" s="26">
        <v>1725</v>
      </c>
      <c r="D2305" s="27">
        <v>921171.75800000003</v>
      </c>
      <c r="E2305" s="26">
        <v>2321</v>
      </c>
      <c r="F2305" s="27">
        <v>1237634.2549999999</v>
      </c>
      <c r="G2305" s="26">
        <v>1760</v>
      </c>
      <c r="H2305" s="27">
        <v>945305.84199999995</v>
      </c>
      <c r="I2305" s="28">
        <v>0.34354342090000001</v>
      </c>
      <c r="J2305" s="28">
        <v>0.34550724640000002</v>
      </c>
      <c r="K2305" s="28">
        <v>-1.459543E-3</v>
      </c>
      <c r="L2305" s="28">
        <v>-0.236199355</v>
      </c>
      <c r="M2305" s="28">
        <v>-0.241706161</v>
      </c>
      <c r="N2305" s="28">
        <v>7.2621003000000002E-3</v>
      </c>
      <c r="O2305" s="28">
        <v>-7.711552E-3</v>
      </c>
      <c r="P2305" s="28">
        <v>-5.6161399999999999E-4</v>
      </c>
      <c r="Q2305" s="28">
        <v>1.598375E-4</v>
      </c>
      <c r="R2305" s="28">
        <v>3.4884700000000002E-5</v>
      </c>
    </row>
    <row r="2306" spans="1:18" ht="33.75" x14ac:dyDescent="0.2">
      <c r="A2306" s="12" t="s">
        <v>2051</v>
      </c>
      <c r="B2306" s="10" t="str">
        <f>VLOOKUP(A2306,[3]Feuil1!$A$4:$B$2591,2,FALSE)</f>
        <v>Autres troubles de la personnalité et du comportement avec réactions impulsives, niveau 1</v>
      </c>
      <c r="C2306" s="26">
        <v>1732</v>
      </c>
      <c r="D2306" s="27">
        <v>5437677.5217000004</v>
      </c>
      <c r="E2306" s="26">
        <v>1507</v>
      </c>
      <c r="F2306" s="27">
        <v>4757880.0453000003</v>
      </c>
      <c r="G2306" s="26">
        <v>1169</v>
      </c>
      <c r="H2306" s="27">
        <v>3702723.4589999998</v>
      </c>
      <c r="I2306" s="28">
        <v>-0.125016144</v>
      </c>
      <c r="J2306" s="28">
        <v>-0.129907621</v>
      </c>
      <c r="K2306" s="28">
        <v>5.6217906E-3</v>
      </c>
      <c r="L2306" s="28">
        <v>-0.22177032099999999</v>
      </c>
      <c r="M2306" s="28">
        <v>-0.224286662</v>
      </c>
      <c r="N2306" s="28">
        <v>3.2439056999999999E-3</v>
      </c>
      <c r="O2306" s="28">
        <v>-4.6461760000000001E-3</v>
      </c>
      <c r="P2306" s="28">
        <v>-2.0271400000000002E-3</v>
      </c>
      <c r="Q2306" s="28">
        <v>1.061648E-4</v>
      </c>
      <c r="R2306" s="28">
        <v>1.3664180000000001E-4</v>
      </c>
    </row>
    <row r="2307" spans="1:18" ht="33.75" x14ac:dyDescent="0.2">
      <c r="A2307" s="12" t="s">
        <v>2052</v>
      </c>
      <c r="B2307" s="10" t="str">
        <f>VLOOKUP(A2307,[3]Feuil1!$A$4:$B$2591,2,FALSE)</f>
        <v>Autres troubles de la personnalité et du comportement avec réactions impulsives, niveau 2</v>
      </c>
      <c r="C2307" s="26">
        <v>536</v>
      </c>
      <c r="D2307" s="27">
        <v>3067341.0721</v>
      </c>
      <c r="E2307" s="26">
        <v>503</v>
      </c>
      <c r="F2307" s="27">
        <v>3015867.3588999999</v>
      </c>
      <c r="G2307" s="26">
        <v>459</v>
      </c>
      <c r="H2307" s="27">
        <v>2657531.0236</v>
      </c>
      <c r="I2307" s="28">
        <v>-1.6781216000000002E-2</v>
      </c>
      <c r="J2307" s="28">
        <v>-6.1567164000000001E-2</v>
      </c>
      <c r="K2307" s="28">
        <v>4.7724191300000003E-2</v>
      </c>
      <c r="L2307" s="28">
        <v>-0.118817008</v>
      </c>
      <c r="M2307" s="28">
        <v>-8.7475149000000002E-2</v>
      </c>
      <c r="N2307" s="28">
        <v>-3.4346307E-2</v>
      </c>
      <c r="O2307" s="28">
        <v>-6.0482799999999996E-4</v>
      </c>
      <c r="P2307" s="28">
        <v>-6.8842700000000003E-4</v>
      </c>
      <c r="Q2307" s="28">
        <v>4.1684899999999998E-5</v>
      </c>
      <c r="R2307" s="28">
        <v>9.8071000000000003E-5</v>
      </c>
    </row>
    <row r="2308" spans="1:18" ht="33.75" x14ac:dyDescent="0.2">
      <c r="A2308" s="12" t="s">
        <v>2053</v>
      </c>
      <c r="B2308" s="10" t="str">
        <f>VLOOKUP(A2308,[3]Feuil1!$A$4:$B$2591,2,FALSE)</f>
        <v>Autres troubles de la personnalité et du comportement avec réactions impulsives, niveau 3</v>
      </c>
      <c r="C2308" s="26">
        <v>299</v>
      </c>
      <c r="D2308" s="27">
        <v>2760816.2651999998</v>
      </c>
      <c r="E2308" s="26">
        <v>392</v>
      </c>
      <c r="F2308" s="27">
        <v>3530422.449</v>
      </c>
      <c r="G2308" s="26">
        <v>319</v>
      </c>
      <c r="H2308" s="27">
        <v>3022248.3533999999</v>
      </c>
      <c r="I2308" s="28">
        <v>0.27876037729999997</v>
      </c>
      <c r="J2308" s="28">
        <v>0.31103678930000001</v>
      </c>
      <c r="K2308" s="28">
        <v>-2.4618998E-2</v>
      </c>
      <c r="L2308" s="28">
        <v>-0.143941441</v>
      </c>
      <c r="M2308" s="28">
        <v>-0.18622448999999999</v>
      </c>
      <c r="N2308" s="28">
        <v>5.19591067E-2</v>
      </c>
      <c r="O2308" s="28">
        <v>-1.0034639999999999E-3</v>
      </c>
      <c r="P2308" s="28">
        <v>-9.7629100000000001E-4</v>
      </c>
      <c r="Q2308" s="28">
        <v>2.89705E-5</v>
      </c>
      <c r="R2308" s="28">
        <v>1.115302E-4</v>
      </c>
    </row>
    <row r="2309" spans="1:18" ht="33.75" x14ac:dyDescent="0.2">
      <c r="A2309" s="12" t="s">
        <v>2054</v>
      </c>
      <c r="B2309" s="10" t="str">
        <f>VLOOKUP(A2309,[3]Feuil1!$A$4:$B$2591,2,FALSE)</f>
        <v>Autres troubles de la personnalité et du comportement avec réactions impulsives, niveau 4</v>
      </c>
      <c r="C2309" s="26">
        <v>118</v>
      </c>
      <c r="D2309" s="27">
        <v>1185374.4169999999</v>
      </c>
      <c r="E2309" s="26">
        <v>160</v>
      </c>
      <c r="F2309" s="27">
        <v>1610047.5120000001</v>
      </c>
      <c r="G2309" s="26">
        <v>120</v>
      </c>
      <c r="H2309" s="27">
        <v>1216259.733</v>
      </c>
      <c r="I2309" s="28">
        <v>0.35826072240000001</v>
      </c>
      <c r="J2309" s="28">
        <v>0.35593220339999998</v>
      </c>
      <c r="K2309" s="28">
        <v>1.7172827999999999E-3</v>
      </c>
      <c r="L2309" s="28">
        <v>-0.244581465</v>
      </c>
      <c r="M2309" s="28">
        <v>-0.25</v>
      </c>
      <c r="N2309" s="28">
        <v>7.2247135000000004E-3</v>
      </c>
      <c r="O2309" s="28">
        <v>-5.4984299999999995E-4</v>
      </c>
      <c r="P2309" s="28">
        <v>-7.5653500000000002E-4</v>
      </c>
      <c r="Q2309" s="28">
        <v>1.0898E-5</v>
      </c>
      <c r="R2309" s="28">
        <v>4.4883699999999999E-5</v>
      </c>
    </row>
    <row r="2310" spans="1:18" ht="33.75" x14ac:dyDescent="0.2">
      <c r="A2310" s="12" t="s">
        <v>2055</v>
      </c>
      <c r="B2310" s="10" t="str">
        <f>VLOOKUP(A2310,[3]Feuil1!$A$4:$B$2591,2,FALSE)</f>
        <v>Autres troubles de la personnalité et du comportement avec réactions impulsives, très courte durée</v>
      </c>
      <c r="C2310" s="26">
        <v>2050</v>
      </c>
      <c r="D2310" s="27">
        <v>1128665.8259999999</v>
      </c>
      <c r="E2310" s="26">
        <v>1864</v>
      </c>
      <c r="F2310" s="27">
        <v>1026737.1756</v>
      </c>
      <c r="G2310" s="26">
        <v>1862</v>
      </c>
      <c r="H2310" s="27">
        <v>1022332.7844</v>
      </c>
      <c r="I2310" s="28">
        <v>-9.0308972000000001E-2</v>
      </c>
      <c r="J2310" s="28">
        <v>-9.0731706999999995E-2</v>
      </c>
      <c r="K2310" s="28">
        <v>4.649182E-4</v>
      </c>
      <c r="L2310" s="28">
        <v>-4.2896970000000003E-3</v>
      </c>
      <c r="M2310" s="28">
        <v>-1.0729610000000001E-3</v>
      </c>
      <c r="N2310" s="28">
        <v>-3.2201909999999999E-3</v>
      </c>
      <c r="O2310" s="28">
        <v>-2.7492E-5</v>
      </c>
      <c r="P2310" s="28">
        <v>-8.4616060000000002E-6</v>
      </c>
      <c r="Q2310" s="28">
        <v>1.6910079999999999E-4</v>
      </c>
      <c r="R2310" s="28">
        <v>3.77272E-5</v>
      </c>
    </row>
    <row r="2311" spans="1:18" ht="22.5" x14ac:dyDescent="0.2">
      <c r="A2311" s="12" t="s">
        <v>2056</v>
      </c>
      <c r="B2311" s="10" t="str">
        <f>VLOOKUP(A2311,[3]Feuil1!$A$4:$B$2591,2,FALSE)</f>
        <v>Troubles bipolaires et syndromes dépressifs sévères, niveau 1</v>
      </c>
      <c r="C2311" s="26">
        <v>2162</v>
      </c>
      <c r="D2311" s="27">
        <v>5042899.0889999997</v>
      </c>
      <c r="E2311" s="26">
        <v>1996</v>
      </c>
      <c r="F2311" s="27">
        <v>4742568.2969000004</v>
      </c>
      <c r="G2311" s="26">
        <v>1800</v>
      </c>
      <c r="H2311" s="27">
        <v>4195403.4562999997</v>
      </c>
      <c r="I2311" s="28">
        <v>-5.9555186000000003E-2</v>
      </c>
      <c r="J2311" s="28">
        <v>-7.6780759000000004E-2</v>
      </c>
      <c r="K2311" s="28">
        <v>1.86581605E-2</v>
      </c>
      <c r="L2311" s="28">
        <v>-0.115373107</v>
      </c>
      <c r="M2311" s="28">
        <v>-9.8196393000000007E-2</v>
      </c>
      <c r="N2311" s="28">
        <v>-1.9047068E-2</v>
      </c>
      <c r="O2311" s="28">
        <v>-2.694232E-3</v>
      </c>
      <c r="P2311" s="28">
        <v>-1.0511990000000001E-3</v>
      </c>
      <c r="Q2311" s="28">
        <v>1.6347010000000001E-4</v>
      </c>
      <c r="R2311" s="28">
        <v>1.5482319999999999E-4</v>
      </c>
    </row>
    <row r="2312" spans="1:18" ht="22.5" x14ac:dyDescent="0.2">
      <c r="A2312" s="12" t="s">
        <v>2057</v>
      </c>
      <c r="B2312" s="10" t="str">
        <f>VLOOKUP(A2312,[3]Feuil1!$A$4:$B$2591,2,FALSE)</f>
        <v>Troubles bipolaires et syndromes dépressifs sévères, niveau 2</v>
      </c>
      <c r="C2312" s="26">
        <v>898</v>
      </c>
      <c r="D2312" s="27">
        <v>3564201.4405</v>
      </c>
      <c r="E2312" s="26">
        <v>902</v>
      </c>
      <c r="F2312" s="27">
        <v>3567891.0836</v>
      </c>
      <c r="G2312" s="26">
        <v>940</v>
      </c>
      <c r="H2312" s="27">
        <v>3719502.5318</v>
      </c>
      <c r="I2312" s="28">
        <v>1.0351949E-3</v>
      </c>
      <c r="J2312" s="28">
        <v>4.4543430000000004E-3</v>
      </c>
      <c r="K2312" s="28">
        <v>-3.4039859999999999E-3</v>
      </c>
      <c r="L2312" s="28">
        <v>4.2493295E-2</v>
      </c>
      <c r="M2312" s="28">
        <v>4.2128603100000002E-2</v>
      </c>
      <c r="N2312" s="28">
        <v>3.4994900000000001E-4</v>
      </c>
      <c r="O2312" s="28">
        <v>5.2235110000000003E-4</v>
      </c>
      <c r="P2312" s="28">
        <v>2.9127210000000001E-4</v>
      </c>
      <c r="Q2312" s="28">
        <v>8.5367700000000006E-5</v>
      </c>
      <c r="R2312" s="28">
        <v>1.3726100000000001E-4</v>
      </c>
    </row>
    <row r="2313" spans="1:18" ht="22.5" x14ac:dyDescent="0.2">
      <c r="A2313" s="12" t="s">
        <v>2058</v>
      </c>
      <c r="B2313" s="10" t="str">
        <f>VLOOKUP(A2313,[3]Feuil1!$A$4:$B$2591,2,FALSE)</f>
        <v>Troubles bipolaires et syndromes dépressifs sévères, niveau 3</v>
      </c>
      <c r="C2313" s="26">
        <v>1221</v>
      </c>
      <c r="D2313" s="27">
        <v>6674308.8201000001</v>
      </c>
      <c r="E2313" s="26">
        <v>1382</v>
      </c>
      <c r="F2313" s="27">
        <v>7572359.9442999996</v>
      </c>
      <c r="G2313" s="26">
        <v>1400</v>
      </c>
      <c r="H2313" s="27">
        <v>7663007.2560999999</v>
      </c>
      <c r="I2313" s="28">
        <v>0.13455342689999999</v>
      </c>
      <c r="J2313" s="28">
        <v>0.13185913190000001</v>
      </c>
      <c r="K2313" s="28">
        <v>2.3804156000000001E-3</v>
      </c>
      <c r="L2313" s="28">
        <v>1.19708139E-2</v>
      </c>
      <c r="M2313" s="28">
        <v>1.3024602E-2</v>
      </c>
      <c r="N2313" s="28">
        <v>-1.0402390000000001E-3</v>
      </c>
      <c r="O2313" s="28">
        <v>2.4742950000000003E-4</v>
      </c>
      <c r="P2313" s="28">
        <v>1.7414930000000001E-4</v>
      </c>
      <c r="Q2313" s="28">
        <v>1.271434E-4</v>
      </c>
      <c r="R2313" s="28">
        <v>2.8278839999999999E-4</v>
      </c>
    </row>
    <row r="2314" spans="1:18" ht="22.5" x14ac:dyDescent="0.2">
      <c r="A2314" s="12" t="s">
        <v>2059</v>
      </c>
      <c r="B2314" s="10" t="str">
        <f>VLOOKUP(A2314,[3]Feuil1!$A$4:$B$2591,2,FALSE)</f>
        <v>Troubles bipolaires et syndromes dépressifs sévères, niveau 4</v>
      </c>
      <c r="C2314" s="26">
        <v>118</v>
      </c>
      <c r="D2314" s="27">
        <v>804843.5871</v>
      </c>
      <c r="E2314" s="26">
        <v>106</v>
      </c>
      <c r="F2314" s="27">
        <v>746885.77249999996</v>
      </c>
      <c r="G2314" s="26">
        <v>154</v>
      </c>
      <c r="H2314" s="27">
        <v>1105429.4613999999</v>
      </c>
      <c r="I2314" s="28">
        <v>-7.2011276999999999E-2</v>
      </c>
      <c r="J2314" s="28">
        <v>-0.101694915</v>
      </c>
      <c r="K2314" s="28">
        <v>3.3044049999999998E-2</v>
      </c>
      <c r="L2314" s="28">
        <v>0.4800515716</v>
      </c>
      <c r="M2314" s="28">
        <v>0.45283018870000002</v>
      </c>
      <c r="N2314" s="28">
        <v>1.8736796E-2</v>
      </c>
      <c r="O2314" s="28">
        <v>6.5981199999999996E-4</v>
      </c>
      <c r="P2314" s="28">
        <v>6.8882510000000004E-4</v>
      </c>
      <c r="Q2314" s="28">
        <v>1.3985800000000001E-5</v>
      </c>
      <c r="R2314" s="28">
        <v>4.0793700000000002E-5</v>
      </c>
    </row>
    <row r="2315" spans="1:18" ht="22.5" x14ac:dyDescent="0.2">
      <c r="A2315" s="12" t="s">
        <v>2060</v>
      </c>
      <c r="B2315" s="10" t="str">
        <f>VLOOKUP(A2315,[3]Feuil1!$A$4:$B$2591,2,FALSE)</f>
        <v>Troubles bipolaires et syndromes dépressifs sévères, très courte durée</v>
      </c>
      <c r="C2315" s="26">
        <v>3543</v>
      </c>
      <c r="D2315" s="27">
        <v>1730498.9939999999</v>
      </c>
      <c r="E2315" s="26">
        <v>3761</v>
      </c>
      <c r="F2315" s="27">
        <v>1830285.2015</v>
      </c>
      <c r="G2315" s="26">
        <v>3750</v>
      </c>
      <c r="H2315" s="27">
        <v>1826094.8055</v>
      </c>
      <c r="I2315" s="28">
        <v>5.7663256599999997E-2</v>
      </c>
      <c r="J2315" s="28">
        <v>6.1529777000000001E-2</v>
      </c>
      <c r="K2315" s="28">
        <v>-3.6424040000000001E-3</v>
      </c>
      <c r="L2315" s="28">
        <v>-2.2894769999999998E-3</v>
      </c>
      <c r="M2315" s="28">
        <v>-2.9247539999999999E-3</v>
      </c>
      <c r="N2315" s="28">
        <v>6.3714049999999997E-4</v>
      </c>
      <c r="O2315" s="28">
        <v>-1.5120699999999999E-4</v>
      </c>
      <c r="P2315" s="28">
        <v>-8.0504830000000004E-6</v>
      </c>
      <c r="Q2315" s="28">
        <v>3.4056279999999998E-4</v>
      </c>
      <c r="R2315" s="28">
        <v>6.7388499999999994E-5</v>
      </c>
    </row>
    <row r="2316" spans="1:18" ht="22.5" x14ac:dyDescent="0.2">
      <c r="A2316" s="12" t="s">
        <v>2061</v>
      </c>
      <c r="B2316" s="10" t="str">
        <f>VLOOKUP(A2316,[3]Feuil1!$A$4:$B$2591,2,FALSE)</f>
        <v>Autres psychoses, âge supérieur à 79 ans, niveau 1</v>
      </c>
      <c r="C2316" s="26">
        <v>242</v>
      </c>
      <c r="D2316" s="27">
        <v>668926.80449999997</v>
      </c>
      <c r="E2316" s="26">
        <v>228</v>
      </c>
      <c r="F2316" s="27">
        <v>637512.33790000004</v>
      </c>
      <c r="G2316" s="26">
        <v>198</v>
      </c>
      <c r="H2316" s="27">
        <v>552277.63520000002</v>
      </c>
      <c r="I2316" s="28">
        <v>-4.6962486999999997E-2</v>
      </c>
      <c r="J2316" s="28">
        <v>-5.7851239999999998E-2</v>
      </c>
      <c r="K2316" s="28">
        <v>1.15573599E-2</v>
      </c>
      <c r="L2316" s="28">
        <v>-0.13369890700000001</v>
      </c>
      <c r="M2316" s="28">
        <v>-0.131578947</v>
      </c>
      <c r="N2316" s="28">
        <v>-2.4411649999999999E-3</v>
      </c>
      <c r="O2316" s="28">
        <v>-4.1238199999999998E-4</v>
      </c>
      <c r="P2316" s="28">
        <v>-1.6375100000000001E-4</v>
      </c>
      <c r="Q2316" s="28">
        <v>1.7981700000000001E-5</v>
      </c>
      <c r="R2316" s="28">
        <v>2.03807E-5</v>
      </c>
    </row>
    <row r="2317" spans="1:18" ht="22.5" x14ac:dyDescent="0.2">
      <c r="A2317" s="12" t="s">
        <v>2062</v>
      </c>
      <c r="B2317" s="10" t="str">
        <f>VLOOKUP(A2317,[3]Feuil1!$A$4:$B$2591,2,FALSE)</f>
        <v>Autres psychoses, âge supérieur à 79 ans, niveau 2</v>
      </c>
      <c r="C2317" s="26">
        <v>463</v>
      </c>
      <c r="D2317" s="27">
        <v>2283818.6734000002</v>
      </c>
      <c r="E2317" s="26">
        <v>458</v>
      </c>
      <c r="F2317" s="27">
        <v>2276977.0951999999</v>
      </c>
      <c r="G2317" s="26">
        <v>499</v>
      </c>
      <c r="H2317" s="27">
        <v>2476481.6798999999</v>
      </c>
      <c r="I2317" s="28">
        <v>-2.9956750000000002E-3</v>
      </c>
      <c r="J2317" s="28">
        <v>-1.0799136000000001E-2</v>
      </c>
      <c r="K2317" s="28">
        <v>7.8886518000000003E-3</v>
      </c>
      <c r="L2317" s="28">
        <v>8.7618178099999999E-2</v>
      </c>
      <c r="M2317" s="28">
        <v>8.9519650699999995E-2</v>
      </c>
      <c r="N2317" s="28">
        <v>-1.745239E-3</v>
      </c>
      <c r="O2317" s="28">
        <v>5.635894E-4</v>
      </c>
      <c r="P2317" s="28">
        <v>3.8328320000000001E-4</v>
      </c>
      <c r="Q2317" s="28">
        <v>4.5317600000000001E-5</v>
      </c>
      <c r="R2317" s="28">
        <v>9.1389800000000004E-5</v>
      </c>
    </row>
    <row r="2318" spans="1:18" ht="22.5" x14ac:dyDescent="0.2">
      <c r="A2318" s="12" t="s">
        <v>2063</v>
      </c>
      <c r="B2318" s="10" t="str">
        <f>VLOOKUP(A2318,[3]Feuil1!$A$4:$B$2591,2,FALSE)</f>
        <v>Autres psychoses, âge supérieur à 79 ans, niveau 3</v>
      </c>
      <c r="C2318" s="26">
        <v>428</v>
      </c>
      <c r="D2318" s="27">
        <v>2717628.0635000002</v>
      </c>
      <c r="E2318" s="26">
        <v>433</v>
      </c>
      <c r="F2318" s="27">
        <v>2773676.3114999998</v>
      </c>
      <c r="G2318" s="26">
        <v>468</v>
      </c>
      <c r="H2318" s="27">
        <v>2948451.7897000001</v>
      </c>
      <c r="I2318" s="28">
        <v>2.06239584E-2</v>
      </c>
      <c r="J2318" s="28">
        <v>1.1682243E-2</v>
      </c>
      <c r="K2318" s="28">
        <v>8.8384623000000006E-3</v>
      </c>
      <c r="L2318" s="28">
        <v>6.3012211400000004E-2</v>
      </c>
      <c r="M2318" s="28">
        <v>8.0831408800000004E-2</v>
      </c>
      <c r="N2318" s="28">
        <v>-1.6486565000000002E-2</v>
      </c>
      <c r="O2318" s="28">
        <v>4.8111289999999999E-4</v>
      </c>
      <c r="P2318" s="28">
        <v>3.3577429999999999E-4</v>
      </c>
      <c r="Q2318" s="28">
        <v>4.2502200000000001E-5</v>
      </c>
      <c r="R2318" s="28">
        <v>1.088069E-4</v>
      </c>
    </row>
    <row r="2319" spans="1:18" ht="22.5" x14ac:dyDescent="0.2">
      <c r="A2319" s="12" t="s">
        <v>2064</v>
      </c>
      <c r="B2319" s="10" t="str">
        <f>VLOOKUP(A2319,[3]Feuil1!$A$4:$B$2591,2,FALSE)</f>
        <v>Autres psychoses, âge supérieur à 79 ans, niveau 4</v>
      </c>
      <c r="C2319" s="26">
        <v>31</v>
      </c>
      <c r="D2319" s="27">
        <v>277214.3075</v>
      </c>
      <c r="E2319" s="26">
        <v>42</v>
      </c>
      <c r="F2319" s="27">
        <v>381247.74249999999</v>
      </c>
      <c r="G2319" s="26">
        <v>41</v>
      </c>
      <c r="H2319" s="27">
        <v>368935.03749999998</v>
      </c>
      <c r="I2319" s="28">
        <v>0.37528162209999999</v>
      </c>
      <c r="J2319" s="28">
        <v>0.35483870969999998</v>
      </c>
      <c r="K2319" s="28">
        <v>1.50888163E-2</v>
      </c>
      <c r="L2319" s="28">
        <v>-3.2295811000000001E-2</v>
      </c>
      <c r="M2319" s="28">
        <v>-2.3809523999999999E-2</v>
      </c>
      <c r="N2319" s="28">
        <v>-8.6932699999999995E-3</v>
      </c>
      <c r="O2319" s="28">
        <v>-1.3746E-5</v>
      </c>
      <c r="P2319" s="28">
        <v>-2.3655E-5</v>
      </c>
      <c r="Q2319" s="28">
        <v>3.7234862999999999E-6</v>
      </c>
      <c r="R2319" s="28">
        <v>1.36148E-5</v>
      </c>
    </row>
    <row r="2320" spans="1:18" ht="22.5" x14ac:dyDescent="0.2">
      <c r="A2320" s="12" t="s">
        <v>2065</v>
      </c>
      <c r="B2320" s="10" t="str">
        <f>VLOOKUP(A2320,[3]Feuil1!$A$4:$B$2591,2,FALSE)</f>
        <v>Autres psychoses, âge supérieur à 79 ans, très courte durée</v>
      </c>
      <c r="C2320" s="26">
        <v>377</v>
      </c>
      <c r="D2320" s="27">
        <v>178768.46599999999</v>
      </c>
      <c r="E2320" s="26">
        <v>346</v>
      </c>
      <c r="F2320" s="27">
        <v>164336.42879999999</v>
      </c>
      <c r="G2320" s="26">
        <v>284</v>
      </c>
      <c r="H2320" s="27">
        <v>135068.46400000001</v>
      </c>
      <c r="I2320" s="28">
        <v>-8.0730330000000003E-2</v>
      </c>
      <c r="J2320" s="28">
        <v>-8.2228117000000003E-2</v>
      </c>
      <c r="K2320" s="28">
        <v>1.6319818000000001E-3</v>
      </c>
      <c r="L2320" s="28">
        <v>-0.178097851</v>
      </c>
      <c r="M2320" s="28">
        <v>-0.17919075100000001</v>
      </c>
      <c r="N2320" s="28">
        <v>1.3314914999999999E-3</v>
      </c>
      <c r="O2320" s="28">
        <v>-8.5225700000000004E-4</v>
      </c>
      <c r="P2320" s="28">
        <v>-5.6229E-5</v>
      </c>
      <c r="Q2320" s="28">
        <v>2.5792E-5</v>
      </c>
      <c r="R2320" s="28">
        <v>4.9844396999999997E-6</v>
      </c>
    </row>
    <row r="2321" spans="1:18" ht="22.5" x14ac:dyDescent="0.2">
      <c r="A2321" s="12" t="s">
        <v>2066</v>
      </c>
      <c r="B2321" s="10" t="str">
        <f>VLOOKUP(A2321,[3]Feuil1!$A$4:$B$2591,2,FALSE)</f>
        <v>Autres psychoses, âge inférieur à 80 ans, niveau 1</v>
      </c>
      <c r="C2321" s="26">
        <v>2393</v>
      </c>
      <c r="D2321" s="27">
        <v>3897883.6307999999</v>
      </c>
      <c r="E2321" s="26">
        <v>2474</v>
      </c>
      <c r="F2321" s="27">
        <v>4017869.4572000001</v>
      </c>
      <c r="G2321" s="26">
        <v>2318</v>
      </c>
      <c r="H2321" s="27">
        <v>3737200.9884000001</v>
      </c>
      <c r="I2321" s="28">
        <v>3.0782300799999999E-2</v>
      </c>
      <c r="J2321" s="28">
        <v>3.3848725400000002E-2</v>
      </c>
      <c r="K2321" s="28">
        <v>-2.9660279999999999E-3</v>
      </c>
      <c r="L2321" s="28">
        <v>-6.9855049000000002E-2</v>
      </c>
      <c r="M2321" s="28">
        <v>-6.3055780000000006E-2</v>
      </c>
      <c r="N2321" s="28">
        <v>-7.2568559999999999E-3</v>
      </c>
      <c r="O2321" s="28">
        <v>-2.144389E-3</v>
      </c>
      <c r="P2321" s="28">
        <v>-5.3921299999999998E-4</v>
      </c>
      <c r="Q2321" s="28">
        <v>2.105132E-4</v>
      </c>
      <c r="R2321" s="28">
        <v>1.3791420000000001E-4</v>
      </c>
    </row>
    <row r="2322" spans="1:18" ht="22.5" x14ac:dyDescent="0.2">
      <c r="A2322" s="12" t="s">
        <v>2067</v>
      </c>
      <c r="B2322" s="10" t="str">
        <f>VLOOKUP(A2322,[3]Feuil1!$A$4:$B$2591,2,FALSE)</f>
        <v>Autres psychoses, âge inférieur à 80 ans, niveau 2</v>
      </c>
      <c r="C2322" s="26">
        <v>746</v>
      </c>
      <c r="D2322" s="27">
        <v>2537963.6639</v>
      </c>
      <c r="E2322" s="26">
        <v>735</v>
      </c>
      <c r="F2322" s="27">
        <v>2451104.8505000002</v>
      </c>
      <c r="G2322" s="26">
        <v>736</v>
      </c>
      <c r="H2322" s="27">
        <v>2491733.6623999998</v>
      </c>
      <c r="I2322" s="28">
        <v>-3.4223821000000001E-2</v>
      </c>
      <c r="J2322" s="28">
        <v>-1.4745308E-2</v>
      </c>
      <c r="K2322" s="28">
        <v>-1.9770027999999999E-2</v>
      </c>
      <c r="L2322" s="28">
        <v>1.65757136E-2</v>
      </c>
      <c r="M2322" s="28">
        <v>1.3605442000000001E-3</v>
      </c>
      <c r="N2322" s="28">
        <v>1.5194496599999999E-2</v>
      </c>
      <c r="O2322" s="28">
        <v>1.37461E-5</v>
      </c>
      <c r="P2322" s="28">
        <v>7.8055100000000004E-5</v>
      </c>
      <c r="Q2322" s="28">
        <v>6.6841099999999999E-5</v>
      </c>
      <c r="R2322" s="28">
        <v>9.1952600000000005E-5</v>
      </c>
    </row>
    <row r="2323" spans="1:18" ht="22.5" x14ac:dyDescent="0.2">
      <c r="A2323" s="12" t="s">
        <v>2068</v>
      </c>
      <c r="B2323" s="10" t="str">
        <f>VLOOKUP(A2323,[3]Feuil1!$A$4:$B$2591,2,FALSE)</f>
        <v>Autres psychoses, âge inférieur à 80 ans, niveau 3</v>
      </c>
      <c r="C2323" s="26">
        <v>577</v>
      </c>
      <c r="D2323" s="27">
        <v>2890648.0071999999</v>
      </c>
      <c r="E2323" s="26">
        <v>643</v>
      </c>
      <c r="F2323" s="27">
        <v>3217987.5976</v>
      </c>
      <c r="G2323" s="26">
        <v>635</v>
      </c>
      <c r="H2323" s="27">
        <v>3180616.7807999998</v>
      </c>
      <c r="I2323" s="28">
        <v>0.1132409029</v>
      </c>
      <c r="J2323" s="28">
        <v>0.1143847487</v>
      </c>
      <c r="K2323" s="28">
        <v>-1.0264370000000001E-3</v>
      </c>
      <c r="L2323" s="28">
        <v>-1.1613102E-2</v>
      </c>
      <c r="M2323" s="28">
        <v>-1.244168E-2</v>
      </c>
      <c r="N2323" s="28">
        <v>8.3901679999999999E-4</v>
      </c>
      <c r="O2323" s="28">
        <v>-1.09969E-4</v>
      </c>
      <c r="P2323" s="28">
        <v>-7.1796000000000002E-5</v>
      </c>
      <c r="Q2323" s="28">
        <v>5.7668599999999999E-5</v>
      </c>
      <c r="R2323" s="28">
        <v>1.173745E-4</v>
      </c>
    </row>
    <row r="2324" spans="1:18" ht="22.5" x14ac:dyDescent="0.2">
      <c r="A2324" s="12" t="s">
        <v>2069</v>
      </c>
      <c r="B2324" s="10" t="str">
        <f>VLOOKUP(A2324,[3]Feuil1!$A$4:$B$2591,2,FALSE)</f>
        <v>Autres psychoses, âge inférieur à 80 ans, niveau 4</v>
      </c>
      <c r="C2324" s="26">
        <v>66</v>
      </c>
      <c r="D2324" s="27">
        <v>449789.43170000002</v>
      </c>
      <c r="E2324" s="26">
        <v>76</v>
      </c>
      <c r="F2324" s="27">
        <v>468582.96710000001</v>
      </c>
      <c r="G2324" s="26">
        <v>79</v>
      </c>
      <c r="H2324" s="27">
        <v>503059.89919999999</v>
      </c>
      <c r="I2324" s="28">
        <v>4.1782963499999999E-2</v>
      </c>
      <c r="J2324" s="28">
        <v>0.1515151515</v>
      </c>
      <c r="K2324" s="28">
        <v>-9.5293742000000001E-2</v>
      </c>
      <c r="L2324" s="28">
        <v>7.3577006700000003E-2</v>
      </c>
      <c r="M2324" s="28">
        <v>3.9473684199999998E-2</v>
      </c>
      <c r="N2324" s="28">
        <v>3.28082596E-2</v>
      </c>
      <c r="O2324" s="28">
        <v>4.1238200000000001E-5</v>
      </c>
      <c r="P2324" s="28">
        <v>6.6236199999999994E-5</v>
      </c>
      <c r="Q2324" s="28">
        <v>7.1745222999999997E-6</v>
      </c>
      <c r="R2324" s="28">
        <v>1.8564400000000001E-5</v>
      </c>
    </row>
    <row r="2325" spans="1:18" ht="22.5" x14ac:dyDescent="0.2">
      <c r="A2325" s="12" t="s">
        <v>2070</v>
      </c>
      <c r="B2325" s="10" t="str">
        <f>VLOOKUP(A2325,[3]Feuil1!$A$4:$B$2591,2,FALSE)</f>
        <v>Autres psychoses, âge inférieur à 80 ans, très courte durée</v>
      </c>
      <c r="C2325" s="26">
        <v>8667</v>
      </c>
      <c r="D2325" s="27">
        <v>4594827.9687999999</v>
      </c>
      <c r="E2325" s="26">
        <v>8938</v>
      </c>
      <c r="F2325" s="27">
        <v>4701674.8383999998</v>
      </c>
      <c r="G2325" s="26">
        <v>9204</v>
      </c>
      <c r="H2325" s="27">
        <v>4826391.4060000004</v>
      </c>
      <c r="I2325" s="28">
        <v>2.32537258E-2</v>
      </c>
      <c r="J2325" s="28">
        <v>3.1268028199999999E-2</v>
      </c>
      <c r="K2325" s="28">
        <v>-7.7713089999999997E-3</v>
      </c>
      <c r="L2325" s="28">
        <v>2.6525987399999999E-2</v>
      </c>
      <c r="M2325" s="28">
        <v>2.9760572799999999E-2</v>
      </c>
      <c r="N2325" s="28">
        <v>-3.141104E-3</v>
      </c>
      <c r="O2325" s="28">
        <v>3.6564579E-3</v>
      </c>
      <c r="P2325" s="28">
        <v>2.3960229999999999E-4</v>
      </c>
      <c r="Q2325" s="28">
        <v>8.3587729999999995E-4</v>
      </c>
      <c r="R2325" s="28">
        <v>1.781086E-4</v>
      </c>
    </row>
    <row r="2326" spans="1:18" ht="22.5" x14ac:dyDescent="0.2">
      <c r="A2326" s="12" t="s">
        <v>2071</v>
      </c>
      <c r="B2326" s="10" t="str">
        <f>VLOOKUP(A2326,[3]Feuil1!$A$4:$B$2591,2,FALSE)</f>
        <v>Maladies et troubles du développement psychologiques de l'enfance, niveau 1</v>
      </c>
      <c r="C2326" s="26">
        <v>6418</v>
      </c>
      <c r="D2326" s="27">
        <v>4036246.3213999998</v>
      </c>
      <c r="E2326" s="26">
        <v>6712</v>
      </c>
      <c r="F2326" s="27">
        <v>4225608.0250000004</v>
      </c>
      <c r="G2326" s="26">
        <v>7044</v>
      </c>
      <c r="H2326" s="27">
        <v>4440419.3077999996</v>
      </c>
      <c r="I2326" s="28">
        <v>4.6915299100000002E-2</v>
      </c>
      <c r="J2326" s="28">
        <v>4.5808663100000001E-2</v>
      </c>
      <c r="K2326" s="28">
        <v>1.058163E-3</v>
      </c>
      <c r="L2326" s="28">
        <v>5.0835591399999998E-2</v>
      </c>
      <c r="M2326" s="28">
        <v>4.9463647200000002E-2</v>
      </c>
      <c r="N2326" s="28">
        <v>1.3072813000000001E-3</v>
      </c>
      <c r="O2326" s="28">
        <v>4.5636992999999997E-3</v>
      </c>
      <c r="P2326" s="28">
        <v>4.1269000000000001E-4</v>
      </c>
      <c r="Q2326" s="28">
        <v>6.3971310000000001E-4</v>
      </c>
      <c r="R2326" s="28">
        <v>1.638651E-4</v>
      </c>
    </row>
    <row r="2327" spans="1:18" ht="22.5" x14ac:dyDescent="0.2">
      <c r="A2327" s="12" t="s">
        <v>2072</v>
      </c>
      <c r="B2327" s="10" t="str">
        <f>VLOOKUP(A2327,[3]Feuil1!$A$4:$B$2591,2,FALSE)</f>
        <v>Maladies et troubles du développement psychologiques de l'enfance, niveau 2</v>
      </c>
      <c r="C2327" s="26">
        <v>24</v>
      </c>
      <c r="D2327" s="27">
        <v>30612.9584</v>
      </c>
      <c r="E2327" s="26">
        <v>30</v>
      </c>
      <c r="F2327" s="27">
        <v>36205.596100000002</v>
      </c>
      <c r="G2327" s="26">
        <v>31</v>
      </c>
      <c r="H2327" s="27">
        <v>36988.176599999999</v>
      </c>
      <c r="I2327" s="28">
        <v>0.18268857350000001</v>
      </c>
      <c r="J2327" s="28">
        <v>0.25</v>
      </c>
      <c r="K2327" s="28">
        <v>-5.3849141000000003E-2</v>
      </c>
      <c r="L2327" s="28">
        <v>2.1614904399999999E-2</v>
      </c>
      <c r="M2327" s="28">
        <v>3.3333333299999997E-2</v>
      </c>
      <c r="N2327" s="28">
        <v>-1.1340415E-2</v>
      </c>
      <c r="O2327" s="28">
        <v>1.37461E-5</v>
      </c>
      <c r="P2327" s="28">
        <v>1.503474E-6</v>
      </c>
      <c r="Q2327" s="28">
        <v>2.8153188999999999E-6</v>
      </c>
      <c r="R2327" s="28">
        <v>1.3649768999999999E-6</v>
      </c>
    </row>
    <row r="2328" spans="1:18" ht="22.5" x14ac:dyDescent="0.2">
      <c r="A2328" s="12" t="s">
        <v>2073</v>
      </c>
      <c r="B2328" s="10" t="str">
        <f>VLOOKUP(A2328,[3]Feuil1!$A$4:$B$2591,2,FALSE)</f>
        <v>Maladies et troubles du développement psychologiques de l'enfance, niveau 3</v>
      </c>
      <c r="C2328" s="26">
        <v>6</v>
      </c>
      <c r="D2328" s="27">
        <v>8931.3979999999992</v>
      </c>
      <c r="E2328" s="26">
        <v>15</v>
      </c>
      <c r="F2328" s="27">
        <v>22688.988000000001</v>
      </c>
      <c r="G2328" s="26">
        <v>6</v>
      </c>
      <c r="H2328" s="27">
        <v>8828.4</v>
      </c>
      <c r="I2328" s="28">
        <v>1.5403624382000001</v>
      </c>
      <c r="J2328" s="28">
        <v>1.5</v>
      </c>
      <c r="K2328" s="28">
        <v>1.6144975299999999E-2</v>
      </c>
      <c r="L2328" s="28">
        <v>-0.61089494200000005</v>
      </c>
      <c r="M2328" s="28">
        <v>-0.6</v>
      </c>
      <c r="N2328" s="28">
        <v>-2.7237353999999998E-2</v>
      </c>
      <c r="O2328" s="28">
        <v>-1.2371499999999999E-4</v>
      </c>
      <c r="P2328" s="28">
        <v>-2.6628999999999999E-5</v>
      </c>
      <c r="Q2328" s="28">
        <v>5.4490043000000004E-7</v>
      </c>
      <c r="R2328" s="28">
        <v>3.2579498000000002E-7</v>
      </c>
    </row>
    <row r="2329" spans="1:18" ht="22.5" x14ac:dyDescent="0.2">
      <c r="A2329" s="12" t="s">
        <v>2074</v>
      </c>
      <c r="B2329" s="10" t="str">
        <f>VLOOKUP(A2329,[3]Feuil1!$A$4:$B$2591,2,FALSE)</f>
        <v>Maladies et troubles du développement psychologiques de l'enfance, niveau 4</v>
      </c>
      <c r="C2329" s="26">
        <v>4</v>
      </c>
      <c r="D2329" s="27">
        <v>7456.3621000000003</v>
      </c>
      <c r="E2329" s="26">
        <v>6</v>
      </c>
      <c r="F2329" s="27">
        <v>11376.906300000001</v>
      </c>
      <c r="G2329" s="26">
        <v>3</v>
      </c>
      <c r="H2329" s="27">
        <v>5752.5742</v>
      </c>
      <c r="I2329" s="28">
        <v>0.52579852579999997</v>
      </c>
      <c r="J2329" s="28">
        <v>0.5</v>
      </c>
      <c r="K2329" s="28">
        <v>1.71990172E-2</v>
      </c>
      <c r="L2329" s="28">
        <v>-0.49436392899999998</v>
      </c>
      <c r="M2329" s="28">
        <v>-0.5</v>
      </c>
      <c r="N2329" s="28">
        <v>1.12721417E-2</v>
      </c>
      <c r="O2329" s="28">
        <v>-4.1238000000000001E-5</v>
      </c>
      <c r="P2329" s="28">
        <v>-1.0805000000000001E-5</v>
      </c>
      <c r="Q2329" s="28">
        <v>2.7245021999999999E-7</v>
      </c>
      <c r="R2329" s="28">
        <v>2.1228759E-7</v>
      </c>
    </row>
    <row r="2330" spans="1:18" ht="22.5" x14ac:dyDescent="0.2">
      <c r="A2330" s="12" t="s">
        <v>2075</v>
      </c>
      <c r="B2330" s="10" t="str">
        <f>VLOOKUP(A2330,[3]Feuil1!$A$4:$B$2591,2,FALSE)</f>
        <v>Autres maladies et troubles mentaux de l'enfance, niveau 1</v>
      </c>
      <c r="C2330" s="26">
        <v>2665</v>
      </c>
      <c r="D2330" s="27">
        <v>6684936.0511999996</v>
      </c>
      <c r="E2330" s="26">
        <v>2838</v>
      </c>
      <c r="F2330" s="27">
        <v>7114491.4221999999</v>
      </c>
      <c r="G2330" s="26">
        <v>2833</v>
      </c>
      <c r="H2330" s="27">
        <v>6927273.2214000002</v>
      </c>
      <c r="I2330" s="28">
        <v>6.4257214699999995E-2</v>
      </c>
      <c r="J2330" s="28">
        <v>6.4915572199999994E-2</v>
      </c>
      <c r="K2330" s="28">
        <v>-6.1822500000000002E-4</v>
      </c>
      <c r="L2330" s="28">
        <v>-2.631505E-2</v>
      </c>
      <c r="M2330" s="28">
        <v>-1.7618040000000001E-3</v>
      </c>
      <c r="N2330" s="28">
        <v>-2.4596580999999999E-2</v>
      </c>
      <c r="O2330" s="28">
        <v>-6.8730000000000001E-5</v>
      </c>
      <c r="P2330" s="28">
        <v>-3.5967900000000001E-4</v>
      </c>
      <c r="Q2330" s="28">
        <v>2.5728380000000003E-4</v>
      </c>
      <c r="R2330" s="28">
        <v>2.5563760000000001E-4</v>
      </c>
    </row>
    <row r="2331" spans="1:18" ht="22.5" x14ac:dyDescent="0.2">
      <c r="A2331" s="12" t="s">
        <v>2076</v>
      </c>
      <c r="B2331" s="10" t="str">
        <f>VLOOKUP(A2331,[3]Feuil1!$A$4:$B$2591,2,FALSE)</f>
        <v>Autres maladies et troubles mentaux de l'enfance, niveau 2</v>
      </c>
      <c r="C2331" s="26">
        <v>307</v>
      </c>
      <c r="D2331" s="27">
        <v>1294372.2657999999</v>
      </c>
      <c r="E2331" s="26">
        <v>381</v>
      </c>
      <c r="F2331" s="27">
        <v>1606857.33</v>
      </c>
      <c r="G2331" s="26">
        <v>490</v>
      </c>
      <c r="H2331" s="27">
        <v>2007837.3764</v>
      </c>
      <c r="I2331" s="28">
        <v>0.2414182322</v>
      </c>
      <c r="J2331" s="28">
        <v>0.24104234529999999</v>
      </c>
      <c r="K2331" s="28">
        <v>3.0288E-4</v>
      </c>
      <c r="L2331" s="28">
        <v>0.2495430297</v>
      </c>
      <c r="M2331" s="28">
        <v>0.28608923879999998</v>
      </c>
      <c r="N2331" s="28">
        <v>-2.8416541999999999E-2</v>
      </c>
      <c r="O2331" s="28">
        <v>1.498323E-3</v>
      </c>
      <c r="P2331" s="28">
        <v>7.7035280000000003E-4</v>
      </c>
      <c r="Q2331" s="28">
        <v>4.4500199999999998E-5</v>
      </c>
      <c r="R2331" s="28">
        <v>7.4095299999999995E-5</v>
      </c>
    </row>
    <row r="2332" spans="1:18" ht="22.5" x14ac:dyDescent="0.2">
      <c r="A2332" s="12" t="s">
        <v>2077</v>
      </c>
      <c r="B2332" s="10" t="str">
        <f>VLOOKUP(A2332,[3]Feuil1!$A$4:$B$2591,2,FALSE)</f>
        <v>Autres maladies et troubles mentaux de l'enfance, niveau 3</v>
      </c>
      <c r="C2332" s="26">
        <v>70</v>
      </c>
      <c r="D2332" s="27">
        <v>454359.96</v>
      </c>
      <c r="E2332" s="26">
        <v>78</v>
      </c>
      <c r="F2332" s="27">
        <v>453558.35470000003</v>
      </c>
      <c r="G2332" s="26">
        <v>70</v>
      </c>
      <c r="H2332" s="27">
        <v>437134.33929999999</v>
      </c>
      <c r="I2332" s="28">
        <v>-1.764252E-3</v>
      </c>
      <c r="J2332" s="28">
        <v>0.11428571429999999</v>
      </c>
      <c r="K2332" s="28">
        <v>-0.104147405</v>
      </c>
      <c r="L2332" s="28">
        <v>-3.6211471000000002E-2</v>
      </c>
      <c r="M2332" s="28">
        <v>-0.102564103</v>
      </c>
      <c r="N2332" s="28">
        <v>7.3935789000000002E-2</v>
      </c>
      <c r="O2332" s="28">
        <v>-1.09969E-4</v>
      </c>
      <c r="P2332" s="28">
        <v>-3.1553000000000001E-5</v>
      </c>
      <c r="Q2332" s="28">
        <v>6.3571717000000001E-6</v>
      </c>
      <c r="R2332" s="28">
        <v>1.61316E-5</v>
      </c>
    </row>
    <row r="2333" spans="1:18" ht="22.5" x14ac:dyDescent="0.2">
      <c r="A2333" s="12" t="s">
        <v>2078</v>
      </c>
      <c r="B2333" s="10" t="str">
        <f>VLOOKUP(A2333,[3]Feuil1!$A$4:$B$2591,2,FALSE)</f>
        <v>Autres maladies et troubles mentaux de l'enfance, niveau 4</v>
      </c>
      <c r="C2333" s="26">
        <v>18</v>
      </c>
      <c r="D2333" s="27">
        <v>133203.209</v>
      </c>
      <c r="E2333" s="26">
        <v>18</v>
      </c>
      <c r="F2333" s="27">
        <v>130343.8731</v>
      </c>
      <c r="G2333" s="26">
        <v>25</v>
      </c>
      <c r="H2333" s="27">
        <v>177767.00510000001</v>
      </c>
      <c r="I2333" s="28">
        <v>-2.1465969000000001E-2</v>
      </c>
      <c r="J2333" s="28">
        <v>0</v>
      </c>
      <c r="K2333" s="28">
        <v>-2.1465969000000001E-2</v>
      </c>
      <c r="L2333" s="28">
        <v>0.36383092560000002</v>
      </c>
      <c r="M2333" s="28">
        <v>0.38888888890000001</v>
      </c>
      <c r="N2333" s="28">
        <v>-1.8041734E-2</v>
      </c>
      <c r="O2333" s="28">
        <v>9.6222600000000003E-5</v>
      </c>
      <c r="P2333" s="28">
        <v>9.1108100000000003E-5</v>
      </c>
      <c r="Q2333" s="28">
        <v>2.2704185000000001E-6</v>
      </c>
      <c r="R2333" s="28">
        <v>6.5601464999999998E-6</v>
      </c>
    </row>
    <row r="2334" spans="1:18" ht="22.5" x14ac:dyDescent="0.2">
      <c r="A2334" s="12" t="s">
        <v>2079</v>
      </c>
      <c r="B2334" s="10" t="str">
        <f>VLOOKUP(A2334,[3]Feuil1!$A$4:$B$2591,2,FALSE)</f>
        <v>Autres maladies et troubles mentaux de l'enfance, très courte durée</v>
      </c>
      <c r="C2334" s="26">
        <v>2136</v>
      </c>
      <c r="D2334" s="27">
        <v>1362168.2128999999</v>
      </c>
      <c r="E2334" s="26">
        <v>2124</v>
      </c>
      <c r="F2334" s="27">
        <v>1355539.0789000001</v>
      </c>
      <c r="G2334" s="26">
        <v>2416</v>
      </c>
      <c r="H2334" s="27">
        <v>1532199.2461000001</v>
      </c>
      <c r="I2334" s="28">
        <v>-4.8666050000000004E-3</v>
      </c>
      <c r="J2334" s="28">
        <v>-5.617978E-3</v>
      </c>
      <c r="K2334" s="28">
        <v>7.55618E-4</v>
      </c>
      <c r="L2334" s="28">
        <v>0.1303246582</v>
      </c>
      <c r="M2334" s="28">
        <v>0.13747645950000001</v>
      </c>
      <c r="N2334" s="28">
        <v>-6.2874280000000003E-3</v>
      </c>
      <c r="O2334" s="28">
        <v>4.0138561000000001E-3</v>
      </c>
      <c r="P2334" s="28">
        <v>3.3939510000000002E-4</v>
      </c>
      <c r="Q2334" s="28">
        <v>2.194132E-4</v>
      </c>
      <c r="R2334" s="28">
        <v>5.6542799999999997E-5</v>
      </c>
    </row>
    <row r="2335" spans="1:18" x14ac:dyDescent="0.2">
      <c r="A2335" s="12" t="s">
        <v>2080</v>
      </c>
      <c r="B2335" s="10" t="str">
        <f>VLOOKUP(A2335,[3]Feuil1!$A$4:$B$2591,2,FALSE)</f>
        <v>Troubles de l'humeur, niveau 1</v>
      </c>
      <c r="C2335" s="26">
        <v>3339</v>
      </c>
      <c r="D2335" s="27">
        <v>5061168.8743000003</v>
      </c>
      <c r="E2335" s="26">
        <v>3270</v>
      </c>
      <c r="F2335" s="27">
        <v>4970917.3410999998</v>
      </c>
      <c r="G2335" s="26">
        <v>3278</v>
      </c>
      <c r="H2335" s="27">
        <v>4917413.8393000001</v>
      </c>
      <c r="I2335" s="28">
        <v>-1.7832152E-2</v>
      </c>
      <c r="J2335" s="28">
        <v>-2.0664869999999998E-2</v>
      </c>
      <c r="K2335" s="28">
        <v>2.8924905999999999E-3</v>
      </c>
      <c r="L2335" s="28">
        <v>-1.0763305000000001E-2</v>
      </c>
      <c r="M2335" s="28">
        <v>2.4464831999999998E-3</v>
      </c>
      <c r="N2335" s="28">
        <v>-1.317755E-2</v>
      </c>
      <c r="O2335" s="28">
        <v>1.099687E-4</v>
      </c>
      <c r="P2335" s="28">
        <v>-1.0279E-4</v>
      </c>
      <c r="Q2335" s="28">
        <v>2.9769730000000003E-4</v>
      </c>
      <c r="R2335" s="28">
        <v>1.814676E-4</v>
      </c>
    </row>
    <row r="2336" spans="1:18" x14ac:dyDescent="0.2">
      <c r="A2336" s="12" t="s">
        <v>2081</v>
      </c>
      <c r="B2336" s="10" t="str">
        <f>VLOOKUP(A2336,[3]Feuil1!$A$4:$B$2591,2,FALSE)</f>
        <v>Troubles de l'humeur, niveau 2</v>
      </c>
      <c r="C2336" s="26">
        <v>598</v>
      </c>
      <c r="D2336" s="27">
        <v>2045316.9801</v>
      </c>
      <c r="E2336" s="26">
        <v>553</v>
      </c>
      <c r="F2336" s="27">
        <v>1903017.7205999999</v>
      </c>
      <c r="G2336" s="26">
        <v>637</v>
      </c>
      <c r="H2336" s="27">
        <v>2178903.9582000002</v>
      </c>
      <c r="I2336" s="28">
        <v>-6.9573205999999999E-2</v>
      </c>
      <c r="J2336" s="28">
        <v>-7.5250836000000002E-2</v>
      </c>
      <c r="K2336" s="28">
        <v>6.1396434999999999E-3</v>
      </c>
      <c r="L2336" s="28">
        <v>0.14497302610000001</v>
      </c>
      <c r="M2336" s="28">
        <v>0.1518987342</v>
      </c>
      <c r="N2336" s="28">
        <v>-6.0124280000000002E-3</v>
      </c>
      <c r="O2336" s="28">
        <v>1.1546709000000001E-3</v>
      </c>
      <c r="P2336" s="28">
        <v>5.3002569999999996E-4</v>
      </c>
      <c r="Q2336" s="28">
        <v>5.7850299999999997E-5</v>
      </c>
      <c r="R2336" s="28">
        <v>8.0408199999999994E-5</v>
      </c>
    </row>
    <row r="2337" spans="1:18" x14ac:dyDescent="0.2">
      <c r="A2337" s="12" t="s">
        <v>2082</v>
      </c>
      <c r="B2337" s="10" t="str">
        <f>VLOOKUP(A2337,[3]Feuil1!$A$4:$B$2591,2,FALSE)</f>
        <v>Troubles de l'humeur, niveau 3</v>
      </c>
      <c r="C2337" s="26">
        <v>295</v>
      </c>
      <c r="D2337" s="27">
        <v>1308721.3732</v>
      </c>
      <c r="E2337" s="26">
        <v>304</v>
      </c>
      <c r="F2337" s="27">
        <v>1351639.5163</v>
      </c>
      <c r="G2337" s="26">
        <v>321</v>
      </c>
      <c r="H2337" s="27">
        <v>1502048.3204000001</v>
      </c>
      <c r="I2337" s="28">
        <v>3.2793949900000001E-2</v>
      </c>
      <c r="J2337" s="28">
        <v>3.0508474599999998E-2</v>
      </c>
      <c r="K2337" s="28">
        <v>2.2178132E-3</v>
      </c>
      <c r="L2337" s="28">
        <v>0.11127878569999999</v>
      </c>
      <c r="M2337" s="28">
        <v>5.59210526E-2</v>
      </c>
      <c r="N2337" s="28">
        <v>5.2426015100000001E-2</v>
      </c>
      <c r="O2337" s="28">
        <v>2.3368339999999999E-4</v>
      </c>
      <c r="P2337" s="28">
        <v>2.889616E-4</v>
      </c>
      <c r="Q2337" s="28">
        <v>2.9152199999999998E-5</v>
      </c>
      <c r="R2337" s="28">
        <v>5.5430200000000003E-5</v>
      </c>
    </row>
    <row r="2338" spans="1:18" x14ac:dyDescent="0.2">
      <c r="A2338" s="12" t="s">
        <v>2083</v>
      </c>
      <c r="B2338" s="10" t="str">
        <f>VLOOKUP(A2338,[3]Feuil1!$A$4:$B$2591,2,FALSE)</f>
        <v>Troubles de l'humeur, niveau 4</v>
      </c>
      <c r="C2338" s="26">
        <v>140</v>
      </c>
      <c r="D2338" s="27">
        <v>752474.3713</v>
      </c>
      <c r="E2338" s="26">
        <v>208</v>
      </c>
      <c r="F2338" s="27">
        <v>1140281.5197999999</v>
      </c>
      <c r="G2338" s="26">
        <v>192</v>
      </c>
      <c r="H2338" s="27">
        <v>1038504.1284</v>
      </c>
      <c r="I2338" s="28">
        <v>0.51537588960000003</v>
      </c>
      <c r="J2338" s="28">
        <v>0.48571428570000003</v>
      </c>
      <c r="K2338" s="28">
        <v>1.99645411E-2</v>
      </c>
      <c r="L2338" s="28">
        <v>-8.9256372E-2</v>
      </c>
      <c r="M2338" s="28">
        <v>-7.6923077000000006E-2</v>
      </c>
      <c r="N2338" s="28">
        <v>-1.3361069999999999E-2</v>
      </c>
      <c r="O2338" s="28">
        <v>-2.1993699999999999E-4</v>
      </c>
      <c r="P2338" s="28">
        <v>-1.95532E-4</v>
      </c>
      <c r="Q2338" s="28">
        <v>1.7436799999999999E-5</v>
      </c>
      <c r="R2338" s="28">
        <v>3.8324000000000001E-5</v>
      </c>
    </row>
    <row r="2339" spans="1:18" x14ac:dyDescent="0.2">
      <c r="A2339" s="12" t="s">
        <v>2084</v>
      </c>
      <c r="B2339" s="10" t="str">
        <f>VLOOKUP(A2339,[3]Feuil1!$A$4:$B$2591,2,FALSE)</f>
        <v>Troubles de l'humeur, très courte durée</v>
      </c>
      <c r="C2339" s="26">
        <v>959</v>
      </c>
      <c r="D2339" s="27">
        <v>419118.18699999998</v>
      </c>
      <c r="E2339" s="26">
        <v>878</v>
      </c>
      <c r="F2339" s="27">
        <v>380818.10159999999</v>
      </c>
      <c r="G2339" s="26">
        <v>964</v>
      </c>
      <c r="H2339" s="27">
        <v>419096.95400000003</v>
      </c>
      <c r="I2339" s="28">
        <v>-9.1382541999999997E-2</v>
      </c>
      <c r="J2339" s="28">
        <v>-8.4462982000000006E-2</v>
      </c>
      <c r="K2339" s="28">
        <v>-7.5579250000000001E-3</v>
      </c>
      <c r="L2339" s="28">
        <v>0.10051741829999999</v>
      </c>
      <c r="M2339" s="28">
        <v>9.7949886099999994E-2</v>
      </c>
      <c r="N2339" s="28">
        <v>2.3384784999999999E-3</v>
      </c>
      <c r="O2339" s="28">
        <v>1.1821631E-3</v>
      </c>
      <c r="P2339" s="28">
        <v>7.3540400000000005E-5</v>
      </c>
      <c r="Q2339" s="28">
        <v>8.7547300000000001E-5</v>
      </c>
      <c r="R2339" s="28">
        <v>1.5466000000000001E-5</v>
      </c>
    </row>
    <row r="2340" spans="1:18" x14ac:dyDescent="0.2">
      <c r="A2340" s="12" t="s">
        <v>2085</v>
      </c>
      <c r="B2340" s="10" t="str">
        <f>VLOOKUP(A2340,[3]Feuil1!$A$4:$B$2591,2,FALSE)</f>
        <v>Autres troubles mentaux, niveau 1</v>
      </c>
      <c r="C2340" s="26">
        <v>1452</v>
      </c>
      <c r="D2340" s="27">
        <v>2662012.5419999999</v>
      </c>
      <c r="E2340" s="26">
        <v>1388</v>
      </c>
      <c r="F2340" s="27">
        <v>2577595.9271</v>
      </c>
      <c r="G2340" s="26">
        <v>1399</v>
      </c>
      <c r="H2340" s="27">
        <v>2579879.9158999999</v>
      </c>
      <c r="I2340" s="28">
        <v>-3.1711576999999998E-2</v>
      </c>
      <c r="J2340" s="28">
        <v>-4.4077135000000003E-2</v>
      </c>
      <c r="K2340" s="28">
        <v>1.29357281E-2</v>
      </c>
      <c r="L2340" s="28">
        <v>8.8609259999999999E-4</v>
      </c>
      <c r="M2340" s="28">
        <v>7.925072E-3</v>
      </c>
      <c r="N2340" s="28">
        <v>-6.9836339999999998E-3</v>
      </c>
      <c r="O2340" s="28">
        <v>1.5120690000000001E-4</v>
      </c>
      <c r="P2340" s="28">
        <v>4.3879418999999999E-6</v>
      </c>
      <c r="Q2340" s="28">
        <v>1.2705259999999999E-4</v>
      </c>
      <c r="R2340" s="28">
        <v>9.5205500000000002E-5</v>
      </c>
    </row>
    <row r="2341" spans="1:18" x14ac:dyDescent="0.2">
      <c r="A2341" s="12" t="s">
        <v>2086</v>
      </c>
      <c r="B2341" s="10" t="str">
        <f>VLOOKUP(A2341,[3]Feuil1!$A$4:$B$2591,2,FALSE)</f>
        <v>Autres troubles mentaux, niveau 2</v>
      </c>
      <c r="C2341" s="26">
        <v>640</v>
      </c>
      <c r="D2341" s="27">
        <v>2228539.2793000001</v>
      </c>
      <c r="E2341" s="26">
        <v>598</v>
      </c>
      <c r="F2341" s="27">
        <v>2092992.6625999999</v>
      </c>
      <c r="G2341" s="26">
        <v>651</v>
      </c>
      <c r="H2341" s="27">
        <v>2289458.0405000001</v>
      </c>
      <c r="I2341" s="28">
        <v>-6.0823077000000003E-2</v>
      </c>
      <c r="J2341" s="28">
        <v>-6.5625000000000003E-2</v>
      </c>
      <c r="K2341" s="28">
        <v>5.1391815999999998E-3</v>
      </c>
      <c r="L2341" s="28">
        <v>9.3868163700000007E-2</v>
      </c>
      <c r="M2341" s="28">
        <v>8.86287625E-2</v>
      </c>
      <c r="N2341" s="28">
        <v>4.8128447E-3</v>
      </c>
      <c r="O2341" s="28">
        <v>7.2854240000000002E-4</v>
      </c>
      <c r="P2341" s="28">
        <v>3.7744429999999999E-4</v>
      </c>
      <c r="Q2341" s="28">
        <v>5.91217E-5</v>
      </c>
      <c r="R2341" s="28">
        <v>8.4487999999999995E-5</v>
      </c>
    </row>
    <row r="2342" spans="1:18" x14ac:dyDescent="0.2">
      <c r="A2342" s="12" t="s">
        <v>2087</v>
      </c>
      <c r="B2342" s="10" t="str">
        <f>VLOOKUP(A2342,[3]Feuil1!$A$4:$B$2591,2,FALSE)</f>
        <v>Autres troubles mentaux, niveau 3</v>
      </c>
      <c r="C2342" s="26">
        <v>1909</v>
      </c>
      <c r="D2342" s="27">
        <v>9801360.7722999994</v>
      </c>
      <c r="E2342" s="26">
        <v>1750</v>
      </c>
      <c r="F2342" s="27">
        <v>8958136.9067000002</v>
      </c>
      <c r="G2342" s="26">
        <v>1873</v>
      </c>
      <c r="H2342" s="27">
        <v>9691408.0343999993</v>
      </c>
      <c r="I2342" s="28">
        <v>-8.6031306000000002E-2</v>
      </c>
      <c r="J2342" s="28">
        <v>-8.3289680000000005E-2</v>
      </c>
      <c r="K2342" s="28">
        <v>-2.9907219999999999E-3</v>
      </c>
      <c r="L2342" s="28">
        <v>8.1855315999999997E-2</v>
      </c>
      <c r="M2342" s="28">
        <v>7.0285714299999996E-2</v>
      </c>
      <c r="N2342" s="28">
        <v>1.08098255E-2</v>
      </c>
      <c r="O2342" s="28">
        <v>1.6907681000000001E-3</v>
      </c>
      <c r="P2342" s="28">
        <v>1.4087421E-3</v>
      </c>
      <c r="Q2342" s="28">
        <v>1.700998E-4</v>
      </c>
      <c r="R2342" s="28">
        <v>3.5764260000000002E-4</v>
      </c>
    </row>
    <row r="2343" spans="1:18" x14ac:dyDescent="0.2">
      <c r="A2343" s="12" t="s">
        <v>2088</v>
      </c>
      <c r="B2343" s="10" t="str">
        <f>VLOOKUP(A2343,[3]Feuil1!$A$4:$B$2591,2,FALSE)</f>
        <v>Autres troubles mentaux, niveau 4</v>
      </c>
      <c r="C2343" s="26">
        <v>81</v>
      </c>
      <c r="D2343" s="27">
        <v>580941.23479999998</v>
      </c>
      <c r="E2343" s="26">
        <v>115</v>
      </c>
      <c r="F2343" s="27">
        <v>817579.07640000002</v>
      </c>
      <c r="G2343" s="26">
        <v>117</v>
      </c>
      <c r="H2343" s="27">
        <v>893656.03480000002</v>
      </c>
      <c r="I2343" s="28">
        <v>0.40733524739999999</v>
      </c>
      <c r="J2343" s="28">
        <v>0.41975308639999998</v>
      </c>
      <c r="K2343" s="28">
        <v>-8.7464780000000002E-3</v>
      </c>
      <c r="L2343" s="28">
        <v>9.3051498699999999E-2</v>
      </c>
      <c r="M2343" s="28">
        <v>1.73913043E-2</v>
      </c>
      <c r="N2343" s="28">
        <v>7.4366857699999997E-2</v>
      </c>
      <c r="O2343" s="28">
        <v>2.7492200000000001E-5</v>
      </c>
      <c r="P2343" s="28">
        <v>1.4615710000000001E-4</v>
      </c>
      <c r="Q2343" s="28">
        <v>1.06256E-5</v>
      </c>
      <c r="R2343" s="28">
        <v>3.2978600000000003E-5</v>
      </c>
    </row>
    <row r="2344" spans="1:18" ht="22.5" x14ac:dyDescent="0.2">
      <c r="A2344" s="12" t="s">
        <v>2089</v>
      </c>
      <c r="B2344" s="10" t="str">
        <f>VLOOKUP(A2344,[3]Feuil1!$A$4:$B$2591,2,FALSE)</f>
        <v>Autres troubles mentaux, très courte durée</v>
      </c>
      <c r="C2344" s="26">
        <v>5260</v>
      </c>
      <c r="D2344" s="27">
        <v>3148698.5573999998</v>
      </c>
      <c r="E2344" s="26">
        <v>4778</v>
      </c>
      <c r="F2344" s="27">
        <v>2854000.8254999998</v>
      </c>
      <c r="G2344" s="26">
        <v>4799</v>
      </c>
      <c r="H2344" s="27">
        <v>2865519.7263000002</v>
      </c>
      <c r="I2344" s="28">
        <v>-9.3593503999999994E-2</v>
      </c>
      <c r="J2344" s="28">
        <v>-9.1634981000000004E-2</v>
      </c>
      <c r="K2344" s="28">
        <v>-2.156097E-3</v>
      </c>
      <c r="L2344" s="28">
        <v>4.0360537999999998E-3</v>
      </c>
      <c r="M2344" s="28">
        <v>4.3951444000000003E-3</v>
      </c>
      <c r="N2344" s="28">
        <v>-3.5751899999999999E-4</v>
      </c>
      <c r="O2344" s="28">
        <v>2.8866770000000001E-4</v>
      </c>
      <c r="P2344" s="28">
        <v>2.2129799999999999E-5</v>
      </c>
      <c r="Q2344" s="28">
        <v>4.358295E-4</v>
      </c>
      <c r="R2344" s="28">
        <v>1.057464E-4</v>
      </c>
    </row>
    <row r="2345" spans="1:18" ht="22.5" x14ac:dyDescent="0.2">
      <c r="A2345" s="12" t="s">
        <v>2090</v>
      </c>
      <c r="B2345" s="10" t="str">
        <f>VLOOKUP(A2345,[3]Feuil1!$A$4:$B$2591,2,FALSE)</f>
        <v>Explorations et surveillance pour maladies et troubles mentaux</v>
      </c>
      <c r="C2345" s="26">
        <v>16583</v>
      </c>
      <c r="D2345" s="27">
        <v>12071764.505000001</v>
      </c>
      <c r="E2345" s="26">
        <v>18504</v>
      </c>
      <c r="F2345" s="27">
        <v>13459496.449999999</v>
      </c>
      <c r="G2345" s="26">
        <v>22128</v>
      </c>
      <c r="H2345" s="27">
        <v>16072755.097999999</v>
      </c>
      <c r="I2345" s="28">
        <v>0.11495684370000001</v>
      </c>
      <c r="J2345" s="28">
        <v>0.1158415245</v>
      </c>
      <c r="K2345" s="28">
        <v>-7.9283700000000001E-4</v>
      </c>
      <c r="L2345" s="28">
        <v>0.19415723739999999</v>
      </c>
      <c r="M2345" s="28">
        <v>0.19584954600000001</v>
      </c>
      <c r="N2345" s="28">
        <v>-1.415152E-3</v>
      </c>
      <c r="O2345" s="28">
        <v>4.9815802499999999E-2</v>
      </c>
      <c r="P2345" s="28">
        <v>5.0205268000000003E-3</v>
      </c>
      <c r="Q2345" s="28">
        <v>2.0095928E-3</v>
      </c>
      <c r="R2345" s="28">
        <v>5.9313390000000001E-4</v>
      </c>
    </row>
    <row r="2346" spans="1:18" ht="22.5" x14ac:dyDescent="0.2">
      <c r="A2346" s="12" t="s">
        <v>2091</v>
      </c>
      <c r="B2346" s="10" t="str">
        <f>VLOOKUP(A2346,[3]Feuil1!$A$4:$B$2591,2,FALSE)</f>
        <v>Symptômes et autres recours aux soins de la CMD 19, très courte durée</v>
      </c>
      <c r="C2346" s="26">
        <v>8465</v>
      </c>
      <c r="D2346" s="27">
        <v>5224756.1135999998</v>
      </c>
      <c r="E2346" s="26">
        <v>8514</v>
      </c>
      <c r="F2346" s="27">
        <v>5254729.8383999998</v>
      </c>
      <c r="G2346" s="26">
        <v>9289</v>
      </c>
      <c r="H2346" s="27">
        <v>5720649.0592</v>
      </c>
      <c r="I2346" s="28">
        <v>5.7368658000000001E-3</v>
      </c>
      <c r="J2346" s="28">
        <v>5.7885410999999999E-3</v>
      </c>
      <c r="K2346" s="28">
        <v>-5.1378000000000002E-5</v>
      </c>
      <c r="L2346" s="28">
        <v>8.8666636600000001E-2</v>
      </c>
      <c r="M2346" s="28">
        <v>9.1026544500000001E-2</v>
      </c>
      <c r="N2346" s="28">
        <v>-2.1630159999999998E-3</v>
      </c>
      <c r="O2346" s="28">
        <v>1.06532138E-2</v>
      </c>
      <c r="P2346" s="28">
        <v>8.9511229999999998E-4</v>
      </c>
      <c r="Q2346" s="28">
        <v>8.4359669999999997E-4</v>
      </c>
      <c r="R2346" s="28">
        <v>2.111095E-4</v>
      </c>
    </row>
    <row r="2347" spans="1:18" ht="22.5" x14ac:dyDescent="0.2">
      <c r="A2347" s="12" t="s">
        <v>2092</v>
      </c>
      <c r="B2347" s="10" t="str">
        <f>VLOOKUP(A2347,[3]Feuil1!$A$4:$B$2591,2,FALSE)</f>
        <v>Symptômes et autres recours aux soins de la CMD 19</v>
      </c>
      <c r="C2347" s="26">
        <v>3781</v>
      </c>
      <c r="D2347" s="27">
        <v>10718081.115</v>
      </c>
      <c r="E2347" s="26">
        <v>4054</v>
      </c>
      <c r="F2347" s="27">
        <v>11326749.713</v>
      </c>
      <c r="G2347" s="26">
        <v>4188</v>
      </c>
      <c r="H2347" s="27">
        <v>11747759.997</v>
      </c>
      <c r="I2347" s="28">
        <v>5.6788952400000002E-2</v>
      </c>
      <c r="J2347" s="28">
        <v>7.2203120900000001E-2</v>
      </c>
      <c r="K2347" s="28">
        <v>-1.4376165E-2</v>
      </c>
      <c r="L2347" s="28">
        <v>3.7169558399999997E-2</v>
      </c>
      <c r="M2347" s="28">
        <v>3.3053774100000002E-2</v>
      </c>
      <c r="N2347" s="28">
        <v>3.9840949000000004E-3</v>
      </c>
      <c r="O2347" s="28">
        <v>1.841975E-3</v>
      </c>
      <c r="P2347" s="28">
        <v>8.0883439999999995E-4</v>
      </c>
      <c r="Q2347" s="28">
        <v>3.8034050000000002E-4</v>
      </c>
      <c r="R2347" s="28">
        <v>4.3352830000000002E-4</v>
      </c>
    </row>
    <row r="2348" spans="1:18" ht="22.5" x14ac:dyDescent="0.2">
      <c r="A2348" s="12" t="s">
        <v>2093</v>
      </c>
      <c r="B2348" s="10" t="str">
        <f>VLOOKUP(A2348,[3]Feuil1!$A$4:$B$2591,2,FALSE)</f>
        <v>Toxicomanies non éthyliques avec dépendance, niveau 1</v>
      </c>
      <c r="C2348" s="26">
        <v>2021</v>
      </c>
      <c r="D2348" s="27">
        <v>6696304.8969000001</v>
      </c>
      <c r="E2348" s="26">
        <v>1936</v>
      </c>
      <c r="F2348" s="27">
        <v>6938507.1042999998</v>
      </c>
      <c r="G2348" s="26">
        <v>2011</v>
      </c>
      <c r="H2348" s="27">
        <v>7183219.6725000003</v>
      </c>
      <c r="I2348" s="28">
        <v>3.6169530999999998E-2</v>
      </c>
      <c r="J2348" s="28">
        <v>-4.2058387000000003E-2</v>
      </c>
      <c r="K2348" s="28">
        <v>8.1662511399999999E-2</v>
      </c>
      <c r="L2348" s="28">
        <v>3.5268763799999998E-2</v>
      </c>
      <c r="M2348" s="28">
        <v>3.8739669400000003E-2</v>
      </c>
      <c r="N2348" s="28">
        <v>-3.3414590000000002E-3</v>
      </c>
      <c r="O2348" s="28">
        <v>1.0309562E-3</v>
      </c>
      <c r="P2348" s="28">
        <v>4.7013559999999999E-4</v>
      </c>
      <c r="Q2348" s="28">
        <v>1.8263249999999999E-4</v>
      </c>
      <c r="R2348" s="28">
        <v>2.6508279999999998E-4</v>
      </c>
    </row>
    <row r="2349" spans="1:18" ht="22.5" x14ac:dyDescent="0.2">
      <c r="A2349" s="12" t="s">
        <v>2094</v>
      </c>
      <c r="B2349" s="10" t="str">
        <f>VLOOKUP(A2349,[3]Feuil1!$A$4:$B$2591,2,FALSE)</f>
        <v>Toxicomanies non éthyliques avec dépendance, niveau 2</v>
      </c>
      <c r="C2349" s="26">
        <v>632</v>
      </c>
      <c r="D2349" s="27">
        <v>3147894.7982999999</v>
      </c>
      <c r="E2349" s="26">
        <v>766</v>
      </c>
      <c r="F2349" s="27">
        <v>4085462.1540999999</v>
      </c>
      <c r="G2349" s="26">
        <v>977</v>
      </c>
      <c r="H2349" s="27">
        <v>5455344.1738999998</v>
      </c>
      <c r="I2349" s="28">
        <v>0.29783948189999998</v>
      </c>
      <c r="J2349" s="28">
        <v>0.21202531650000001</v>
      </c>
      <c r="K2349" s="28">
        <v>7.0802287899999997E-2</v>
      </c>
      <c r="L2349" s="28">
        <v>0.33530650099999998</v>
      </c>
      <c r="M2349" s="28">
        <v>0.27545691909999998</v>
      </c>
      <c r="N2349" s="28">
        <v>4.6924032499999997E-2</v>
      </c>
      <c r="O2349" s="28">
        <v>2.9004234000000002E-3</v>
      </c>
      <c r="P2349" s="28">
        <v>2.6317828999999999E-3</v>
      </c>
      <c r="Q2349" s="28">
        <v>8.8727999999999995E-5</v>
      </c>
      <c r="R2349" s="28">
        <v>2.0131890000000001E-4</v>
      </c>
    </row>
    <row r="2350" spans="1:18" ht="22.5" x14ac:dyDescent="0.2">
      <c r="A2350" s="12" t="s">
        <v>2095</v>
      </c>
      <c r="B2350" s="10" t="str">
        <f>VLOOKUP(A2350,[3]Feuil1!$A$4:$B$2591,2,FALSE)</f>
        <v>Toxicomanies non éthyliques avec dépendance, niveau 3</v>
      </c>
      <c r="C2350" s="26">
        <v>110</v>
      </c>
      <c r="D2350" s="27">
        <v>848012.0514</v>
      </c>
      <c r="E2350" s="26">
        <v>135</v>
      </c>
      <c r="F2350" s="27">
        <v>1093140.7006000001</v>
      </c>
      <c r="G2350" s="26">
        <v>155</v>
      </c>
      <c r="H2350" s="27">
        <v>1312251.2143999999</v>
      </c>
      <c r="I2350" s="28">
        <v>0.28906269530000001</v>
      </c>
      <c r="J2350" s="28">
        <v>0.2272727273</v>
      </c>
      <c r="K2350" s="28">
        <v>5.0347381300000001E-2</v>
      </c>
      <c r="L2350" s="28">
        <v>0.20044127319999999</v>
      </c>
      <c r="M2350" s="28">
        <v>0.14814814809999999</v>
      </c>
      <c r="N2350" s="28">
        <v>4.5545624999999999E-2</v>
      </c>
      <c r="O2350" s="28">
        <v>2.7492160000000001E-4</v>
      </c>
      <c r="P2350" s="28">
        <v>4.2094959999999999E-4</v>
      </c>
      <c r="Q2350" s="28">
        <v>1.40766E-5</v>
      </c>
      <c r="R2350" s="28">
        <v>4.84261E-5</v>
      </c>
    </row>
    <row r="2351" spans="1:18" ht="22.5" x14ac:dyDescent="0.2">
      <c r="A2351" s="12" t="s">
        <v>2096</v>
      </c>
      <c r="B2351" s="10" t="str">
        <f>VLOOKUP(A2351,[3]Feuil1!$A$4:$B$2591,2,FALSE)</f>
        <v>Toxicomanies non éthyliques avec dépendance, niveau 4</v>
      </c>
      <c r="C2351" s="26">
        <v>7</v>
      </c>
      <c r="D2351" s="27">
        <v>64637.641000000003</v>
      </c>
      <c r="E2351" s="26">
        <v>25</v>
      </c>
      <c r="F2351" s="27">
        <v>248003.283</v>
      </c>
      <c r="G2351" s="26">
        <v>23</v>
      </c>
      <c r="H2351" s="27">
        <v>242321.14180000001</v>
      </c>
      <c r="I2351" s="28">
        <v>2.8368244750999998</v>
      </c>
      <c r="J2351" s="28">
        <v>2.5714285713999998</v>
      </c>
      <c r="K2351" s="28">
        <v>7.4310852999999996E-2</v>
      </c>
      <c r="L2351" s="28">
        <v>-2.2911556E-2</v>
      </c>
      <c r="M2351" s="28">
        <v>-0.08</v>
      </c>
      <c r="N2351" s="28">
        <v>6.2052656099999999E-2</v>
      </c>
      <c r="O2351" s="28">
        <v>-2.7492E-5</v>
      </c>
      <c r="P2351" s="28">
        <v>-1.0916E-5</v>
      </c>
      <c r="Q2351" s="28">
        <v>2.088785E-6</v>
      </c>
      <c r="R2351" s="28">
        <v>8.9423917999999992E-6</v>
      </c>
    </row>
    <row r="2352" spans="1:18" ht="22.5" x14ac:dyDescent="0.2">
      <c r="A2352" s="12" t="s">
        <v>2097</v>
      </c>
      <c r="B2352" s="10" t="str">
        <f>VLOOKUP(A2352,[3]Feuil1!$A$4:$B$2591,2,FALSE)</f>
        <v>Toxicomanies non éthyliques avec dépendance, très courte durée</v>
      </c>
      <c r="C2352" s="26">
        <v>3280</v>
      </c>
      <c r="D2352" s="27">
        <v>1655800.1088</v>
      </c>
      <c r="E2352" s="26">
        <v>3575</v>
      </c>
      <c r="F2352" s="27">
        <v>1802855.7</v>
      </c>
      <c r="G2352" s="26">
        <v>3371</v>
      </c>
      <c r="H2352" s="27">
        <v>1716110.676</v>
      </c>
      <c r="I2352" s="28">
        <v>8.8812405799999994E-2</v>
      </c>
      <c r="J2352" s="28">
        <v>8.9939024399999998E-2</v>
      </c>
      <c r="K2352" s="28">
        <v>-1.033653E-3</v>
      </c>
      <c r="L2352" s="28">
        <v>-4.8115344999999997E-2</v>
      </c>
      <c r="M2352" s="28">
        <v>-5.7062937000000001E-2</v>
      </c>
      <c r="N2352" s="28">
        <v>9.4890660000000009E-3</v>
      </c>
      <c r="O2352" s="28">
        <v>-2.8042010000000001E-3</v>
      </c>
      <c r="P2352" s="28">
        <v>-1.6665199999999999E-4</v>
      </c>
      <c r="Q2352" s="28">
        <v>3.061432E-4</v>
      </c>
      <c r="R2352" s="28">
        <v>6.3329699999999998E-5</v>
      </c>
    </row>
    <row r="2353" spans="1:18" ht="22.5" x14ac:dyDescent="0.2">
      <c r="A2353" s="12" t="s">
        <v>2098</v>
      </c>
      <c r="B2353" s="10" t="str">
        <f>VLOOKUP(A2353,[3]Feuil1!$A$4:$B$2591,2,FALSE)</f>
        <v>Abus de drogues non éthyliques sans dépendance, niveau 1</v>
      </c>
      <c r="C2353" s="26">
        <v>3341</v>
      </c>
      <c r="D2353" s="27">
        <v>2429836.1109000002</v>
      </c>
      <c r="E2353" s="26">
        <v>3211</v>
      </c>
      <c r="F2353" s="27">
        <v>2342337.7168999999</v>
      </c>
      <c r="G2353" s="26">
        <v>3272</v>
      </c>
      <c r="H2353" s="27">
        <v>2383289.2491000001</v>
      </c>
      <c r="I2353" s="28">
        <v>-3.6009998000000001E-2</v>
      </c>
      <c r="J2353" s="28">
        <v>-3.8910505999999997E-2</v>
      </c>
      <c r="K2353" s="28">
        <v>3.0179371000000001E-3</v>
      </c>
      <c r="L2353" s="28">
        <v>1.7483188699999999E-2</v>
      </c>
      <c r="M2353" s="28">
        <v>1.8997197100000002E-2</v>
      </c>
      <c r="N2353" s="28">
        <v>-1.4857830000000001E-3</v>
      </c>
      <c r="O2353" s="28">
        <v>8.3851100000000001E-4</v>
      </c>
      <c r="P2353" s="28">
        <v>7.8675099999999995E-5</v>
      </c>
      <c r="Q2353" s="28">
        <v>2.9715239999999999E-4</v>
      </c>
      <c r="R2353" s="28">
        <v>8.7950700000000005E-5</v>
      </c>
    </row>
    <row r="2354" spans="1:18" ht="22.5" x14ac:dyDescent="0.2">
      <c r="A2354" s="12" t="s">
        <v>2099</v>
      </c>
      <c r="B2354" s="10" t="str">
        <f>VLOOKUP(A2354,[3]Feuil1!$A$4:$B$2591,2,FALSE)</f>
        <v>Abus de drogues non éthyliques sans dépendance, niveau 2</v>
      </c>
      <c r="C2354" s="26">
        <v>119</v>
      </c>
      <c r="D2354" s="27">
        <v>246437.67230000001</v>
      </c>
      <c r="E2354" s="26">
        <v>95</v>
      </c>
      <c r="F2354" s="27">
        <v>209450.47659999999</v>
      </c>
      <c r="G2354" s="26">
        <v>104</v>
      </c>
      <c r="H2354" s="27">
        <v>223508.628</v>
      </c>
      <c r="I2354" s="28">
        <v>-0.150087425</v>
      </c>
      <c r="J2354" s="28">
        <v>-0.20168067200000001</v>
      </c>
      <c r="K2354" s="28">
        <v>6.4627330600000005E-2</v>
      </c>
      <c r="L2354" s="28">
        <v>6.7119214199999999E-2</v>
      </c>
      <c r="M2354" s="28">
        <v>9.4736842099999996E-2</v>
      </c>
      <c r="N2354" s="28">
        <v>-2.5227640999999999E-2</v>
      </c>
      <c r="O2354" s="28">
        <v>1.237147E-4</v>
      </c>
      <c r="P2354" s="28">
        <v>2.70082E-5</v>
      </c>
      <c r="Q2354" s="28">
        <v>9.4449408000000006E-6</v>
      </c>
      <c r="R2354" s="28">
        <v>8.2481524000000002E-6</v>
      </c>
    </row>
    <row r="2355" spans="1:18" ht="22.5" x14ac:dyDescent="0.2">
      <c r="A2355" s="12" t="s">
        <v>2100</v>
      </c>
      <c r="B2355" s="10" t="str">
        <f>VLOOKUP(A2355,[3]Feuil1!$A$4:$B$2591,2,FALSE)</f>
        <v>Abus de drogues non éthyliques sans dépendance, niveau 3</v>
      </c>
      <c r="C2355" s="26">
        <v>82</v>
      </c>
      <c r="D2355" s="27">
        <v>294339.85720000003</v>
      </c>
      <c r="E2355" s="26">
        <v>81</v>
      </c>
      <c r="F2355" s="27">
        <v>282335.3</v>
      </c>
      <c r="G2355" s="26">
        <v>66</v>
      </c>
      <c r="H2355" s="27">
        <v>229100.4056</v>
      </c>
      <c r="I2355" s="28">
        <v>-4.0784681000000003E-2</v>
      </c>
      <c r="J2355" s="28">
        <v>-1.2195121999999999E-2</v>
      </c>
      <c r="K2355" s="28">
        <v>-2.8942517000000001E-2</v>
      </c>
      <c r="L2355" s="28">
        <v>-0.18855203200000001</v>
      </c>
      <c r="M2355" s="28">
        <v>-0.185185185</v>
      </c>
      <c r="N2355" s="28">
        <v>-4.1320389999999997E-3</v>
      </c>
      <c r="O2355" s="28">
        <v>-2.0619099999999999E-4</v>
      </c>
      <c r="P2355" s="28">
        <v>-1.02274E-4</v>
      </c>
      <c r="Q2355" s="28">
        <v>5.9939047E-6</v>
      </c>
      <c r="R2355" s="28">
        <v>8.4545060999999998E-6</v>
      </c>
    </row>
    <row r="2356" spans="1:18" ht="22.5" x14ac:dyDescent="0.2">
      <c r="A2356" s="12" t="s">
        <v>2101</v>
      </c>
      <c r="B2356" s="10" t="str">
        <f>VLOOKUP(A2356,[3]Feuil1!$A$4:$B$2591,2,FALSE)</f>
        <v>Abus de drogues non éthyliques sans dépendance, niveau 4</v>
      </c>
      <c r="C2356" s="26">
        <v>77</v>
      </c>
      <c r="D2356" s="27">
        <v>329311.09960000002</v>
      </c>
      <c r="E2356" s="26">
        <v>80</v>
      </c>
      <c r="F2356" s="27">
        <v>343204.83539999998</v>
      </c>
      <c r="G2356" s="26">
        <v>77</v>
      </c>
      <c r="H2356" s="27">
        <v>325129.59110000002</v>
      </c>
      <c r="I2356" s="28">
        <v>4.21903052E-2</v>
      </c>
      <c r="J2356" s="28">
        <v>3.8961039000000003E-2</v>
      </c>
      <c r="K2356" s="28">
        <v>3.1081688E-3</v>
      </c>
      <c r="L2356" s="28">
        <v>-5.2666053999999997E-2</v>
      </c>
      <c r="M2356" s="28">
        <v>-3.7499999999999999E-2</v>
      </c>
      <c r="N2356" s="28">
        <v>-1.5756939000000001E-2</v>
      </c>
      <c r="O2356" s="28">
        <v>-4.1238000000000001E-5</v>
      </c>
      <c r="P2356" s="28">
        <v>-3.4725999999999999E-5</v>
      </c>
      <c r="Q2356" s="28">
        <v>6.9928889000000004E-6</v>
      </c>
      <c r="R2356" s="28">
        <v>1.19983E-5</v>
      </c>
    </row>
    <row r="2357" spans="1:18" x14ac:dyDescent="0.2">
      <c r="A2357" s="12" t="s">
        <v>2102</v>
      </c>
      <c r="B2357" s="10" t="str">
        <f>VLOOKUP(A2357,[3]Feuil1!$A$4:$B$2591,2,FALSE)</f>
        <v>Ethylisme avec dépendance, niveau 1</v>
      </c>
      <c r="C2357" s="26">
        <v>32116</v>
      </c>
      <c r="D2357" s="27">
        <v>89117311.797000006</v>
      </c>
      <c r="E2357" s="26">
        <v>30511</v>
      </c>
      <c r="F2357" s="27">
        <v>86757520.961999997</v>
      </c>
      <c r="G2357" s="26">
        <v>29155</v>
      </c>
      <c r="H2357" s="27">
        <v>83608235.400999993</v>
      </c>
      <c r="I2357" s="28">
        <v>-2.6479600999999998E-2</v>
      </c>
      <c r="J2357" s="28">
        <v>-4.997509E-2</v>
      </c>
      <c r="K2357" s="28">
        <v>2.4731445800000001E-2</v>
      </c>
      <c r="L2357" s="28">
        <v>-3.6299856999999998E-2</v>
      </c>
      <c r="M2357" s="28">
        <v>-4.4442988000000003E-2</v>
      </c>
      <c r="N2357" s="28">
        <v>8.5218685999999995E-3</v>
      </c>
      <c r="O2357" s="28">
        <v>-1.8639688000000001E-2</v>
      </c>
      <c r="P2357" s="28">
        <v>-6.0503279999999998E-3</v>
      </c>
      <c r="Q2357" s="28">
        <v>2.6477620000000001E-3</v>
      </c>
      <c r="R2357" s="28">
        <v>3.0853997999999998E-3</v>
      </c>
    </row>
    <row r="2358" spans="1:18" x14ac:dyDescent="0.2">
      <c r="A2358" s="12" t="s">
        <v>2103</v>
      </c>
      <c r="B2358" s="10" t="str">
        <f>VLOOKUP(A2358,[3]Feuil1!$A$4:$B$2591,2,FALSE)</f>
        <v>Ethylisme avec dépendance, niveau 2</v>
      </c>
      <c r="C2358" s="26">
        <v>10159</v>
      </c>
      <c r="D2358" s="27">
        <v>42001560.5</v>
      </c>
      <c r="E2358" s="26">
        <v>10609</v>
      </c>
      <c r="F2358" s="27">
        <v>45146439.682999998</v>
      </c>
      <c r="G2358" s="26">
        <v>10836</v>
      </c>
      <c r="H2358" s="27">
        <v>45737577.710000001</v>
      </c>
      <c r="I2358" s="28">
        <v>7.4875293800000006E-2</v>
      </c>
      <c r="J2358" s="28">
        <v>4.42956984E-2</v>
      </c>
      <c r="K2358" s="28">
        <v>2.92825063E-2</v>
      </c>
      <c r="L2358" s="28">
        <v>1.30937906E-2</v>
      </c>
      <c r="M2358" s="28">
        <v>2.1396927100000001E-2</v>
      </c>
      <c r="N2358" s="28">
        <v>-8.1291969999999995E-3</v>
      </c>
      <c r="O2358" s="28">
        <v>3.1203607000000002E-3</v>
      </c>
      <c r="P2358" s="28">
        <v>1.1356795000000001E-3</v>
      </c>
      <c r="Q2358" s="28">
        <v>9.8409020000000003E-4</v>
      </c>
      <c r="R2358" s="28">
        <v>1.6878565999999999E-3</v>
      </c>
    </row>
    <row r="2359" spans="1:18" x14ac:dyDescent="0.2">
      <c r="A2359" s="12" t="s">
        <v>2104</v>
      </c>
      <c r="B2359" s="10" t="str">
        <f>VLOOKUP(A2359,[3]Feuil1!$A$4:$B$2591,2,FALSE)</f>
        <v>Ethylisme avec dépendance, niveau 3</v>
      </c>
      <c r="C2359" s="26">
        <v>2735</v>
      </c>
      <c r="D2359" s="27">
        <v>15778708.444</v>
      </c>
      <c r="E2359" s="26">
        <v>2880</v>
      </c>
      <c r="F2359" s="27">
        <v>16860789.252999999</v>
      </c>
      <c r="G2359" s="26">
        <v>3068</v>
      </c>
      <c r="H2359" s="27">
        <v>18316705.636</v>
      </c>
      <c r="I2359" s="28">
        <v>6.8578541300000004E-2</v>
      </c>
      <c r="J2359" s="28">
        <v>5.3016453400000003E-2</v>
      </c>
      <c r="K2359" s="28">
        <v>1.4778580100000001E-2</v>
      </c>
      <c r="L2359" s="28">
        <v>8.6349242600000001E-2</v>
      </c>
      <c r="M2359" s="28">
        <v>6.5277777800000006E-2</v>
      </c>
      <c r="N2359" s="28">
        <v>1.9780253899999999E-2</v>
      </c>
      <c r="O2359" s="28">
        <v>2.5842635E-3</v>
      </c>
      <c r="P2359" s="28">
        <v>2.79707E-3</v>
      </c>
      <c r="Q2359" s="28">
        <v>2.7862580000000001E-4</v>
      </c>
      <c r="R2359" s="28">
        <v>6.7594249999999997E-4</v>
      </c>
    </row>
    <row r="2360" spans="1:18" x14ac:dyDescent="0.2">
      <c r="A2360" s="12" t="s">
        <v>2105</v>
      </c>
      <c r="B2360" s="10" t="str">
        <f>VLOOKUP(A2360,[3]Feuil1!$A$4:$B$2591,2,FALSE)</f>
        <v>Ethylisme avec dépendance, niveau 4</v>
      </c>
      <c r="C2360" s="26">
        <v>636</v>
      </c>
      <c r="D2360" s="27">
        <v>5314707.0771000003</v>
      </c>
      <c r="E2360" s="26">
        <v>679</v>
      </c>
      <c r="F2360" s="27">
        <v>5759423.3964</v>
      </c>
      <c r="G2360" s="26">
        <v>743</v>
      </c>
      <c r="H2360" s="27">
        <v>6319677.5003000004</v>
      </c>
      <c r="I2360" s="28">
        <v>8.3676543800000003E-2</v>
      </c>
      <c r="J2360" s="28">
        <v>6.7610062900000004E-2</v>
      </c>
      <c r="K2360" s="28">
        <v>1.5049016E-2</v>
      </c>
      <c r="L2360" s="28">
        <v>9.7276075300000001E-2</v>
      </c>
      <c r="M2360" s="28">
        <v>9.4256259199999998E-2</v>
      </c>
      <c r="N2360" s="28">
        <v>2.7596972999999999E-3</v>
      </c>
      <c r="O2360" s="28">
        <v>8.7974929999999998E-4</v>
      </c>
      <c r="P2360" s="28">
        <v>1.0763461E-3</v>
      </c>
      <c r="Q2360" s="28">
        <v>6.7476800000000004E-5</v>
      </c>
      <c r="R2360" s="28">
        <v>2.332154E-4</v>
      </c>
    </row>
    <row r="2361" spans="1:18" ht="22.5" x14ac:dyDescent="0.2">
      <c r="A2361" s="12" t="s">
        <v>2106</v>
      </c>
      <c r="B2361" s="10" t="str">
        <f>VLOOKUP(A2361,[3]Feuil1!$A$4:$B$2591,2,FALSE)</f>
        <v>Ethylisme avec dépendance, très courte durée</v>
      </c>
      <c r="C2361" s="26">
        <v>32120</v>
      </c>
      <c r="D2361" s="27">
        <v>14079194.545</v>
      </c>
      <c r="E2361" s="26">
        <v>37577</v>
      </c>
      <c r="F2361" s="27">
        <v>16483163.294</v>
      </c>
      <c r="G2361" s="26">
        <v>40486</v>
      </c>
      <c r="H2361" s="27">
        <v>17748859.541999999</v>
      </c>
      <c r="I2361" s="28">
        <v>0.17074618450000001</v>
      </c>
      <c r="J2361" s="28">
        <v>0.16989414689999999</v>
      </c>
      <c r="K2361" s="28">
        <v>7.2830309999999995E-4</v>
      </c>
      <c r="L2361" s="28">
        <v>7.6787217599999999E-2</v>
      </c>
      <c r="M2361" s="28">
        <v>7.7414375800000004E-2</v>
      </c>
      <c r="N2361" s="28">
        <v>-5.8209600000000005E-4</v>
      </c>
      <c r="O2361" s="28">
        <v>3.9987353599999997E-2</v>
      </c>
      <c r="P2361" s="28">
        <v>2.4316237999999998E-3</v>
      </c>
      <c r="Q2361" s="28">
        <v>3.6768065000000001E-3</v>
      </c>
      <c r="R2361" s="28">
        <v>6.5498719999999996E-4</v>
      </c>
    </row>
    <row r="2362" spans="1:18" x14ac:dyDescent="0.2">
      <c r="A2362" s="12" t="s">
        <v>2107</v>
      </c>
      <c r="B2362" s="10" t="str">
        <f>VLOOKUP(A2362,[3]Feuil1!$A$4:$B$2591,2,FALSE)</f>
        <v>Ethylisme aigu, niveau 1</v>
      </c>
      <c r="C2362" s="26">
        <v>103762</v>
      </c>
      <c r="D2362" s="27">
        <v>64683257.710000001</v>
      </c>
      <c r="E2362" s="26">
        <v>100458</v>
      </c>
      <c r="F2362" s="27">
        <v>62754902.843999997</v>
      </c>
      <c r="G2362" s="26">
        <v>97712</v>
      </c>
      <c r="H2362" s="27">
        <v>61068277.420999996</v>
      </c>
      <c r="I2362" s="28">
        <v>-2.9812272000000001E-2</v>
      </c>
      <c r="J2362" s="28">
        <v>-3.1842099999999998E-2</v>
      </c>
      <c r="K2362" s="28">
        <v>2.0965881E-3</v>
      </c>
      <c r="L2362" s="28">
        <v>-2.6876392999999998E-2</v>
      </c>
      <c r="M2362" s="28">
        <v>-2.7334806999999999E-2</v>
      </c>
      <c r="N2362" s="28">
        <v>4.7129650000000002E-4</v>
      </c>
      <c r="O2362" s="28">
        <v>-3.7746742E-2</v>
      </c>
      <c r="P2362" s="28">
        <v>-3.240302E-3</v>
      </c>
      <c r="Q2362" s="28">
        <v>8.8738852000000007E-3</v>
      </c>
      <c r="R2362" s="28">
        <v>2.2536063000000001E-3</v>
      </c>
    </row>
    <row r="2363" spans="1:18" x14ac:dyDescent="0.2">
      <c r="A2363" s="12" t="s">
        <v>2108</v>
      </c>
      <c r="B2363" s="10" t="str">
        <f>VLOOKUP(A2363,[3]Feuil1!$A$4:$B$2591,2,FALSE)</f>
        <v>Ethylisme aigu, niveau 2</v>
      </c>
      <c r="C2363" s="26">
        <v>1343</v>
      </c>
      <c r="D2363" s="27">
        <v>3669745.6321999999</v>
      </c>
      <c r="E2363" s="26">
        <v>1275</v>
      </c>
      <c r="F2363" s="27">
        <v>3512140.2924000002</v>
      </c>
      <c r="G2363" s="26">
        <v>1284</v>
      </c>
      <c r="H2363" s="27">
        <v>3486505.574</v>
      </c>
      <c r="I2363" s="28">
        <v>-4.2947210999999999E-2</v>
      </c>
      <c r="J2363" s="28">
        <v>-5.0632911000000003E-2</v>
      </c>
      <c r="K2363" s="28">
        <v>8.0956045000000008E-3</v>
      </c>
      <c r="L2363" s="28">
        <v>-7.2988879999999999E-3</v>
      </c>
      <c r="M2363" s="28">
        <v>7.0588235000000003E-3</v>
      </c>
      <c r="N2363" s="28">
        <v>-1.4257073E-2</v>
      </c>
      <c r="O2363" s="28">
        <v>1.237147E-4</v>
      </c>
      <c r="P2363" s="28">
        <v>-4.9249000000000002E-5</v>
      </c>
      <c r="Q2363" s="28">
        <v>1.166087E-4</v>
      </c>
      <c r="R2363" s="28">
        <v>1.286627E-4</v>
      </c>
    </row>
    <row r="2364" spans="1:18" x14ac:dyDescent="0.2">
      <c r="A2364" s="12" t="s">
        <v>2109</v>
      </c>
      <c r="B2364" s="10" t="str">
        <f>VLOOKUP(A2364,[3]Feuil1!$A$4:$B$2591,2,FALSE)</f>
        <v>Ethylisme aigu, niveau 3</v>
      </c>
      <c r="C2364" s="26">
        <v>682</v>
      </c>
      <c r="D2364" s="27">
        <v>3059754.3812000002</v>
      </c>
      <c r="E2364" s="26">
        <v>657</v>
      </c>
      <c r="F2364" s="27">
        <v>2879721.4789</v>
      </c>
      <c r="G2364" s="26">
        <v>685</v>
      </c>
      <c r="H2364" s="27">
        <v>3012788.3583</v>
      </c>
      <c r="I2364" s="28">
        <v>-5.8839005E-2</v>
      </c>
      <c r="J2364" s="28">
        <v>-3.6656890999999997E-2</v>
      </c>
      <c r="K2364" s="28">
        <v>-2.3026181E-2</v>
      </c>
      <c r="L2364" s="28">
        <v>4.6208246299999998E-2</v>
      </c>
      <c r="M2364" s="28">
        <v>4.2617960400000002E-2</v>
      </c>
      <c r="N2364" s="28">
        <v>3.4435297000000001E-3</v>
      </c>
      <c r="O2364" s="28">
        <v>3.8489029999999998E-4</v>
      </c>
      <c r="P2364" s="28">
        <v>2.5564469999999999E-4</v>
      </c>
      <c r="Q2364" s="28">
        <v>6.2209499999999995E-5</v>
      </c>
      <c r="R2364" s="28">
        <v>1.111811E-4</v>
      </c>
    </row>
    <row r="2365" spans="1:18" x14ac:dyDescent="0.2">
      <c r="A2365" s="12" t="s">
        <v>2110</v>
      </c>
      <c r="B2365" s="10" t="str">
        <f>VLOOKUP(A2365,[3]Feuil1!$A$4:$B$2591,2,FALSE)</f>
        <v>Ethylisme aigu, niveau 4</v>
      </c>
      <c r="C2365" s="26">
        <v>156</v>
      </c>
      <c r="D2365" s="27">
        <v>1136369.1464</v>
      </c>
      <c r="E2365" s="26">
        <v>166</v>
      </c>
      <c r="F2365" s="27">
        <v>1118903.4922</v>
      </c>
      <c r="G2365" s="26">
        <v>168</v>
      </c>
      <c r="H2365" s="27">
        <v>1139380.9805000001</v>
      </c>
      <c r="I2365" s="28">
        <v>-1.5369701E-2</v>
      </c>
      <c r="J2365" s="28">
        <v>6.4102564099999995E-2</v>
      </c>
      <c r="K2365" s="28">
        <v>-7.4684779000000007E-2</v>
      </c>
      <c r="L2365" s="28">
        <v>1.83013892E-2</v>
      </c>
      <c r="M2365" s="28">
        <v>1.20481928E-2</v>
      </c>
      <c r="N2365" s="28">
        <v>6.1787535999999997E-3</v>
      </c>
      <c r="O2365" s="28">
        <v>2.7492200000000001E-5</v>
      </c>
      <c r="P2365" s="28">
        <v>3.9340800000000001E-5</v>
      </c>
      <c r="Q2365" s="28">
        <v>1.52572E-5</v>
      </c>
      <c r="R2365" s="28">
        <v>4.2046599999999998E-5</v>
      </c>
    </row>
    <row r="2366" spans="1:18" ht="22.5" x14ac:dyDescent="0.2">
      <c r="A2366" s="12" t="s">
        <v>2111</v>
      </c>
      <c r="B2366" s="10" t="str">
        <f>VLOOKUP(A2366,[3]Feuil1!$A$4:$B$2591,2,FALSE)</f>
        <v>Troubles mentaux organiques induits par l'alcool ou d'autres substances, niveau 1</v>
      </c>
      <c r="C2366" s="26">
        <v>1045</v>
      </c>
      <c r="D2366" s="27">
        <v>2639904.0405999999</v>
      </c>
      <c r="E2366" s="26">
        <v>1041</v>
      </c>
      <c r="F2366" s="27">
        <v>2522700.4797999999</v>
      </c>
      <c r="G2366" s="26">
        <v>997</v>
      </c>
      <c r="H2366" s="27">
        <v>2508690.6151000001</v>
      </c>
      <c r="I2366" s="28">
        <v>-4.4396902000000002E-2</v>
      </c>
      <c r="J2366" s="28">
        <v>-3.8277509999999999E-3</v>
      </c>
      <c r="K2366" s="28">
        <v>-4.0725035999999999E-2</v>
      </c>
      <c r="L2366" s="28">
        <v>-5.5535189999999998E-3</v>
      </c>
      <c r="M2366" s="28">
        <v>-4.2267051E-2</v>
      </c>
      <c r="N2366" s="28">
        <v>3.8333788200000003E-2</v>
      </c>
      <c r="O2366" s="28">
        <v>-6.0482799999999996E-4</v>
      </c>
      <c r="P2366" s="28">
        <v>-2.6914999999999999E-5</v>
      </c>
      <c r="Q2366" s="28">
        <v>9.05443E-5</v>
      </c>
      <c r="R2366" s="28">
        <v>9.2578399999999994E-5</v>
      </c>
    </row>
    <row r="2367" spans="1:18" ht="22.5" x14ac:dyDescent="0.2">
      <c r="A2367" s="12" t="s">
        <v>2112</v>
      </c>
      <c r="B2367" s="10" t="str">
        <f>VLOOKUP(A2367,[3]Feuil1!$A$4:$B$2591,2,FALSE)</f>
        <v>Troubles mentaux organiques induits par l'alcool ou d'autres substances, niveau 2</v>
      </c>
      <c r="C2367" s="26">
        <v>740</v>
      </c>
      <c r="D2367" s="27">
        <v>4177576.0169000002</v>
      </c>
      <c r="E2367" s="26">
        <v>758</v>
      </c>
      <c r="F2367" s="27">
        <v>4277885.6737000002</v>
      </c>
      <c r="G2367" s="26">
        <v>812</v>
      </c>
      <c r="H2367" s="27">
        <v>4668588.4288999997</v>
      </c>
      <c r="I2367" s="28">
        <v>2.4011449800000001E-2</v>
      </c>
      <c r="J2367" s="28">
        <v>2.4324324299999998E-2</v>
      </c>
      <c r="K2367" s="28">
        <v>-3.05445E-4</v>
      </c>
      <c r="L2367" s="28">
        <v>9.1330807999999999E-2</v>
      </c>
      <c r="M2367" s="28">
        <v>7.1240105499999998E-2</v>
      </c>
      <c r="N2367" s="28">
        <v>1.87546213E-2</v>
      </c>
      <c r="O2367" s="28">
        <v>7.4228840000000005E-4</v>
      </c>
      <c r="P2367" s="28">
        <v>7.5060830000000004E-4</v>
      </c>
      <c r="Q2367" s="28">
        <v>7.3743200000000002E-5</v>
      </c>
      <c r="R2367" s="28">
        <v>1.7228520000000001E-4</v>
      </c>
    </row>
    <row r="2368" spans="1:18" ht="22.5" x14ac:dyDescent="0.2">
      <c r="A2368" s="12" t="s">
        <v>2113</v>
      </c>
      <c r="B2368" s="10" t="str">
        <f>VLOOKUP(A2368,[3]Feuil1!$A$4:$B$2591,2,FALSE)</f>
        <v>Troubles mentaux organiques induits par l'alcool ou d'autres substances, niveau 3</v>
      </c>
      <c r="C2368" s="26">
        <v>603</v>
      </c>
      <c r="D2368" s="27">
        <v>5078817.1113</v>
      </c>
      <c r="E2368" s="26">
        <v>703</v>
      </c>
      <c r="F2368" s="27">
        <v>5901412.7050000001</v>
      </c>
      <c r="G2368" s="26">
        <v>637</v>
      </c>
      <c r="H2368" s="27">
        <v>5386754.9768000003</v>
      </c>
      <c r="I2368" s="28">
        <v>0.1619659806</v>
      </c>
      <c r="J2368" s="28">
        <v>0.16583747930000001</v>
      </c>
      <c r="K2368" s="28">
        <v>-3.3207879999999999E-3</v>
      </c>
      <c r="L2368" s="28">
        <v>-8.7209242000000006E-2</v>
      </c>
      <c r="M2368" s="28">
        <v>-9.3883357000000001E-2</v>
      </c>
      <c r="N2368" s="28">
        <v>7.3656247000000001E-3</v>
      </c>
      <c r="O2368" s="28">
        <v>-9.0724100000000004E-4</v>
      </c>
      <c r="P2368" s="28">
        <v>-9.8874700000000011E-4</v>
      </c>
      <c r="Q2368" s="28">
        <v>5.7850299999999997E-5</v>
      </c>
      <c r="R2368" s="28">
        <v>1.9878769999999999E-4</v>
      </c>
    </row>
    <row r="2369" spans="1:18" ht="22.5" x14ac:dyDescent="0.2">
      <c r="A2369" s="12" t="s">
        <v>2114</v>
      </c>
      <c r="B2369" s="10" t="str">
        <f>VLOOKUP(A2369,[3]Feuil1!$A$4:$B$2591,2,FALSE)</f>
        <v>Troubles mentaux organiques induits par l'alcool ou d'autres substances, niveau 4</v>
      </c>
      <c r="C2369" s="26">
        <v>157</v>
      </c>
      <c r="D2369" s="27">
        <v>2004495.7997999999</v>
      </c>
      <c r="E2369" s="26">
        <v>152</v>
      </c>
      <c r="F2369" s="27">
        <v>1679788.2774</v>
      </c>
      <c r="G2369" s="26">
        <v>128</v>
      </c>
      <c r="H2369" s="27">
        <v>1507885.946</v>
      </c>
      <c r="I2369" s="28">
        <v>-0.161989625</v>
      </c>
      <c r="J2369" s="28">
        <v>-3.1847133999999999E-2</v>
      </c>
      <c r="K2369" s="28">
        <v>-0.134423494</v>
      </c>
      <c r="L2369" s="28">
        <v>-0.10233571299999999</v>
      </c>
      <c r="M2369" s="28">
        <v>-0.15789473700000001</v>
      </c>
      <c r="N2369" s="28">
        <v>6.5976340600000002E-2</v>
      </c>
      <c r="O2369" s="28">
        <v>-3.2990599999999998E-4</v>
      </c>
      <c r="P2369" s="28">
        <v>-3.3025399999999999E-4</v>
      </c>
      <c r="Q2369" s="28">
        <v>1.16245E-5</v>
      </c>
      <c r="R2369" s="28">
        <v>5.5645600000000001E-5</v>
      </c>
    </row>
    <row r="2370" spans="1:18" ht="33.75" x14ac:dyDescent="0.2">
      <c r="A2370" s="12" t="s">
        <v>2115</v>
      </c>
      <c r="B2370" s="10" t="str">
        <f>VLOOKUP(A2370,[3]Feuil1!$A$4:$B$2591,2,FALSE)</f>
        <v>Troubles mentaux organiques induits par l'alcool ou d'autres substances, très courte durée</v>
      </c>
      <c r="C2370" s="26">
        <v>3002</v>
      </c>
      <c r="D2370" s="27">
        <v>1663889.4243999999</v>
      </c>
      <c r="E2370" s="26">
        <v>3493</v>
      </c>
      <c r="F2370" s="27">
        <v>1934091.7949999999</v>
      </c>
      <c r="G2370" s="26">
        <v>3325</v>
      </c>
      <c r="H2370" s="27">
        <v>1850520.4280000001</v>
      </c>
      <c r="I2370" s="28">
        <v>0.16239202359999999</v>
      </c>
      <c r="J2370" s="28">
        <v>0.1635576282</v>
      </c>
      <c r="K2370" s="28">
        <v>-1.0017590000000001E-3</v>
      </c>
      <c r="L2370" s="28">
        <v>-4.3209617999999998E-2</v>
      </c>
      <c r="M2370" s="28">
        <v>-4.8096192000000003E-2</v>
      </c>
      <c r="N2370" s="28">
        <v>5.1334752999999999E-3</v>
      </c>
      <c r="O2370" s="28">
        <v>-2.3093419999999998E-3</v>
      </c>
      <c r="P2370" s="28">
        <v>-1.60555E-4</v>
      </c>
      <c r="Q2370" s="28">
        <v>3.0196569999999998E-4</v>
      </c>
      <c r="R2370" s="28">
        <v>6.8289900000000005E-5</v>
      </c>
    </row>
    <row r="2371" spans="1:18" ht="22.5" x14ac:dyDescent="0.2">
      <c r="A2371" s="12" t="s">
        <v>2116</v>
      </c>
      <c r="B2371" s="10" t="str">
        <f>VLOOKUP(A2371,[3]Feuil1!$A$4:$B$2591,2,FALSE)</f>
        <v>Interventions sur la main ou le poignet à la suite de blessures, niveau 1</v>
      </c>
      <c r="C2371" s="26">
        <v>2045</v>
      </c>
      <c r="D2371" s="27">
        <v>4718441.0082</v>
      </c>
      <c r="E2371" s="26">
        <v>2045</v>
      </c>
      <c r="F2371" s="27">
        <v>4745346.7658000002</v>
      </c>
      <c r="G2371" s="26">
        <v>1771</v>
      </c>
      <c r="H2371" s="27">
        <v>4037664.5726000001</v>
      </c>
      <c r="I2371" s="28">
        <v>5.7022558000000001E-3</v>
      </c>
      <c r="J2371" s="28">
        <v>0</v>
      </c>
      <c r="K2371" s="28">
        <v>5.7022558000000001E-3</v>
      </c>
      <c r="L2371" s="28">
        <v>-0.149131819</v>
      </c>
      <c r="M2371" s="28">
        <v>-0.13398533000000001</v>
      </c>
      <c r="N2371" s="28">
        <v>-1.7489874999999998E-2</v>
      </c>
      <c r="O2371" s="28">
        <v>-3.7664270000000001E-3</v>
      </c>
      <c r="P2371" s="28">
        <v>-1.3595809999999999E-3</v>
      </c>
      <c r="Q2371" s="28">
        <v>1.608364E-4</v>
      </c>
      <c r="R2371" s="28">
        <v>1.4900220000000001E-4</v>
      </c>
    </row>
    <row r="2372" spans="1:18" ht="22.5" x14ac:dyDescent="0.2">
      <c r="A2372" s="12" t="s">
        <v>2117</v>
      </c>
      <c r="B2372" s="10" t="str">
        <f>VLOOKUP(A2372,[3]Feuil1!$A$4:$B$2591,2,FALSE)</f>
        <v>Interventions sur la main ou le poignet à la suite de blessures, niveau 2</v>
      </c>
      <c r="C2372" s="26">
        <v>108</v>
      </c>
      <c r="D2372" s="27">
        <v>712597.25470000005</v>
      </c>
      <c r="E2372" s="26">
        <v>117</v>
      </c>
      <c r="F2372" s="27">
        <v>760152.63800000004</v>
      </c>
      <c r="G2372" s="26">
        <v>105</v>
      </c>
      <c r="H2372" s="27">
        <v>676034.22959999996</v>
      </c>
      <c r="I2372" s="28">
        <v>6.6735288399999995E-2</v>
      </c>
      <c r="J2372" s="28">
        <v>8.3333333300000006E-2</v>
      </c>
      <c r="K2372" s="28">
        <v>-1.5321272E-2</v>
      </c>
      <c r="L2372" s="28">
        <v>-0.110659891</v>
      </c>
      <c r="M2372" s="28">
        <v>-0.102564103</v>
      </c>
      <c r="N2372" s="28">
        <v>-9.0210220000000001E-3</v>
      </c>
      <c r="O2372" s="28">
        <v>-1.6495299999999999E-4</v>
      </c>
      <c r="P2372" s="28">
        <v>-1.6160600000000001E-4</v>
      </c>
      <c r="Q2372" s="28">
        <v>9.5357574999999998E-6</v>
      </c>
      <c r="R2372" s="28">
        <v>2.4947699999999998E-5</v>
      </c>
    </row>
    <row r="2373" spans="1:18" ht="22.5" x14ac:dyDescent="0.2">
      <c r="A2373" s="12" t="s">
        <v>2118</v>
      </c>
      <c r="B2373" s="10" t="str">
        <f>VLOOKUP(A2373,[3]Feuil1!$A$4:$B$2591,2,FALSE)</f>
        <v>Interventions sur la main ou le poignet à la suite de blessures, niveau 3</v>
      </c>
      <c r="C2373" s="26">
        <v>80</v>
      </c>
      <c r="D2373" s="27">
        <v>878990.9571</v>
      </c>
      <c r="E2373" s="26">
        <v>73</v>
      </c>
      <c r="F2373" s="27">
        <v>767830.42350000003</v>
      </c>
      <c r="G2373" s="26">
        <v>79</v>
      </c>
      <c r="H2373" s="27">
        <v>808351.53040000005</v>
      </c>
      <c r="I2373" s="28">
        <v>-0.12646379699999999</v>
      </c>
      <c r="J2373" s="28">
        <v>-8.7499999999999994E-2</v>
      </c>
      <c r="K2373" s="28">
        <v>-4.2700051000000003E-2</v>
      </c>
      <c r="L2373" s="28">
        <v>5.2773510500000002E-2</v>
      </c>
      <c r="M2373" s="28">
        <v>8.2191780800000003E-2</v>
      </c>
      <c r="N2373" s="28">
        <v>-2.7183971000000001E-2</v>
      </c>
      <c r="O2373" s="28">
        <v>8.2476499999999995E-5</v>
      </c>
      <c r="P2373" s="28">
        <v>7.7848099999999998E-5</v>
      </c>
      <c r="Q2373" s="28">
        <v>7.1745222999999997E-6</v>
      </c>
      <c r="R2373" s="28">
        <v>2.9830599999999999E-5</v>
      </c>
    </row>
    <row r="2374" spans="1:18" ht="22.5" x14ac:dyDescent="0.2">
      <c r="A2374" s="12" t="s">
        <v>2119</v>
      </c>
      <c r="B2374" s="10" t="str">
        <f>VLOOKUP(A2374,[3]Feuil1!$A$4:$B$2591,2,FALSE)</f>
        <v>Interventions sur la main ou le poignet à la suite de blessures, niveau 4</v>
      </c>
      <c r="C2374" s="26">
        <v>29</v>
      </c>
      <c r="D2374" s="27">
        <v>636774.65119999996</v>
      </c>
      <c r="E2374" s="26">
        <v>17</v>
      </c>
      <c r="F2374" s="27">
        <v>373653.36320000002</v>
      </c>
      <c r="G2374" s="26">
        <v>39</v>
      </c>
      <c r="H2374" s="27">
        <v>850653.16</v>
      </c>
      <c r="I2374" s="28">
        <v>-0.41320942599999999</v>
      </c>
      <c r="J2374" s="28">
        <v>-0.413793103</v>
      </c>
      <c r="K2374" s="28">
        <v>9.9568539999999998E-4</v>
      </c>
      <c r="L2374" s="28">
        <v>1.2765837104</v>
      </c>
      <c r="M2374" s="28">
        <v>1.2941176471</v>
      </c>
      <c r="N2374" s="28">
        <v>-7.6429979999999998E-3</v>
      </c>
      <c r="O2374" s="28">
        <v>3.0241380000000002E-4</v>
      </c>
      <c r="P2374" s="28">
        <v>9.1640000000000005E-4</v>
      </c>
      <c r="Q2374" s="28">
        <v>3.5418527999999998E-6</v>
      </c>
      <c r="R2374" s="28">
        <v>3.13917E-5</v>
      </c>
    </row>
    <row r="2375" spans="1:18" ht="22.5" x14ac:dyDescent="0.2">
      <c r="A2375" s="12" t="s">
        <v>2120</v>
      </c>
      <c r="B2375" s="10" t="str">
        <f>VLOOKUP(A2375,[3]Feuil1!$A$4:$B$2591,2,FALSE)</f>
        <v>Interventions sur la main ou le poignet à la suite de blessures, en ambulatoire</v>
      </c>
      <c r="C2375" s="26">
        <v>846</v>
      </c>
      <c r="D2375" s="27">
        <v>1918926.0134000001</v>
      </c>
      <c r="E2375" s="26">
        <v>797</v>
      </c>
      <c r="F2375" s="27">
        <v>1805630.4376000001</v>
      </c>
      <c r="G2375" s="26">
        <v>947</v>
      </c>
      <c r="H2375" s="27">
        <v>2136577.9665999999</v>
      </c>
      <c r="I2375" s="28">
        <v>-5.9041138E-2</v>
      </c>
      <c r="J2375" s="28">
        <v>-5.7919621999999997E-2</v>
      </c>
      <c r="K2375" s="28">
        <v>-1.1904680000000001E-3</v>
      </c>
      <c r="L2375" s="28">
        <v>0.1832864146</v>
      </c>
      <c r="M2375" s="28">
        <v>0.18820577159999999</v>
      </c>
      <c r="N2375" s="28">
        <v>-4.1401559999999999E-3</v>
      </c>
      <c r="O2375" s="28">
        <v>2.0619124000000001E-3</v>
      </c>
      <c r="P2375" s="28">
        <v>6.358081E-4</v>
      </c>
      <c r="Q2375" s="28">
        <v>8.6003500000000004E-5</v>
      </c>
      <c r="R2375" s="28">
        <v>7.8846300000000004E-5</v>
      </c>
    </row>
    <row r="2376" spans="1:18" ht="22.5" x14ac:dyDescent="0.2">
      <c r="A2376" s="12" t="s">
        <v>2121</v>
      </c>
      <c r="B2376" s="10" t="str">
        <f>VLOOKUP(A2376,[3]Feuil1!$A$4:$B$2591,2,FALSE)</f>
        <v>Autres interventions pour blessures ou complications d'acte, niveau 1</v>
      </c>
      <c r="C2376" s="26">
        <v>3708</v>
      </c>
      <c r="D2376" s="27">
        <v>10566211.48</v>
      </c>
      <c r="E2376" s="26">
        <v>3401</v>
      </c>
      <c r="F2376" s="27">
        <v>9598025.5767000001</v>
      </c>
      <c r="G2376" s="26">
        <v>3417</v>
      </c>
      <c r="H2376" s="27">
        <v>9586169.1525999997</v>
      </c>
      <c r="I2376" s="28">
        <v>-9.1630373000000001E-2</v>
      </c>
      <c r="J2376" s="28">
        <v>-8.2793959E-2</v>
      </c>
      <c r="K2376" s="28">
        <v>-9.6340560000000002E-3</v>
      </c>
      <c r="L2376" s="28">
        <v>-1.2352979999999999E-3</v>
      </c>
      <c r="M2376" s="28">
        <v>4.7044987000000003E-3</v>
      </c>
      <c r="N2376" s="28">
        <v>-5.9119840000000003E-3</v>
      </c>
      <c r="O2376" s="28">
        <v>2.1993730000000001E-4</v>
      </c>
      <c r="P2376" s="28">
        <v>-2.2778000000000001E-5</v>
      </c>
      <c r="Q2376" s="28">
        <v>3.103208E-4</v>
      </c>
      <c r="R2376" s="28">
        <v>3.5375899999999999E-4</v>
      </c>
    </row>
    <row r="2377" spans="1:18" ht="22.5" x14ac:dyDescent="0.2">
      <c r="A2377" s="12" t="s">
        <v>2122</v>
      </c>
      <c r="B2377" s="10" t="str">
        <f>VLOOKUP(A2377,[3]Feuil1!$A$4:$B$2591,2,FALSE)</f>
        <v>Autres interventions pour blessures ou complications d'acte, niveau 2</v>
      </c>
      <c r="C2377" s="26">
        <v>1894</v>
      </c>
      <c r="D2377" s="27">
        <v>13616744.149</v>
      </c>
      <c r="E2377" s="26">
        <v>1725</v>
      </c>
      <c r="F2377" s="27">
        <v>12379432.441</v>
      </c>
      <c r="G2377" s="26">
        <v>1747</v>
      </c>
      <c r="H2377" s="27">
        <v>12478394.505999999</v>
      </c>
      <c r="I2377" s="28">
        <v>-9.0866928E-2</v>
      </c>
      <c r="J2377" s="28">
        <v>-8.9229144999999996E-2</v>
      </c>
      <c r="K2377" s="28">
        <v>-1.798238E-3</v>
      </c>
      <c r="L2377" s="28">
        <v>7.9940711999999994E-3</v>
      </c>
      <c r="M2377" s="28">
        <v>1.27536232E-2</v>
      </c>
      <c r="N2377" s="28">
        <v>-4.6996149999999999E-3</v>
      </c>
      <c r="O2377" s="28">
        <v>3.0241380000000002E-4</v>
      </c>
      <c r="P2377" s="28">
        <v>1.901234E-4</v>
      </c>
      <c r="Q2377" s="28">
        <v>1.586568E-4</v>
      </c>
      <c r="R2377" s="28">
        <v>4.6049090000000001E-4</v>
      </c>
    </row>
    <row r="2378" spans="1:18" ht="22.5" x14ac:dyDescent="0.2">
      <c r="A2378" s="12" t="s">
        <v>2123</v>
      </c>
      <c r="B2378" s="10" t="str">
        <f>VLOOKUP(A2378,[3]Feuil1!$A$4:$B$2591,2,FALSE)</f>
        <v>Autres interventions pour blessures ou complications d'acte, niveau 3</v>
      </c>
      <c r="C2378" s="26">
        <v>2725</v>
      </c>
      <c r="D2378" s="27">
        <v>30474628.844000001</v>
      </c>
      <c r="E2378" s="26">
        <v>2765</v>
      </c>
      <c r="F2378" s="27">
        <v>30404465.478999998</v>
      </c>
      <c r="G2378" s="26">
        <v>2916</v>
      </c>
      <c r="H2378" s="27">
        <v>32290784.774</v>
      </c>
      <c r="I2378" s="28">
        <v>-2.302353E-3</v>
      </c>
      <c r="J2378" s="28">
        <v>1.46788991E-2</v>
      </c>
      <c r="K2378" s="28">
        <v>-1.6735592000000001E-2</v>
      </c>
      <c r="L2378" s="28">
        <v>6.2040863600000003E-2</v>
      </c>
      <c r="M2378" s="28">
        <v>5.4611211600000001E-2</v>
      </c>
      <c r="N2378" s="28">
        <v>7.0449203999999998E-3</v>
      </c>
      <c r="O2378" s="28">
        <v>2.0756583999999999E-3</v>
      </c>
      <c r="P2378" s="28">
        <v>3.6239492000000001E-3</v>
      </c>
      <c r="Q2378" s="28">
        <v>2.6482159999999998E-4</v>
      </c>
      <c r="R2378" s="28">
        <v>1.1916288E-3</v>
      </c>
    </row>
    <row r="2379" spans="1:18" ht="22.5" x14ac:dyDescent="0.2">
      <c r="A2379" s="12" t="s">
        <v>2124</v>
      </c>
      <c r="B2379" s="10" t="str">
        <f>VLOOKUP(A2379,[3]Feuil1!$A$4:$B$2591,2,FALSE)</f>
        <v>Autres interventions pour blessures ou complications d'acte, niveau 4</v>
      </c>
      <c r="C2379" s="26">
        <v>1138</v>
      </c>
      <c r="D2379" s="27">
        <v>24059015.471000001</v>
      </c>
      <c r="E2379" s="26">
        <v>1283</v>
      </c>
      <c r="F2379" s="27">
        <v>26654646.982000001</v>
      </c>
      <c r="G2379" s="26">
        <v>1360</v>
      </c>
      <c r="H2379" s="27">
        <v>28717213.353</v>
      </c>
      <c r="I2379" s="28">
        <v>0.10788602360000001</v>
      </c>
      <c r="J2379" s="28">
        <v>0.12741652019999999</v>
      </c>
      <c r="K2379" s="28">
        <v>-1.7323231000000001E-2</v>
      </c>
      <c r="L2379" s="28">
        <v>7.7381117499999999E-2</v>
      </c>
      <c r="M2379" s="28">
        <v>6.0015588500000001E-2</v>
      </c>
      <c r="N2379" s="28">
        <v>1.6382333700000001E-2</v>
      </c>
      <c r="O2379" s="28">
        <v>1.0584482999999999E-3</v>
      </c>
      <c r="P2379" s="28">
        <v>3.9625507000000003E-3</v>
      </c>
      <c r="Q2379" s="28">
        <v>1.2351079999999999E-4</v>
      </c>
      <c r="R2379" s="28">
        <v>1.0597530999999999E-3</v>
      </c>
    </row>
    <row r="2380" spans="1:18" ht="22.5" x14ac:dyDescent="0.2">
      <c r="A2380" s="12" t="s">
        <v>2125</v>
      </c>
      <c r="B2380" s="10" t="str">
        <f>VLOOKUP(A2380,[3]Feuil1!$A$4:$B$2591,2,FALSE)</f>
        <v>Autres interventions pour blessures ou complications d'acte, en ambulatoire</v>
      </c>
      <c r="C2380" s="26">
        <v>718</v>
      </c>
      <c r="D2380" s="27">
        <v>1011498.1781</v>
      </c>
      <c r="E2380" s="26">
        <v>741</v>
      </c>
      <c r="F2380" s="27">
        <v>1047200.3885999999</v>
      </c>
      <c r="G2380" s="26">
        <v>769</v>
      </c>
      <c r="H2380" s="27">
        <v>1081880.5629</v>
      </c>
      <c r="I2380" s="28">
        <v>3.5296366599999997E-2</v>
      </c>
      <c r="J2380" s="28">
        <v>3.2033426199999999E-2</v>
      </c>
      <c r="K2380" s="28">
        <v>3.1616615999999998E-3</v>
      </c>
      <c r="L2380" s="28">
        <v>3.3117037299999999E-2</v>
      </c>
      <c r="M2380" s="28">
        <v>3.7786774600000003E-2</v>
      </c>
      <c r="N2380" s="28">
        <v>-4.4997079999999998E-3</v>
      </c>
      <c r="O2380" s="28">
        <v>3.8489029999999998E-4</v>
      </c>
      <c r="P2380" s="28">
        <v>6.6626700000000004E-5</v>
      </c>
      <c r="Q2380" s="28">
        <v>6.9838099999999998E-5</v>
      </c>
      <c r="R2380" s="28">
        <v>3.9924700000000001E-5</v>
      </c>
    </row>
    <row r="2381" spans="1:18" ht="33.75" x14ac:dyDescent="0.2">
      <c r="A2381" s="12" t="s">
        <v>2601</v>
      </c>
      <c r="B2381" s="10" t="str">
        <f>VLOOKUP(A2381,[3]Feuil1!$A$4:$B$2591,2,FALSE)</f>
        <v>Greffes de peau ou parages de plaies pour lésions autres que des brûlures, niveau 1</v>
      </c>
      <c r="C2381" s="26">
        <v>1292</v>
      </c>
      <c r="D2381" s="27">
        <v>2965705.4764999999</v>
      </c>
      <c r="E2381" s="26">
        <v>1138</v>
      </c>
      <c r="F2381" s="27">
        <v>2608966.4722000002</v>
      </c>
      <c r="G2381" s="26">
        <v>1181</v>
      </c>
      <c r="H2381" s="27">
        <v>2790695.8818000001</v>
      </c>
      <c r="I2381" s="28">
        <v>-0.12028807599999999</v>
      </c>
      <c r="J2381" s="28">
        <v>-0.119195046</v>
      </c>
      <c r="K2381" s="28">
        <v>-1.240943E-3</v>
      </c>
      <c r="L2381" s="28">
        <v>6.9655709100000004E-2</v>
      </c>
      <c r="M2381" s="28">
        <v>3.7785588799999999E-2</v>
      </c>
      <c r="N2381" s="28">
        <v>3.0709734900000001E-2</v>
      </c>
      <c r="O2381" s="28">
        <v>5.9108149999999998E-4</v>
      </c>
      <c r="P2381" s="28">
        <v>3.4913400000000002E-4</v>
      </c>
      <c r="Q2381" s="28">
        <v>1.072546E-4</v>
      </c>
      <c r="R2381" s="28">
        <v>1.029852E-4</v>
      </c>
    </row>
    <row r="2382" spans="1:18" ht="33.75" x14ac:dyDescent="0.2">
      <c r="A2382" s="12" t="s">
        <v>2602</v>
      </c>
      <c r="B2382" s="10" t="str">
        <f>VLOOKUP(A2382,[3]Feuil1!$A$4:$B$2591,2,FALSE)</f>
        <v>Greffes de peau ou parages de plaies pour lésions autres que des brûlures, niveau 2</v>
      </c>
      <c r="C2382" s="26">
        <v>108</v>
      </c>
      <c r="D2382" s="27">
        <v>1131628.9166999999</v>
      </c>
      <c r="E2382" s="26">
        <v>117</v>
      </c>
      <c r="F2382" s="27">
        <v>1226871.1100999999</v>
      </c>
      <c r="G2382" s="26">
        <v>123</v>
      </c>
      <c r="H2382" s="27">
        <v>1284857.7083999999</v>
      </c>
      <c r="I2382" s="28">
        <v>8.4163803199999998E-2</v>
      </c>
      <c r="J2382" s="28">
        <v>8.3333333300000006E-2</v>
      </c>
      <c r="K2382" s="28">
        <v>7.6658749999999995E-4</v>
      </c>
      <c r="L2382" s="28">
        <v>4.72638061E-2</v>
      </c>
      <c r="M2382" s="28">
        <v>5.1282051299999999E-2</v>
      </c>
      <c r="N2382" s="28">
        <v>-3.822233E-3</v>
      </c>
      <c r="O2382" s="28">
        <v>8.2476499999999995E-5</v>
      </c>
      <c r="P2382" s="28">
        <v>1.114024E-4</v>
      </c>
      <c r="Q2382" s="28">
        <v>1.1170499999999999E-5</v>
      </c>
      <c r="R2382" s="28">
        <v>4.74152E-5</v>
      </c>
    </row>
    <row r="2383" spans="1:18" ht="33.75" x14ac:dyDescent="0.2">
      <c r="A2383" s="12" t="s">
        <v>2603</v>
      </c>
      <c r="B2383" s="10" t="str">
        <f>VLOOKUP(A2383,[3]Feuil1!$A$4:$B$2591,2,FALSE)</f>
        <v>Greffes de peau ou parages de plaies pour lésions autres que des brûlures, niveau 3</v>
      </c>
      <c r="C2383" s="26">
        <v>181</v>
      </c>
      <c r="D2383" s="27">
        <v>2628111.0397000001</v>
      </c>
      <c r="E2383" s="26">
        <v>197</v>
      </c>
      <c r="F2383" s="27">
        <v>2825055.7919000001</v>
      </c>
      <c r="G2383" s="26">
        <v>221</v>
      </c>
      <c r="H2383" s="27">
        <v>3173446.0547000002</v>
      </c>
      <c r="I2383" s="28">
        <v>7.4937759199999995E-2</v>
      </c>
      <c r="J2383" s="28">
        <v>8.8397790099999998E-2</v>
      </c>
      <c r="K2383" s="28">
        <v>-1.2366830000000001E-2</v>
      </c>
      <c r="L2383" s="28">
        <v>0.1233215513</v>
      </c>
      <c r="M2383" s="28">
        <v>0.1218274112</v>
      </c>
      <c r="N2383" s="28">
        <v>1.3318805999999999E-3</v>
      </c>
      <c r="O2383" s="28">
        <v>3.2990599999999998E-4</v>
      </c>
      <c r="P2383" s="28">
        <v>6.6931860000000001E-4</v>
      </c>
      <c r="Q2383" s="28">
        <v>2.00705E-5</v>
      </c>
      <c r="R2383" s="28">
        <v>1.171099E-4</v>
      </c>
    </row>
    <row r="2384" spans="1:18" ht="33.75" x14ac:dyDescent="0.2">
      <c r="A2384" s="12" t="s">
        <v>2604</v>
      </c>
      <c r="B2384" s="10" t="str">
        <f>VLOOKUP(A2384,[3]Feuil1!$A$4:$B$2591,2,FALSE)</f>
        <v>Greffes de peau ou parages de plaies pour lésions autres que des brûlures, niveau 4</v>
      </c>
      <c r="C2384" s="26">
        <v>182</v>
      </c>
      <c r="D2384" s="27">
        <v>4878736.6582000004</v>
      </c>
      <c r="E2384" s="26">
        <v>157</v>
      </c>
      <c r="F2384" s="27">
        <v>4181149.2078</v>
      </c>
      <c r="G2384" s="26">
        <v>163</v>
      </c>
      <c r="H2384" s="27">
        <v>4605177.1494000005</v>
      </c>
      <c r="I2384" s="28">
        <v>-0.142985264</v>
      </c>
      <c r="J2384" s="28">
        <v>-0.13736263700000001</v>
      </c>
      <c r="K2384" s="28">
        <v>-6.5179499999999998E-3</v>
      </c>
      <c r="L2384" s="28">
        <v>0.1014142095</v>
      </c>
      <c r="M2384" s="28">
        <v>3.8216560500000003E-2</v>
      </c>
      <c r="N2384" s="28">
        <v>6.0871355100000003E-2</v>
      </c>
      <c r="O2384" s="28">
        <v>8.2476499999999995E-5</v>
      </c>
      <c r="P2384" s="28">
        <v>8.1463179999999996E-4</v>
      </c>
      <c r="Q2384" s="28">
        <v>1.4803100000000001E-5</v>
      </c>
      <c r="R2384" s="28">
        <v>1.6994509999999999E-4</v>
      </c>
    </row>
    <row r="2385" spans="1:18" ht="33.75" x14ac:dyDescent="0.2">
      <c r="A2385" s="12" t="s">
        <v>2605</v>
      </c>
      <c r="B2385" s="10" t="str">
        <f>VLOOKUP(A2385,[3]Feuil1!$A$4:$B$2591,2,FALSE)</f>
        <v>Greffes de peau ou parages de plaies pour lésions autres que des brûlures, en ambulatoire</v>
      </c>
      <c r="C2385" s="26">
        <v>517</v>
      </c>
      <c r="D2385" s="27">
        <v>1111286.2115</v>
      </c>
      <c r="E2385" s="26">
        <v>508</v>
      </c>
      <c r="F2385" s="27">
        <v>1093415.7305000001</v>
      </c>
      <c r="G2385" s="26">
        <v>585</v>
      </c>
      <c r="H2385" s="27">
        <v>1261453.173</v>
      </c>
      <c r="I2385" s="28">
        <v>-1.6080898999999999E-2</v>
      </c>
      <c r="J2385" s="28">
        <v>-1.7408124000000001E-2</v>
      </c>
      <c r="K2385" s="28">
        <v>1.3507389000000001E-3</v>
      </c>
      <c r="L2385" s="28">
        <v>0.15368120090000001</v>
      </c>
      <c r="M2385" s="28">
        <v>0.15157480309999999</v>
      </c>
      <c r="N2385" s="28">
        <v>1.8291454E-3</v>
      </c>
      <c r="O2385" s="28">
        <v>1.0584482999999999E-3</v>
      </c>
      <c r="P2385" s="28">
        <v>3.228293E-4</v>
      </c>
      <c r="Q2385" s="28">
        <v>5.3127800000000003E-5</v>
      </c>
      <c r="R2385" s="28">
        <v>4.6551500000000003E-5</v>
      </c>
    </row>
    <row r="2386" spans="1:18" ht="33.75" x14ac:dyDescent="0.2">
      <c r="A2386" s="12" t="s">
        <v>2126</v>
      </c>
      <c r="B2386" s="10" t="str">
        <f>VLOOKUP(A2386,[3]Feuil1!$A$4:$B$2591,2,FALSE)</f>
        <v>Traumatismes, allergies et empoisonnements sans acte opératoire, avec anesthésie, en ambulatoire</v>
      </c>
      <c r="C2386" s="26">
        <v>890</v>
      </c>
      <c r="D2386" s="27">
        <v>821424.94200000004</v>
      </c>
      <c r="E2386" s="26">
        <v>763</v>
      </c>
      <c r="F2386" s="27">
        <v>700945.70640000002</v>
      </c>
      <c r="G2386" s="26">
        <v>792</v>
      </c>
      <c r="H2386" s="27">
        <v>725710.53480000002</v>
      </c>
      <c r="I2386" s="28">
        <v>-0.14667102200000001</v>
      </c>
      <c r="J2386" s="28">
        <v>-0.14269662899999999</v>
      </c>
      <c r="K2386" s="28">
        <v>-4.6359230000000001E-3</v>
      </c>
      <c r="L2386" s="28">
        <v>3.5330594299999997E-2</v>
      </c>
      <c r="M2386" s="28">
        <v>3.8007863699999998E-2</v>
      </c>
      <c r="N2386" s="28">
        <v>-2.5792380000000002E-3</v>
      </c>
      <c r="O2386" s="28">
        <v>3.9863639999999998E-4</v>
      </c>
      <c r="P2386" s="28">
        <v>4.7577600000000003E-5</v>
      </c>
      <c r="Q2386" s="28">
        <v>7.1926899999999997E-5</v>
      </c>
      <c r="R2386" s="28">
        <v>2.67809E-5</v>
      </c>
    </row>
    <row r="2387" spans="1:18" ht="33.75" x14ac:dyDescent="0.2">
      <c r="A2387" s="12" t="s">
        <v>2127</v>
      </c>
      <c r="B2387" s="10" t="str">
        <f>VLOOKUP(A2387,[3]Feuil1!$A$4:$B$2591,2,FALSE)</f>
        <v>Effets toxiques des médicaments et substances biologiques, âge inférieur à 18 ans, niveau 1</v>
      </c>
      <c r="C2387" s="26">
        <v>5212</v>
      </c>
      <c r="D2387" s="27">
        <v>9321080.8627000004</v>
      </c>
      <c r="E2387" s="26">
        <v>5027</v>
      </c>
      <c r="F2387" s="27">
        <v>8945407.3807999995</v>
      </c>
      <c r="G2387" s="26">
        <v>4800</v>
      </c>
      <c r="H2387" s="27">
        <v>8697372.5857999995</v>
      </c>
      <c r="I2387" s="28">
        <v>-4.0303639000000002E-2</v>
      </c>
      <c r="J2387" s="28">
        <v>-3.5495011999999999E-2</v>
      </c>
      <c r="K2387" s="28">
        <v>-4.9855919999999996E-3</v>
      </c>
      <c r="L2387" s="28">
        <v>-2.7727613000000002E-2</v>
      </c>
      <c r="M2387" s="28">
        <v>-4.5156157000000002E-2</v>
      </c>
      <c r="N2387" s="28">
        <v>1.8252768499999999E-2</v>
      </c>
      <c r="O2387" s="28">
        <v>-3.1203609999999999E-3</v>
      </c>
      <c r="P2387" s="28">
        <v>-4.7651799999999999E-4</v>
      </c>
      <c r="Q2387" s="28">
        <v>4.3592030000000001E-4</v>
      </c>
      <c r="R2387" s="28">
        <v>3.2095970000000002E-4</v>
      </c>
    </row>
    <row r="2388" spans="1:18" ht="33.75" x14ac:dyDescent="0.2">
      <c r="A2388" s="12" t="s">
        <v>2128</v>
      </c>
      <c r="B2388" s="10" t="str">
        <f>VLOOKUP(A2388,[3]Feuil1!$A$4:$B$2591,2,FALSE)</f>
        <v>Effets toxiques des médicaments et substances biologiques, âge inférieur à 18 ans, niveau 2</v>
      </c>
      <c r="C2388" s="26">
        <v>381</v>
      </c>
      <c r="D2388" s="27">
        <v>1542581.9339999999</v>
      </c>
      <c r="E2388" s="26">
        <v>503</v>
      </c>
      <c r="F2388" s="27">
        <v>1963021.9080000001</v>
      </c>
      <c r="G2388" s="26">
        <v>535</v>
      </c>
      <c r="H2388" s="27">
        <v>2128131.0980000002</v>
      </c>
      <c r="I2388" s="28">
        <v>0.27255600800000002</v>
      </c>
      <c r="J2388" s="28">
        <v>0.32020997379999999</v>
      </c>
      <c r="K2388" s="28">
        <v>-3.6095746999999997E-2</v>
      </c>
      <c r="L2388" s="28">
        <v>8.4109703199999997E-2</v>
      </c>
      <c r="M2388" s="28">
        <v>6.3618290300000005E-2</v>
      </c>
      <c r="N2388" s="28">
        <v>1.9265758300000001E-2</v>
      </c>
      <c r="O2388" s="28">
        <v>4.3987460000000003E-4</v>
      </c>
      <c r="P2388" s="28">
        <v>3.1720359999999999E-4</v>
      </c>
      <c r="Q2388" s="28">
        <v>4.8587000000000001E-5</v>
      </c>
      <c r="R2388" s="28">
        <v>7.8534600000000005E-5</v>
      </c>
    </row>
    <row r="2389" spans="1:18" ht="33.75" x14ac:dyDescent="0.2">
      <c r="A2389" s="12" t="s">
        <v>2129</v>
      </c>
      <c r="B2389" s="10" t="str">
        <f>VLOOKUP(A2389,[3]Feuil1!$A$4:$B$2591,2,FALSE)</f>
        <v>Effets toxiques des médicaments et substances biologiques, âge inférieur à 18 ans, niveau 3</v>
      </c>
      <c r="C2389" s="26">
        <v>87</v>
      </c>
      <c r="D2389" s="27">
        <v>464890.80170000001</v>
      </c>
      <c r="E2389" s="26">
        <v>82</v>
      </c>
      <c r="F2389" s="27">
        <v>479373.82520000002</v>
      </c>
      <c r="G2389" s="26">
        <v>71</v>
      </c>
      <c r="H2389" s="27">
        <v>370811.03360000002</v>
      </c>
      <c r="I2389" s="28">
        <v>3.11536031E-2</v>
      </c>
      <c r="J2389" s="28">
        <v>-5.7471264000000001E-2</v>
      </c>
      <c r="K2389" s="28">
        <v>9.4028822799999995E-2</v>
      </c>
      <c r="L2389" s="28">
        <v>-0.22646791699999999</v>
      </c>
      <c r="M2389" s="28">
        <v>-0.134146341</v>
      </c>
      <c r="N2389" s="28">
        <v>-0.106624918</v>
      </c>
      <c r="O2389" s="28">
        <v>-1.5120699999999999E-4</v>
      </c>
      <c r="P2389" s="28">
        <v>-2.0856800000000001E-4</v>
      </c>
      <c r="Q2389" s="28">
        <v>6.4479884000000002E-6</v>
      </c>
      <c r="R2389" s="28">
        <v>1.36841E-5</v>
      </c>
    </row>
    <row r="2390" spans="1:18" ht="33.75" x14ac:dyDescent="0.2">
      <c r="A2390" s="12" t="s">
        <v>2130</v>
      </c>
      <c r="B2390" s="10" t="str">
        <f>VLOOKUP(A2390,[3]Feuil1!$A$4:$B$2591,2,FALSE)</f>
        <v>Effets toxiques des médicaments et substances biologiques, âge inférieur à 18 ans, niveau 4</v>
      </c>
      <c r="C2390" s="26">
        <v>27</v>
      </c>
      <c r="D2390" s="27">
        <v>240550.44020000001</v>
      </c>
      <c r="E2390" s="26">
        <v>18</v>
      </c>
      <c r="F2390" s="27">
        <v>156387.84419999999</v>
      </c>
      <c r="G2390" s="26">
        <v>15</v>
      </c>
      <c r="H2390" s="27">
        <v>132856.66940000001</v>
      </c>
      <c r="I2390" s="28">
        <v>-0.349875045</v>
      </c>
      <c r="J2390" s="28">
        <v>-0.33333333300000001</v>
      </c>
      <c r="K2390" s="28">
        <v>-2.4812567000000001E-2</v>
      </c>
      <c r="L2390" s="28">
        <v>-0.150466776</v>
      </c>
      <c r="M2390" s="28">
        <v>-0.16666666699999999</v>
      </c>
      <c r="N2390" s="28">
        <v>1.9439868200000002E-2</v>
      </c>
      <c r="O2390" s="28">
        <v>-4.1238000000000001E-5</v>
      </c>
      <c r="P2390" s="28">
        <v>-4.5207999999999998E-5</v>
      </c>
      <c r="Q2390" s="28">
        <v>1.3622510999999999E-6</v>
      </c>
      <c r="R2390" s="28">
        <v>4.9028177000000001E-6</v>
      </c>
    </row>
    <row r="2391" spans="1:18" ht="33.75" x14ac:dyDescent="0.2">
      <c r="A2391" s="12" t="s">
        <v>2131</v>
      </c>
      <c r="B2391" s="10" t="str">
        <f>VLOOKUP(A2391,[3]Feuil1!$A$4:$B$2591,2,FALSE)</f>
        <v>Effets toxiques des médicaments et substances biologiques, âge inférieur à 18 ans, très courte durée</v>
      </c>
      <c r="C2391" s="26">
        <v>7486</v>
      </c>
      <c r="D2391" s="27">
        <v>4178270.7812000001</v>
      </c>
      <c r="E2391" s="26">
        <v>7128</v>
      </c>
      <c r="F2391" s="27">
        <v>3973131.9928000001</v>
      </c>
      <c r="G2391" s="26">
        <v>6488</v>
      </c>
      <c r="H2391" s="27">
        <v>3619855.6379999998</v>
      </c>
      <c r="I2391" s="28">
        <v>-4.9096576000000003E-2</v>
      </c>
      <c r="J2391" s="28">
        <v>-4.7822601999999999E-2</v>
      </c>
      <c r="K2391" s="28">
        <v>-1.337958E-3</v>
      </c>
      <c r="L2391" s="28">
        <v>-8.8916339999999996E-2</v>
      </c>
      <c r="M2391" s="28">
        <v>-8.9786755999999995E-2</v>
      </c>
      <c r="N2391" s="28">
        <v>9.5627760000000005E-4</v>
      </c>
      <c r="O2391" s="28">
        <v>-8.797493E-3</v>
      </c>
      <c r="P2391" s="28">
        <v>-6.7870599999999995E-4</v>
      </c>
      <c r="Q2391" s="28">
        <v>5.8921899999999998E-4</v>
      </c>
      <c r="R2391" s="28">
        <v>1.335838E-4</v>
      </c>
    </row>
    <row r="2392" spans="1:18" ht="22.5" x14ac:dyDescent="0.2">
      <c r="A2392" s="12" t="s">
        <v>2132</v>
      </c>
      <c r="B2392" s="10" t="str">
        <f>VLOOKUP(A2392,[3]Feuil1!$A$4:$B$2591,2,FALSE)</f>
        <v>Réactions allergiques non classées ailleurs, âge inférieur à 18 ans, niveau 1</v>
      </c>
      <c r="C2392" s="26">
        <v>1423</v>
      </c>
      <c r="D2392" s="27">
        <v>1033471.406</v>
      </c>
      <c r="E2392" s="26">
        <v>1473</v>
      </c>
      <c r="F2392" s="27">
        <v>1063767.453</v>
      </c>
      <c r="G2392" s="26">
        <v>1347</v>
      </c>
      <c r="H2392" s="27">
        <v>958807.44010000001</v>
      </c>
      <c r="I2392" s="28">
        <v>2.9314838199999999E-2</v>
      </c>
      <c r="J2392" s="28">
        <v>3.5137034400000003E-2</v>
      </c>
      <c r="K2392" s="28">
        <v>-5.6245660000000001E-3</v>
      </c>
      <c r="L2392" s="28">
        <v>-9.8668194000000001E-2</v>
      </c>
      <c r="M2392" s="28">
        <v>-8.5539715000000002E-2</v>
      </c>
      <c r="N2392" s="28">
        <v>-1.4356532E-2</v>
      </c>
      <c r="O2392" s="28">
        <v>-1.7320059999999999E-3</v>
      </c>
      <c r="P2392" s="28">
        <v>-2.01647E-4</v>
      </c>
      <c r="Q2392" s="28">
        <v>1.2233010000000001E-4</v>
      </c>
      <c r="R2392" s="28">
        <v>3.5382900000000003E-5</v>
      </c>
    </row>
    <row r="2393" spans="1:18" ht="22.5" x14ac:dyDescent="0.2">
      <c r="A2393" s="12" t="s">
        <v>2133</v>
      </c>
      <c r="B2393" s="10" t="str">
        <f>VLOOKUP(A2393,[3]Feuil1!$A$4:$B$2591,2,FALSE)</f>
        <v>Réactions allergiques non classées ailleurs, âge inférieur à 18 ans, niveau 2</v>
      </c>
      <c r="C2393" s="26">
        <v>44</v>
      </c>
      <c r="D2393" s="27">
        <v>86574.696800000005</v>
      </c>
      <c r="E2393" s="26">
        <v>52</v>
      </c>
      <c r="F2393" s="27">
        <v>100264.09540000001</v>
      </c>
      <c r="G2393" s="26">
        <v>49</v>
      </c>
      <c r="H2393" s="27">
        <v>92559.622399999993</v>
      </c>
      <c r="I2393" s="28">
        <v>0.15812239729999999</v>
      </c>
      <c r="J2393" s="28">
        <v>0.18181818180000001</v>
      </c>
      <c r="K2393" s="28">
        <v>-2.0050279000000001E-2</v>
      </c>
      <c r="L2393" s="28">
        <v>-7.6841794000000005E-2</v>
      </c>
      <c r="M2393" s="28">
        <v>-5.7692307999999998E-2</v>
      </c>
      <c r="N2393" s="28">
        <v>-2.0321903999999998E-2</v>
      </c>
      <c r="O2393" s="28">
        <v>-4.1238000000000001E-5</v>
      </c>
      <c r="P2393" s="28">
        <v>-1.4802E-5</v>
      </c>
      <c r="Q2393" s="28">
        <v>4.4500202000000002E-6</v>
      </c>
      <c r="R2393" s="28">
        <v>3.4157332999999998E-6</v>
      </c>
    </row>
    <row r="2394" spans="1:18" ht="22.5" x14ac:dyDescent="0.2">
      <c r="A2394" s="12" t="s">
        <v>2134</v>
      </c>
      <c r="B2394" s="10" t="str">
        <f>VLOOKUP(A2394,[3]Feuil1!$A$4:$B$2591,2,FALSE)</f>
        <v>Réactions allergiques non classées ailleurs, âge inférieur à 18 ans, niveau 3</v>
      </c>
      <c r="C2394" s="26">
        <v>7</v>
      </c>
      <c r="D2394" s="27">
        <v>18971.567299999999</v>
      </c>
      <c r="E2394" s="26">
        <v>6</v>
      </c>
      <c r="F2394" s="27">
        <v>16100.34</v>
      </c>
      <c r="G2394" s="26">
        <v>10</v>
      </c>
      <c r="H2394" s="27">
        <v>27021.737300000001</v>
      </c>
      <c r="I2394" s="28">
        <v>-0.15134370599999999</v>
      </c>
      <c r="J2394" s="28">
        <v>-0.14285714299999999</v>
      </c>
      <c r="K2394" s="28">
        <v>-9.9009900000000001E-3</v>
      </c>
      <c r="L2394" s="28">
        <v>0.67833333330000001</v>
      </c>
      <c r="M2394" s="28">
        <v>0.66666666669999997</v>
      </c>
      <c r="N2394" s="28">
        <v>7.0000000000000001E-3</v>
      </c>
      <c r="O2394" s="28">
        <v>5.4984300000000001E-5</v>
      </c>
      <c r="P2394" s="28">
        <v>2.09819E-5</v>
      </c>
      <c r="Q2394" s="28">
        <v>9.0816739000000002E-7</v>
      </c>
      <c r="R2394" s="28">
        <v>9.9718480999999991E-7</v>
      </c>
    </row>
    <row r="2395" spans="1:18" ht="22.5" x14ac:dyDescent="0.2">
      <c r="A2395" s="12" t="s">
        <v>2135</v>
      </c>
      <c r="B2395" s="10" t="str">
        <f>VLOOKUP(A2395,[3]Feuil1!$A$4:$B$2591,2,FALSE)</f>
        <v>Réactions allergiques non classées ailleurs, âge inférieur à 18 ans, niveau 4</v>
      </c>
      <c r="C2395" s="26" t="s">
        <v>3391</v>
      </c>
      <c r="D2395" s="27" t="s">
        <v>3391</v>
      </c>
      <c r="E2395" s="26">
        <v>1</v>
      </c>
      <c r="F2395" s="27">
        <v>4689.49</v>
      </c>
      <c r="G2395" s="26">
        <v>1</v>
      </c>
      <c r="H2395" s="27">
        <v>4689.49</v>
      </c>
      <c r="I2395" s="28" t="s">
        <v>3391</v>
      </c>
      <c r="J2395" s="28" t="s">
        <v>3391</v>
      </c>
      <c r="K2395" s="28" t="s">
        <v>3391</v>
      </c>
      <c r="L2395" s="28">
        <v>0</v>
      </c>
      <c r="M2395" s="28">
        <v>0</v>
      </c>
      <c r="N2395" s="28">
        <v>0</v>
      </c>
      <c r="O2395" s="28">
        <v>0</v>
      </c>
      <c r="P2395" s="28">
        <v>0</v>
      </c>
      <c r="Q2395" s="28">
        <v>9.0816739000000005E-8</v>
      </c>
      <c r="R2395" s="28">
        <v>1.7305653E-7</v>
      </c>
    </row>
    <row r="2396" spans="1:18" ht="33.75" x14ac:dyDescent="0.2">
      <c r="A2396" s="12" t="s">
        <v>2458</v>
      </c>
      <c r="B2396" s="10" t="str">
        <f>VLOOKUP(A2396,[3]Feuil1!$A$4:$B$2591,2,FALSE)</f>
        <v>Réactions allergiques non classées ailleurs, âge inférieur à 18 ans, très courte durée</v>
      </c>
      <c r="C2396" s="26">
        <v>3489</v>
      </c>
      <c r="D2396" s="27">
        <v>2042007.2723999999</v>
      </c>
      <c r="E2396" s="26">
        <v>3291</v>
      </c>
      <c r="F2396" s="27">
        <v>1928170.2156</v>
      </c>
      <c r="G2396" s="26">
        <v>2863</v>
      </c>
      <c r="H2396" s="27">
        <v>1673042.1462000001</v>
      </c>
      <c r="I2396" s="28">
        <v>-5.5747626000000002E-2</v>
      </c>
      <c r="J2396" s="28">
        <v>-5.6749784999999997E-2</v>
      </c>
      <c r="K2396" s="28">
        <v>1.0624535E-3</v>
      </c>
      <c r="L2396" s="28">
        <v>-0.13231615499999999</v>
      </c>
      <c r="M2396" s="28">
        <v>-0.13005165599999999</v>
      </c>
      <c r="N2396" s="28">
        <v>-2.6030269999999999E-3</v>
      </c>
      <c r="O2396" s="28">
        <v>-5.8833230000000002E-3</v>
      </c>
      <c r="P2396" s="28">
        <v>-4.9014600000000001E-4</v>
      </c>
      <c r="Q2396" s="28">
        <v>2.6000829999999999E-4</v>
      </c>
      <c r="R2396" s="28">
        <v>6.1740400000000003E-5</v>
      </c>
    </row>
    <row r="2397" spans="1:18" ht="22.5" x14ac:dyDescent="0.2">
      <c r="A2397" s="12" t="s">
        <v>2136</v>
      </c>
      <c r="B2397" s="10" t="str">
        <f>VLOOKUP(A2397,[3]Feuil1!$A$4:$B$2591,2,FALSE)</f>
        <v>Réactions allergiques non classées ailleurs, âge supérieur à 17 ans, niveau 1</v>
      </c>
      <c r="C2397" s="26">
        <v>775</v>
      </c>
      <c r="D2397" s="27">
        <v>913747.53240000003</v>
      </c>
      <c r="E2397" s="26">
        <v>858</v>
      </c>
      <c r="F2397" s="27">
        <v>1039693.7546</v>
      </c>
      <c r="G2397" s="26">
        <v>794</v>
      </c>
      <c r="H2397" s="27">
        <v>965350.47600000002</v>
      </c>
      <c r="I2397" s="28">
        <v>0.13783481510000001</v>
      </c>
      <c r="J2397" s="28">
        <v>0.10709677419999999</v>
      </c>
      <c r="K2397" s="28">
        <v>2.77645475E-2</v>
      </c>
      <c r="L2397" s="28">
        <v>-7.1504977999999997E-2</v>
      </c>
      <c r="M2397" s="28">
        <v>-7.4592074999999994E-2</v>
      </c>
      <c r="N2397" s="28">
        <v>3.3359309999999999E-3</v>
      </c>
      <c r="O2397" s="28">
        <v>-8.7974899999999998E-4</v>
      </c>
      <c r="P2397" s="28">
        <v>-1.42826E-4</v>
      </c>
      <c r="Q2397" s="28">
        <v>7.2108500000000003E-5</v>
      </c>
      <c r="R2397" s="28">
        <v>3.5624399999999997E-5</v>
      </c>
    </row>
    <row r="2398" spans="1:18" ht="22.5" x14ac:dyDescent="0.2">
      <c r="A2398" s="12" t="s">
        <v>2137</v>
      </c>
      <c r="B2398" s="10" t="str">
        <f>VLOOKUP(A2398,[3]Feuil1!$A$4:$B$2591,2,FALSE)</f>
        <v>Réactions allergiques non classées ailleurs, âge supérieur à 17 ans, niveau 2</v>
      </c>
      <c r="C2398" s="26">
        <v>310</v>
      </c>
      <c r="D2398" s="27">
        <v>610603.42070000002</v>
      </c>
      <c r="E2398" s="26">
        <v>340</v>
      </c>
      <c r="F2398" s="27">
        <v>680206.71100000001</v>
      </c>
      <c r="G2398" s="26">
        <v>339</v>
      </c>
      <c r="H2398" s="27">
        <v>677657.65029999998</v>
      </c>
      <c r="I2398" s="28">
        <v>0.11399099309999999</v>
      </c>
      <c r="J2398" s="28">
        <v>9.6774193499999994E-2</v>
      </c>
      <c r="K2398" s="28">
        <v>1.56976702E-2</v>
      </c>
      <c r="L2398" s="28">
        <v>-3.7474790000000002E-3</v>
      </c>
      <c r="M2398" s="28">
        <v>-2.9411760000000002E-3</v>
      </c>
      <c r="N2398" s="28">
        <v>-8.08681E-4</v>
      </c>
      <c r="O2398" s="28">
        <v>-1.3746E-5</v>
      </c>
      <c r="P2398" s="28">
        <v>-4.8971909999999998E-6</v>
      </c>
      <c r="Q2398" s="28">
        <v>3.0786900000000002E-5</v>
      </c>
      <c r="R2398" s="28">
        <v>2.5007600000000001E-5</v>
      </c>
    </row>
    <row r="2399" spans="1:18" ht="22.5" x14ac:dyDescent="0.2">
      <c r="A2399" s="12" t="s">
        <v>2138</v>
      </c>
      <c r="B2399" s="10" t="str">
        <f>VLOOKUP(A2399,[3]Feuil1!$A$4:$B$2591,2,FALSE)</f>
        <v>Réactions allergiques non classées ailleurs, âge supérieur à 17 ans, niveau 3</v>
      </c>
      <c r="C2399" s="26">
        <v>125</v>
      </c>
      <c r="D2399" s="27">
        <v>385767.72930000001</v>
      </c>
      <c r="E2399" s="26">
        <v>148</v>
      </c>
      <c r="F2399" s="27">
        <v>434843.21500000003</v>
      </c>
      <c r="G2399" s="26">
        <v>150</v>
      </c>
      <c r="H2399" s="27">
        <v>459611.20799999998</v>
      </c>
      <c r="I2399" s="28">
        <v>0.1272151141</v>
      </c>
      <c r="J2399" s="28">
        <v>0.184</v>
      </c>
      <c r="K2399" s="28">
        <v>-4.7960207999999997E-2</v>
      </c>
      <c r="L2399" s="28">
        <v>5.69584442E-2</v>
      </c>
      <c r="M2399" s="28">
        <v>1.3513513499999999E-2</v>
      </c>
      <c r="N2399" s="28">
        <v>4.2865664999999997E-2</v>
      </c>
      <c r="O2399" s="28">
        <v>2.7492200000000001E-5</v>
      </c>
      <c r="P2399" s="28">
        <v>4.7583600000000003E-5</v>
      </c>
      <c r="Q2399" s="28">
        <v>1.36225E-5</v>
      </c>
      <c r="R2399" s="28">
        <v>1.6961099999999999E-5</v>
      </c>
    </row>
    <row r="2400" spans="1:18" ht="22.5" x14ac:dyDescent="0.2">
      <c r="A2400" s="12" t="s">
        <v>2139</v>
      </c>
      <c r="B2400" s="10" t="str">
        <f>VLOOKUP(A2400,[3]Feuil1!$A$4:$B$2591,2,FALSE)</f>
        <v>Réactions allergiques non classées ailleurs, âge supérieur à 17 ans, niveau 4</v>
      </c>
      <c r="C2400" s="26">
        <v>41</v>
      </c>
      <c r="D2400" s="27">
        <v>211633.20749999999</v>
      </c>
      <c r="E2400" s="26">
        <v>50</v>
      </c>
      <c r="F2400" s="27">
        <v>256213.93049999999</v>
      </c>
      <c r="G2400" s="26">
        <v>49</v>
      </c>
      <c r="H2400" s="27">
        <v>249802.32089999999</v>
      </c>
      <c r="I2400" s="28">
        <v>0.2106508876</v>
      </c>
      <c r="J2400" s="28">
        <v>0.2195121951</v>
      </c>
      <c r="K2400" s="28">
        <v>-7.2662719999999998E-3</v>
      </c>
      <c r="L2400" s="28">
        <v>-2.5024438E-2</v>
      </c>
      <c r="M2400" s="28">
        <v>-0.02</v>
      </c>
      <c r="N2400" s="28">
        <v>-5.1269769999999996E-3</v>
      </c>
      <c r="O2400" s="28">
        <v>-1.3746E-5</v>
      </c>
      <c r="P2400" s="28">
        <v>-1.2318E-5</v>
      </c>
      <c r="Q2400" s="28">
        <v>4.4500202000000002E-6</v>
      </c>
      <c r="R2400" s="28">
        <v>9.2184701999999994E-6</v>
      </c>
    </row>
    <row r="2401" spans="1:18" ht="33.75" x14ac:dyDescent="0.2">
      <c r="A2401" s="12" t="s">
        <v>2459</v>
      </c>
      <c r="B2401" s="10" t="str">
        <f>VLOOKUP(A2401,[3]Feuil1!$A$4:$B$2591,2,FALSE)</f>
        <v>Réactions allergiques non classées ailleurs, âge supérieur à 17 ans, très courte durée</v>
      </c>
      <c r="C2401" s="26">
        <v>7097</v>
      </c>
      <c r="D2401" s="27">
        <v>4462849.4116000002</v>
      </c>
      <c r="E2401" s="26">
        <v>6854</v>
      </c>
      <c r="F2401" s="27">
        <v>4316121.3772</v>
      </c>
      <c r="G2401" s="26">
        <v>6586</v>
      </c>
      <c r="H2401" s="27">
        <v>4139167.3547999999</v>
      </c>
      <c r="I2401" s="28">
        <v>-3.2877656999999998E-2</v>
      </c>
      <c r="J2401" s="28">
        <v>-3.4239819999999997E-2</v>
      </c>
      <c r="K2401" s="28">
        <v>1.4104559E-3</v>
      </c>
      <c r="L2401" s="28">
        <v>-4.0998389000000003E-2</v>
      </c>
      <c r="M2401" s="28">
        <v>-3.9101255000000001E-2</v>
      </c>
      <c r="N2401" s="28">
        <v>-1.974333E-3</v>
      </c>
      <c r="O2401" s="28">
        <v>-3.6839500000000001E-3</v>
      </c>
      <c r="P2401" s="28">
        <v>-3.3995999999999999E-4</v>
      </c>
      <c r="Q2401" s="28">
        <v>5.9811900000000004E-4</v>
      </c>
      <c r="R2401" s="28">
        <v>1.5274789999999999E-4</v>
      </c>
    </row>
    <row r="2402" spans="1:18" ht="22.5" x14ac:dyDescent="0.2">
      <c r="A2402" s="12" t="s">
        <v>2140</v>
      </c>
      <c r="B2402" s="10" t="str">
        <f>VLOOKUP(A2402,[3]Feuil1!$A$4:$B$2591,2,FALSE)</f>
        <v>Traumatismes imprécis, âge inférieur à 18 ans, niveau 1</v>
      </c>
      <c r="C2402" s="26">
        <v>1770</v>
      </c>
      <c r="D2402" s="27">
        <v>1690586.1791999999</v>
      </c>
      <c r="E2402" s="26">
        <v>1742</v>
      </c>
      <c r="F2402" s="27">
        <v>1658916.0120000001</v>
      </c>
      <c r="G2402" s="26">
        <v>1855</v>
      </c>
      <c r="H2402" s="27">
        <v>1773208.368</v>
      </c>
      <c r="I2402" s="28">
        <v>-1.8733245999999999E-2</v>
      </c>
      <c r="J2402" s="28">
        <v>-1.5819209000000001E-2</v>
      </c>
      <c r="K2402" s="28">
        <v>-2.9608759999999999E-3</v>
      </c>
      <c r="L2402" s="28">
        <v>6.8895806200000007E-2</v>
      </c>
      <c r="M2402" s="28">
        <v>6.4867967900000004E-2</v>
      </c>
      <c r="N2402" s="28">
        <v>3.7824767000000001E-3</v>
      </c>
      <c r="O2402" s="28">
        <v>1.5533073E-3</v>
      </c>
      <c r="P2402" s="28">
        <v>2.195756E-4</v>
      </c>
      <c r="Q2402" s="28">
        <v>1.6846499999999999E-4</v>
      </c>
      <c r="R2402" s="28">
        <v>6.5436800000000003E-5</v>
      </c>
    </row>
    <row r="2403" spans="1:18" ht="22.5" x14ac:dyDescent="0.2">
      <c r="A2403" s="12" t="s">
        <v>2141</v>
      </c>
      <c r="B2403" s="10" t="str">
        <f>VLOOKUP(A2403,[3]Feuil1!$A$4:$B$2591,2,FALSE)</f>
        <v>Traumatismes imprécis, âge inférieur à 18 ans, niveau 2</v>
      </c>
      <c r="C2403" s="26">
        <v>46</v>
      </c>
      <c r="D2403" s="27">
        <v>130991.2061</v>
      </c>
      <c r="E2403" s="26">
        <v>33</v>
      </c>
      <c r="F2403" s="27">
        <v>93647.9136</v>
      </c>
      <c r="G2403" s="26">
        <v>48</v>
      </c>
      <c r="H2403" s="27">
        <v>130854.98910000001</v>
      </c>
      <c r="I2403" s="28">
        <v>-0.28508243900000002</v>
      </c>
      <c r="J2403" s="28">
        <v>-0.28260869599999999</v>
      </c>
      <c r="K2403" s="28">
        <v>-3.4482480000000001E-3</v>
      </c>
      <c r="L2403" s="28">
        <v>0.3973081094</v>
      </c>
      <c r="M2403" s="28">
        <v>0.4545454545</v>
      </c>
      <c r="N2403" s="28">
        <v>-3.9350675000000002E-2</v>
      </c>
      <c r="O2403" s="28">
        <v>2.0619120000000001E-4</v>
      </c>
      <c r="P2403" s="28">
        <v>7.1481299999999996E-5</v>
      </c>
      <c r="Q2403" s="28">
        <v>4.3592035000000001E-6</v>
      </c>
      <c r="R2403" s="28">
        <v>4.8289496E-6</v>
      </c>
    </row>
    <row r="2404" spans="1:18" ht="22.5" x14ac:dyDescent="0.2">
      <c r="A2404" s="12" t="s">
        <v>2142</v>
      </c>
      <c r="B2404" s="10" t="str">
        <f>VLOOKUP(A2404,[3]Feuil1!$A$4:$B$2591,2,FALSE)</f>
        <v>Traumatismes imprécis, âge inférieur à 18 ans, niveau 3</v>
      </c>
      <c r="C2404" s="26">
        <v>8</v>
      </c>
      <c r="D2404" s="27">
        <v>32453.430100000001</v>
      </c>
      <c r="E2404" s="26">
        <v>12</v>
      </c>
      <c r="F2404" s="27">
        <v>49245.060799999999</v>
      </c>
      <c r="G2404" s="26">
        <v>15</v>
      </c>
      <c r="H2404" s="27">
        <v>58712.267899999999</v>
      </c>
      <c r="I2404" s="28">
        <v>0.51740696279999998</v>
      </c>
      <c r="J2404" s="28">
        <v>0.5</v>
      </c>
      <c r="K2404" s="28">
        <v>1.16046419E-2</v>
      </c>
      <c r="L2404" s="28">
        <v>0.19224683540000001</v>
      </c>
      <c r="M2404" s="28">
        <v>0.25</v>
      </c>
      <c r="N2404" s="28">
        <v>-4.6202531999999998E-2</v>
      </c>
      <c r="O2404" s="28">
        <v>4.1238200000000001E-5</v>
      </c>
      <c r="P2404" s="28">
        <v>1.81882E-5</v>
      </c>
      <c r="Q2404" s="28">
        <v>1.3622510999999999E-6</v>
      </c>
      <c r="R2404" s="28">
        <v>2.1666623999999999E-6</v>
      </c>
    </row>
    <row r="2405" spans="1:18" ht="22.5" x14ac:dyDescent="0.2">
      <c r="A2405" s="12" t="s">
        <v>2143</v>
      </c>
      <c r="B2405" s="10" t="str">
        <f>VLOOKUP(A2405,[3]Feuil1!$A$4:$B$2591,2,FALSE)</f>
        <v>Traumatismes imprécis, âge inférieur à 18 ans, niveau 4</v>
      </c>
      <c r="C2405" s="26" t="s">
        <v>3391</v>
      </c>
      <c r="D2405" s="27" t="s">
        <v>3391</v>
      </c>
      <c r="E2405" s="26">
        <v>4</v>
      </c>
      <c r="F2405" s="27">
        <v>28187.686799999999</v>
      </c>
      <c r="G2405" s="26">
        <v>3</v>
      </c>
      <c r="H2405" s="27">
        <v>22196.101200000001</v>
      </c>
      <c r="I2405" s="28" t="s">
        <v>3391</v>
      </c>
      <c r="J2405" s="28" t="s">
        <v>3391</v>
      </c>
      <c r="K2405" s="28" t="s">
        <v>3391</v>
      </c>
      <c r="L2405" s="28">
        <v>-0.21256038599999999</v>
      </c>
      <c r="M2405" s="28">
        <v>-0.25</v>
      </c>
      <c r="N2405" s="28">
        <v>4.9919484700000002E-2</v>
      </c>
      <c r="O2405" s="28">
        <v>-1.3746E-5</v>
      </c>
      <c r="P2405" s="28">
        <v>-1.1511E-5</v>
      </c>
      <c r="Q2405" s="28">
        <v>2.7245021999999999E-7</v>
      </c>
      <c r="R2405" s="28">
        <v>8.1910406999999996E-7</v>
      </c>
    </row>
    <row r="2406" spans="1:18" ht="22.5" x14ac:dyDescent="0.2">
      <c r="A2406" s="12" t="s">
        <v>2144</v>
      </c>
      <c r="B2406" s="10" t="str">
        <f>VLOOKUP(A2406,[3]Feuil1!$A$4:$B$2591,2,FALSE)</f>
        <v>Traumatismes imprécis, âge supérieur à 17 ans, niveau 1</v>
      </c>
      <c r="C2406" s="26">
        <v>1378</v>
      </c>
      <c r="D2406" s="27">
        <v>1825131.4257</v>
      </c>
      <c r="E2406" s="26">
        <v>1258</v>
      </c>
      <c r="F2406" s="27">
        <v>1682626.7032000001</v>
      </c>
      <c r="G2406" s="26">
        <v>1161</v>
      </c>
      <c r="H2406" s="27">
        <v>1529240.5778999999</v>
      </c>
      <c r="I2406" s="28">
        <v>-7.8079156999999996E-2</v>
      </c>
      <c r="J2406" s="28">
        <v>-8.7082728999999998E-2</v>
      </c>
      <c r="K2406" s="28">
        <v>9.8624182000000005E-3</v>
      </c>
      <c r="L2406" s="28">
        <v>-9.1158737000000004E-2</v>
      </c>
      <c r="M2406" s="28">
        <v>-7.7106517999999999E-2</v>
      </c>
      <c r="N2406" s="28">
        <v>-1.5226263E-2</v>
      </c>
      <c r="O2406" s="28">
        <v>-1.33337E-3</v>
      </c>
      <c r="P2406" s="28">
        <v>-2.94682E-4</v>
      </c>
      <c r="Q2406" s="28">
        <v>1.054382E-4</v>
      </c>
      <c r="R2406" s="28">
        <v>5.6433700000000001E-5</v>
      </c>
    </row>
    <row r="2407" spans="1:18" ht="22.5" x14ac:dyDescent="0.2">
      <c r="A2407" s="12" t="s">
        <v>2145</v>
      </c>
      <c r="B2407" s="10" t="str">
        <f>VLOOKUP(A2407,[3]Feuil1!$A$4:$B$2591,2,FALSE)</f>
        <v>Traumatismes imprécis, âge supérieur à 17 ans, niveau 2</v>
      </c>
      <c r="C2407" s="26">
        <v>833</v>
      </c>
      <c r="D2407" s="27">
        <v>2507991.9443999999</v>
      </c>
      <c r="E2407" s="26">
        <v>808</v>
      </c>
      <c r="F2407" s="27">
        <v>2418042.872</v>
      </c>
      <c r="G2407" s="26">
        <v>664</v>
      </c>
      <c r="H2407" s="27">
        <v>1984212.1846</v>
      </c>
      <c r="I2407" s="28">
        <v>-3.5864976999999999E-2</v>
      </c>
      <c r="J2407" s="28">
        <v>-3.0012005000000001E-2</v>
      </c>
      <c r="K2407" s="28">
        <v>-6.0340660000000003E-3</v>
      </c>
      <c r="L2407" s="28">
        <v>-0.179413977</v>
      </c>
      <c r="M2407" s="28">
        <v>-0.178217822</v>
      </c>
      <c r="N2407" s="28">
        <v>-1.4555620000000001E-3</v>
      </c>
      <c r="O2407" s="28">
        <v>-1.9794360000000002E-3</v>
      </c>
      <c r="P2407" s="28">
        <v>-8.3346500000000003E-4</v>
      </c>
      <c r="Q2407" s="28">
        <v>6.03023E-5</v>
      </c>
      <c r="R2407" s="28">
        <v>7.3223499999999994E-5</v>
      </c>
    </row>
    <row r="2408" spans="1:18" ht="22.5" x14ac:dyDescent="0.2">
      <c r="A2408" s="12" t="s">
        <v>2146</v>
      </c>
      <c r="B2408" s="10" t="str">
        <f>VLOOKUP(A2408,[3]Feuil1!$A$4:$B$2591,2,FALSE)</f>
        <v>Traumatismes imprécis, âge supérieur à 17 ans, niveau 3</v>
      </c>
      <c r="C2408" s="26">
        <v>406</v>
      </c>
      <c r="D2408" s="27">
        <v>1689725.2087000001</v>
      </c>
      <c r="E2408" s="26">
        <v>426</v>
      </c>
      <c r="F2408" s="27">
        <v>1796330.8488</v>
      </c>
      <c r="G2408" s="26">
        <v>494</v>
      </c>
      <c r="H2408" s="27">
        <v>2072022.2814</v>
      </c>
      <c r="I2408" s="28">
        <v>6.3090518799999995E-2</v>
      </c>
      <c r="J2408" s="28">
        <v>4.92610837E-2</v>
      </c>
      <c r="K2408" s="28">
        <v>1.3180165799999999E-2</v>
      </c>
      <c r="L2408" s="28">
        <v>0.15347475259999999</v>
      </c>
      <c r="M2408" s="28">
        <v>0.1596244131</v>
      </c>
      <c r="N2408" s="28">
        <v>-5.3031490000000001E-3</v>
      </c>
      <c r="O2408" s="28">
        <v>9.3473359999999997E-4</v>
      </c>
      <c r="P2408" s="28">
        <v>5.2965140000000004E-4</v>
      </c>
      <c r="Q2408" s="28">
        <v>4.4863500000000002E-5</v>
      </c>
      <c r="R2408" s="28">
        <v>7.6464000000000005E-5</v>
      </c>
    </row>
    <row r="2409" spans="1:18" ht="22.5" x14ac:dyDescent="0.2">
      <c r="A2409" s="12" t="s">
        <v>2147</v>
      </c>
      <c r="B2409" s="10" t="str">
        <f>VLOOKUP(A2409,[3]Feuil1!$A$4:$B$2591,2,FALSE)</f>
        <v>Traumatismes imprécis, âge supérieur à 17 ans, niveau 4</v>
      </c>
      <c r="C2409" s="26">
        <v>77</v>
      </c>
      <c r="D2409" s="27">
        <v>557598.97360000003</v>
      </c>
      <c r="E2409" s="26">
        <v>80</v>
      </c>
      <c r="F2409" s="27">
        <v>625527.38289999997</v>
      </c>
      <c r="G2409" s="26">
        <v>79</v>
      </c>
      <c r="H2409" s="27">
        <v>637493.04610000004</v>
      </c>
      <c r="I2409" s="28">
        <v>0.121823053</v>
      </c>
      <c r="J2409" s="28">
        <v>3.8961039000000003E-2</v>
      </c>
      <c r="K2409" s="28">
        <v>7.9754688500000004E-2</v>
      </c>
      <c r="L2409" s="28">
        <v>1.9128919899999999E-2</v>
      </c>
      <c r="M2409" s="28">
        <v>-1.2500000000000001E-2</v>
      </c>
      <c r="N2409" s="28">
        <v>3.2029285999999997E-2</v>
      </c>
      <c r="O2409" s="28">
        <v>-1.3746E-5</v>
      </c>
      <c r="P2409" s="28">
        <v>2.2988100000000001E-5</v>
      </c>
      <c r="Q2409" s="28">
        <v>7.1745222999999997E-6</v>
      </c>
      <c r="R2409" s="28">
        <v>2.35254E-5</v>
      </c>
    </row>
    <row r="2410" spans="1:18" ht="22.5" x14ac:dyDescent="0.2">
      <c r="A2410" s="12" t="s">
        <v>2148</v>
      </c>
      <c r="B2410" s="10" t="str">
        <f>VLOOKUP(A2410,[3]Feuil1!$A$4:$B$2591,2,FALSE)</f>
        <v>Traumatismes imprécis, âge supérieur à 17 ans, très courte durée</v>
      </c>
      <c r="C2410" s="26">
        <v>3209</v>
      </c>
      <c r="D2410" s="27">
        <v>2151690.6878</v>
      </c>
      <c r="E2410" s="26">
        <v>3041</v>
      </c>
      <c r="F2410" s="27">
        <v>2040321.645</v>
      </c>
      <c r="G2410" s="26">
        <v>3095</v>
      </c>
      <c r="H2410" s="27">
        <v>2070126.3276</v>
      </c>
      <c r="I2410" s="28">
        <v>-5.1758853E-2</v>
      </c>
      <c r="J2410" s="28">
        <v>-5.2352757999999999E-2</v>
      </c>
      <c r="K2410" s="28">
        <v>6.2671470000000003E-4</v>
      </c>
      <c r="L2410" s="28">
        <v>1.46078353E-2</v>
      </c>
      <c r="M2410" s="28">
        <v>1.7757316700000001E-2</v>
      </c>
      <c r="N2410" s="28">
        <v>-3.0945310000000002E-3</v>
      </c>
      <c r="O2410" s="28">
        <v>7.4228840000000005E-4</v>
      </c>
      <c r="P2410" s="28">
        <v>5.7259999999999997E-5</v>
      </c>
      <c r="Q2410" s="28">
        <v>2.8107780000000002E-4</v>
      </c>
      <c r="R2410" s="28">
        <v>7.6394000000000001E-5</v>
      </c>
    </row>
    <row r="2411" spans="1:18" ht="33.75" x14ac:dyDescent="0.2">
      <c r="A2411" s="12" t="s">
        <v>2149</v>
      </c>
      <c r="B2411" s="10" t="str">
        <f>VLOOKUP(A2411,[3]Feuil1!$A$4:$B$2591,2,FALSE)</f>
        <v>Effets toxiques des médicaments et substances biologiques, âge supérieur à 17 ans, niveau 1</v>
      </c>
      <c r="C2411" s="26">
        <v>16732</v>
      </c>
      <c r="D2411" s="27">
        <v>16948810.289999999</v>
      </c>
      <c r="E2411" s="26">
        <v>14937</v>
      </c>
      <c r="F2411" s="27">
        <v>15037518.966</v>
      </c>
      <c r="G2411" s="26">
        <v>13473</v>
      </c>
      <c r="H2411" s="27">
        <v>13617137.328</v>
      </c>
      <c r="I2411" s="28">
        <v>-0.112768465</v>
      </c>
      <c r="J2411" s="28">
        <v>-0.107279464</v>
      </c>
      <c r="K2411" s="28">
        <v>-6.1486220000000003E-3</v>
      </c>
      <c r="L2411" s="28">
        <v>-9.4455849999999994E-2</v>
      </c>
      <c r="M2411" s="28">
        <v>-9.8011649000000006E-2</v>
      </c>
      <c r="N2411" s="28">
        <v>3.9421782000000002E-3</v>
      </c>
      <c r="O2411" s="28">
        <v>-2.0124264999999999E-2</v>
      </c>
      <c r="P2411" s="28">
        <v>-2.7288009999999999E-3</v>
      </c>
      <c r="Q2411" s="28">
        <v>1.2235739E-3</v>
      </c>
      <c r="R2411" s="28">
        <v>5.0251400000000002E-4</v>
      </c>
    </row>
    <row r="2412" spans="1:18" ht="33.75" x14ac:dyDescent="0.2">
      <c r="A2412" s="12" t="s">
        <v>2150</v>
      </c>
      <c r="B2412" s="10" t="str">
        <f>VLOOKUP(A2412,[3]Feuil1!$A$4:$B$2591,2,FALSE)</f>
        <v>Effets toxiques des médicaments et substances biologiques, âge supérieur à 17 ans, niveau 2</v>
      </c>
      <c r="C2412" s="26">
        <v>3923</v>
      </c>
      <c r="D2412" s="27">
        <v>9330088.7563000005</v>
      </c>
      <c r="E2412" s="26">
        <v>3646</v>
      </c>
      <c r="F2412" s="27">
        <v>8630888.5418999996</v>
      </c>
      <c r="G2412" s="26">
        <v>3377</v>
      </c>
      <c r="H2412" s="27">
        <v>8006113.4863999998</v>
      </c>
      <c r="I2412" s="28">
        <v>-7.4940359999999998E-2</v>
      </c>
      <c r="J2412" s="28">
        <v>-7.0609227999999996E-2</v>
      </c>
      <c r="K2412" s="28">
        <v>-4.6601849999999998E-3</v>
      </c>
      <c r="L2412" s="28">
        <v>-7.2388266000000007E-2</v>
      </c>
      <c r="M2412" s="28">
        <v>-7.3779484000000006E-2</v>
      </c>
      <c r="N2412" s="28">
        <v>1.502038E-3</v>
      </c>
      <c r="O2412" s="28">
        <v>-3.6976959999999999E-3</v>
      </c>
      <c r="P2412" s="28">
        <v>-1.2003020000000001E-3</v>
      </c>
      <c r="Q2412" s="28">
        <v>3.0668809999999998E-4</v>
      </c>
      <c r="R2412" s="28">
        <v>2.9545009999999998E-4</v>
      </c>
    </row>
    <row r="2413" spans="1:18" ht="33.75" x14ac:dyDescent="0.2">
      <c r="A2413" s="12" t="s">
        <v>2151</v>
      </c>
      <c r="B2413" s="10" t="str">
        <f>VLOOKUP(A2413,[3]Feuil1!$A$4:$B$2591,2,FALSE)</f>
        <v>Effets toxiques des médicaments et substances biologiques, âge supérieur à 17 ans, niveau 3</v>
      </c>
      <c r="C2413" s="26">
        <v>4996</v>
      </c>
      <c r="D2413" s="27">
        <v>19526369.204</v>
      </c>
      <c r="E2413" s="26">
        <v>4866</v>
      </c>
      <c r="F2413" s="27">
        <v>19080970.618000001</v>
      </c>
      <c r="G2413" s="26">
        <v>4544</v>
      </c>
      <c r="H2413" s="27">
        <v>17686765.967</v>
      </c>
      <c r="I2413" s="28">
        <v>-2.2810107999999999E-2</v>
      </c>
      <c r="J2413" s="28">
        <v>-2.6020817000000002E-2</v>
      </c>
      <c r="K2413" s="28">
        <v>3.2964861E-3</v>
      </c>
      <c r="L2413" s="28">
        <v>-7.3067805999999999E-2</v>
      </c>
      <c r="M2413" s="28">
        <v>-6.6173447999999996E-2</v>
      </c>
      <c r="N2413" s="28">
        <v>-7.3829100000000003E-3</v>
      </c>
      <c r="O2413" s="28">
        <v>-4.4262390000000002E-3</v>
      </c>
      <c r="P2413" s="28">
        <v>-2.6785110000000002E-3</v>
      </c>
      <c r="Q2413" s="28">
        <v>4.1267129999999997E-4</v>
      </c>
      <c r="R2413" s="28">
        <v>6.5269579999999996E-4</v>
      </c>
    </row>
    <row r="2414" spans="1:18" ht="33.75" x14ac:dyDescent="0.2">
      <c r="A2414" s="12" t="s">
        <v>2152</v>
      </c>
      <c r="B2414" s="10" t="str">
        <f>VLOOKUP(A2414,[3]Feuil1!$A$4:$B$2591,2,FALSE)</f>
        <v>Effets toxiques des médicaments et substances biologiques, âge supérieur à 17 ans, niveau 4</v>
      </c>
      <c r="C2414" s="26">
        <v>798</v>
      </c>
      <c r="D2414" s="27">
        <v>7144512.3826000001</v>
      </c>
      <c r="E2414" s="26">
        <v>772</v>
      </c>
      <c r="F2414" s="27">
        <v>7122773.0563000003</v>
      </c>
      <c r="G2414" s="26">
        <v>843</v>
      </c>
      <c r="H2414" s="27">
        <v>7374003.8596000001</v>
      </c>
      <c r="I2414" s="28">
        <v>-3.0428009999999999E-3</v>
      </c>
      <c r="J2414" s="28">
        <v>-3.2581454000000003E-2</v>
      </c>
      <c r="K2414" s="28">
        <v>3.0533478199999999E-2</v>
      </c>
      <c r="L2414" s="28">
        <v>3.5271487800000001E-2</v>
      </c>
      <c r="M2414" s="28">
        <v>9.1968911900000005E-2</v>
      </c>
      <c r="N2414" s="28">
        <v>-5.1922195999999997E-2</v>
      </c>
      <c r="O2414" s="28">
        <v>9.7597180000000001E-4</v>
      </c>
      <c r="P2414" s="28">
        <v>4.8265830000000001E-4</v>
      </c>
      <c r="Q2414" s="28">
        <v>7.6558500000000002E-5</v>
      </c>
      <c r="R2414" s="28">
        <v>2.7212329999999998E-4</v>
      </c>
    </row>
    <row r="2415" spans="1:18" ht="33.75" x14ac:dyDescent="0.2">
      <c r="A2415" s="12" t="s">
        <v>2153</v>
      </c>
      <c r="B2415" s="10" t="str">
        <f>VLOOKUP(A2415,[3]Feuil1!$A$4:$B$2591,2,FALSE)</f>
        <v>Effets toxiques des médicaments et substances biologiques, âge supérieur à 17 ans, très courte durée</v>
      </c>
      <c r="C2415" s="26">
        <v>76162</v>
      </c>
      <c r="D2415" s="27">
        <v>43426460.846000001</v>
      </c>
      <c r="E2415" s="26">
        <v>71698</v>
      </c>
      <c r="F2415" s="27">
        <v>40856242.321999997</v>
      </c>
      <c r="G2415" s="26">
        <v>65105</v>
      </c>
      <c r="H2415" s="27">
        <v>37121822.722000003</v>
      </c>
      <c r="I2415" s="28">
        <v>-5.9185540000000002E-2</v>
      </c>
      <c r="J2415" s="28">
        <v>-5.8611905999999998E-2</v>
      </c>
      <c r="K2415" s="28">
        <v>-6.0934900000000002E-4</v>
      </c>
      <c r="L2415" s="28">
        <v>-9.1403893E-2</v>
      </c>
      <c r="M2415" s="28">
        <v>-9.1955145000000002E-2</v>
      </c>
      <c r="N2415" s="28">
        <v>6.0707600000000001E-4</v>
      </c>
      <c r="O2415" s="28">
        <v>-9.0627921E-2</v>
      </c>
      <c r="P2415" s="28">
        <v>-7.1744729999999998E-3</v>
      </c>
      <c r="Q2415" s="28">
        <v>5.9126237999999999E-3</v>
      </c>
      <c r="R2415" s="28">
        <v>1.3699089000000001E-3</v>
      </c>
    </row>
    <row r="2416" spans="1:18" ht="22.5" x14ac:dyDescent="0.2">
      <c r="A2416" s="12" t="s">
        <v>2154</v>
      </c>
      <c r="B2416" s="10" t="str">
        <f>VLOOKUP(A2416,[3]Feuil1!$A$4:$B$2591,2,FALSE)</f>
        <v>Effets toxiques des autres substances chimiques, niveau 1</v>
      </c>
      <c r="C2416" s="26">
        <v>428</v>
      </c>
      <c r="D2416" s="27">
        <v>551536.1764</v>
      </c>
      <c r="E2416" s="26">
        <v>484</v>
      </c>
      <c r="F2416" s="27">
        <v>628432.08940000006</v>
      </c>
      <c r="G2416" s="26">
        <v>482</v>
      </c>
      <c r="H2416" s="27">
        <v>616100.03540000005</v>
      </c>
      <c r="I2416" s="28">
        <v>0.13942134040000001</v>
      </c>
      <c r="J2416" s="28">
        <v>0.13084112149999999</v>
      </c>
      <c r="K2416" s="28">
        <v>7.5874662999999998E-3</v>
      </c>
      <c r="L2416" s="28">
        <v>-1.9623527000000002E-2</v>
      </c>
      <c r="M2416" s="28">
        <v>-4.1322310000000001E-3</v>
      </c>
      <c r="N2416" s="28">
        <v>-1.5555575E-2</v>
      </c>
      <c r="O2416" s="28">
        <v>-2.7492E-5</v>
      </c>
      <c r="P2416" s="28">
        <v>-2.3691999999999999E-5</v>
      </c>
      <c r="Q2416" s="28">
        <v>4.3773699999999997E-5</v>
      </c>
      <c r="R2416" s="28">
        <v>2.2736000000000001E-5</v>
      </c>
    </row>
    <row r="2417" spans="1:18" ht="22.5" x14ac:dyDescent="0.2">
      <c r="A2417" s="12" t="s">
        <v>2155</v>
      </c>
      <c r="B2417" s="10" t="str">
        <f>VLOOKUP(A2417,[3]Feuil1!$A$4:$B$2591,2,FALSE)</f>
        <v>Effets toxiques des autres substances chimiques, niveau 2</v>
      </c>
      <c r="C2417" s="26">
        <v>192</v>
      </c>
      <c r="D2417" s="27">
        <v>581036.20160000003</v>
      </c>
      <c r="E2417" s="26">
        <v>196</v>
      </c>
      <c r="F2417" s="27">
        <v>595877.34900000005</v>
      </c>
      <c r="G2417" s="26">
        <v>245</v>
      </c>
      <c r="H2417" s="27">
        <v>759210.68030000001</v>
      </c>
      <c r="I2417" s="28">
        <v>2.5542552E-2</v>
      </c>
      <c r="J2417" s="28">
        <v>2.08333333E-2</v>
      </c>
      <c r="K2417" s="28">
        <v>4.6131122E-3</v>
      </c>
      <c r="L2417" s="28">
        <v>0.27410562189999998</v>
      </c>
      <c r="M2417" s="28">
        <v>0.25</v>
      </c>
      <c r="N2417" s="28">
        <v>1.9284497500000001E-2</v>
      </c>
      <c r="O2417" s="28">
        <v>6.7355799999999999E-4</v>
      </c>
      <c r="P2417" s="28">
        <v>3.1379189999999999E-4</v>
      </c>
      <c r="Q2417" s="28">
        <v>2.2250099999999999E-5</v>
      </c>
      <c r="R2417" s="28">
        <v>2.80172E-5</v>
      </c>
    </row>
    <row r="2418" spans="1:18" ht="22.5" x14ac:dyDescent="0.2">
      <c r="A2418" s="12" t="s">
        <v>2156</v>
      </c>
      <c r="B2418" s="10" t="str">
        <f>VLOOKUP(A2418,[3]Feuil1!$A$4:$B$2591,2,FALSE)</f>
        <v>Effets toxiques des autres substances chimiques, niveau 3</v>
      </c>
      <c r="C2418" s="26">
        <v>77</v>
      </c>
      <c r="D2418" s="27">
        <v>364274.52</v>
      </c>
      <c r="E2418" s="26">
        <v>78</v>
      </c>
      <c r="F2418" s="27">
        <v>375023.48930000002</v>
      </c>
      <c r="G2418" s="26">
        <v>107</v>
      </c>
      <c r="H2418" s="27">
        <v>508967.95689999999</v>
      </c>
      <c r="I2418" s="28">
        <v>2.95078813E-2</v>
      </c>
      <c r="J2418" s="28">
        <v>1.2987013E-2</v>
      </c>
      <c r="K2418" s="28">
        <v>1.63090623E-2</v>
      </c>
      <c r="L2418" s="28">
        <v>0.35716287489999998</v>
      </c>
      <c r="M2418" s="28">
        <v>0.37179487179999998</v>
      </c>
      <c r="N2418" s="28">
        <v>-1.0666315000000001E-2</v>
      </c>
      <c r="O2418" s="28">
        <v>3.9863639999999998E-4</v>
      </c>
      <c r="P2418" s="28">
        <v>2.5733070000000003E-4</v>
      </c>
      <c r="Q2418" s="28">
        <v>9.7173909999999999E-6</v>
      </c>
      <c r="R2418" s="28">
        <v>1.8782499999999998E-5</v>
      </c>
    </row>
    <row r="2419" spans="1:18" ht="22.5" x14ac:dyDescent="0.2">
      <c r="A2419" s="12" t="s">
        <v>2157</v>
      </c>
      <c r="B2419" s="10" t="str">
        <f>VLOOKUP(A2419,[3]Feuil1!$A$4:$B$2591,2,FALSE)</f>
        <v>Effets toxiques des autres substances chimiques, niveau 4</v>
      </c>
      <c r="C2419" s="26">
        <v>63</v>
      </c>
      <c r="D2419" s="27">
        <v>507080.42379999999</v>
      </c>
      <c r="E2419" s="26">
        <v>65</v>
      </c>
      <c r="F2419" s="27">
        <v>601330.41590000002</v>
      </c>
      <c r="G2419" s="26">
        <v>73</v>
      </c>
      <c r="H2419" s="27">
        <v>655324.29929999996</v>
      </c>
      <c r="I2419" s="28">
        <v>0.18586793670000001</v>
      </c>
      <c r="J2419" s="28">
        <v>3.1746031700000003E-2</v>
      </c>
      <c r="K2419" s="28">
        <v>0.14937969249999999</v>
      </c>
      <c r="L2419" s="28">
        <v>8.9790707400000003E-2</v>
      </c>
      <c r="M2419" s="28">
        <v>0.1230769231</v>
      </c>
      <c r="N2419" s="28">
        <v>-2.9638411E-2</v>
      </c>
      <c r="O2419" s="28">
        <v>1.099687E-4</v>
      </c>
      <c r="P2419" s="28">
        <v>1.0373169999999999E-4</v>
      </c>
      <c r="Q2419" s="28">
        <v>6.6296219000000003E-6</v>
      </c>
      <c r="R2419" s="28">
        <v>2.41835E-5</v>
      </c>
    </row>
    <row r="2420" spans="1:18" ht="22.5" x14ac:dyDescent="0.2">
      <c r="A2420" s="12" t="s">
        <v>2158</v>
      </c>
      <c r="B2420" s="10" t="str">
        <f>VLOOKUP(A2420,[3]Feuil1!$A$4:$B$2591,2,FALSE)</f>
        <v>Effets toxiques des autres substances chimiques, très courte durée</v>
      </c>
      <c r="C2420" s="26">
        <v>2413</v>
      </c>
      <c r="D2420" s="27">
        <v>1580087.9794000001</v>
      </c>
      <c r="E2420" s="26">
        <v>2325</v>
      </c>
      <c r="F2420" s="27">
        <v>1526659.7422</v>
      </c>
      <c r="G2420" s="26">
        <v>2318</v>
      </c>
      <c r="H2420" s="27">
        <v>1518530.0142000001</v>
      </c>
      <c r="I2420" s="28">
        <v>-3.3813456999999998E-2</v>
      </c>
      <c r="J2420" s="28">
        <v>-3.6469125999999998E-2</v>
      </c>
      <c r="K2420" s="28">
        <v>2.7561840000000001E-3</v>
      </c>
      <c r="L2420" s="28">
        <v>-5.3251729999999999E-3</v>
      </c>
      <c r="M2420" s="28">
        <v>-3.0107530000000001E-3</v>
      </c>
      <c r="N2420" s="28">
        <v>-2.3214099999999999E-3</v>
      </c>
      <c r="O2420" s="28">
        <v>-9.6223000000000004E-5</v>
      </c>
      <c r="P2420" s="28">
        <v>-1.5619000000000001E-5</v>
      </c>
      <c r="Q2420" s="28">
        <v>2.105132E-4</v>
      </c>
      <c r="R2420" s="28">
        <v>5.6038400000000002E-5</v>
      </c>
    </row>
    <row r="2421" spans="1:18" x14ac:dyDescent="0.2">
      <c r="A2421" s="12" t="s">
        <v>2159</v>
      </c>
      <c r="B2421" s="10" t="str">
        <f>VLOOKUP(A2421,[3]Feuil1!$A$4:$B$2591,2,FALSE)</f>
        <v>Autres effets toxiques, niveau 1</v>
      </c>
      <c r="C2421" s="26">
        <v>6564</v>
      </c>
      <c r="D2421" s="27">
        <v>4211561.8949999996</v>
      </c>
      <c r="E2421" s="26">
        <v>6294</v>
      </c>
      <c r="F2421" s="27">
        <v>4040540.4167999998</v>
      </c>
      <c r="G2421" s="26">
        <v>6194</v>
      </c>
      <c r="H2421" s="27">
        <v>3975422.5997000001</v>
      </c>
      <c r="I2421" s="28">
        <v>-4.0607614E-2</v>
      </c>
      <c r="J2421" s="28">
        <v>-4.1133454999999999E-2</v>
      </c>
      <c r="K2421" s="28">
        <v>5.4839910000000001E-4</v>
      </c>
      <c r="L2421" s="28">
        <v>-1.6116116E-2</v>
      </c>
      <c r="M2421" s="28">
        <v>-1.5888146999999998E-2</v>
      </c>
      <c r="N2421" s="28">
        <v>-2.31649E-4</v>
      </c>
      <c r="O2421" s="28">
        <v>-1.374608E-3</v>
      </c>
      <c r="P2421" s="28">
        <v>-1.25103E-4</v>
      </c>
      <c r="Q2421" s="28">
        <v>5.6251890000000001E-4</v>
      </c>
      <c r="R2421" s="28">
        <v>1.4670530000000001E-4</v>
      </c>
    </row>
    <row r="2422" spans="1:18" x14ac:dyDescent="0.2">
      <c r="A2422" s="12" t="s">
        <v>2160</v>
      </c>
      <c r="B2422" s="10" t="str">
        <f>VLOOKUP(A2422,[3]Feuil1!$A$4:$B$2591,2,FALSE)</f>
        <v>Autres effets toxiques, niveau 2</v>
      </c>
      <c r="C2422" s="26">
        <v>123</v>
      </c>
      <c r="D2422" s="27">
        <v>222053.4198</v>
      </c>
      <c r="E2422" s="26">
        <v>152</v>
      </c>
      <c r="F2422" s="27">
        <v>273595.91639999999</v>
      </c>
      <c r="G2422" s="26">
        <v>150</v>
      </c>
      <c r="H2422" s="27">
        <v>272116.57750000001</v>
      </c>
      <c r="I2422" s="28">
        <v>0.23211755370000001</v>
      </c>
      <c r="J2422" s="28">
        <v>0.23577235769999999</v>
      </c>
      <c r="K2422" s="28">
        <v>-2.9575059999999999E-3</v>
      </c>
      <c r="L2422" s="28">
        <v>-5.4070209999999997E-3</v>
      </c>
      <c r="M2422" s="28">
        <v>-1.3157894999999999E-2</v>
      </c>
      <c r="N2422" s="28">
        <v>7.8542186000000007E-3</v>
      </c>
      <c r="O2422" s="28">
        <v>-2.7492E-5</v>
      </c>
      <c r="P2422" s="28">
        <v>-2.8420690000000001E-6</v>
      </c>
      <c r="Q2422" s="28">
        <v>1.36225E-5</v>
      </c>
      <c r="R2422" s="28">
        <v>1.00419E-5</v>
      </c>
    </row>
    <row r="2423" spans="1:18" x14ac:dyDescent="0.2">
      <c r="A2423" s="12" t="s">
        <v>2161</v>
      </c>
      <c r="B2423" s="10" t="str">
        <f>VLOOKUP(A2423,[3]Feuil1!$A$4:$B$2591,2,FALSE)</f>
        <v>Autres effets toxiques, niveau 3</v>
      </c>
      <c r="C2423" s="26">
        <v>152</v>
      </c>
      <c r="D2423" s="27">
        <v>416601.31569999998</v>
      </c>
      <c r="E2423" s="26">
        <v>155</v>
      </c>
      <c r="F2423" s="27">
        <v>461170.22989999998</v>
      </c>
      <c r="G2423" s="26">
        <v>140</v>
      </c>
      <c r="H2423" s="27">
        <v>411783.03600000002</v>
      </c>
      <c r="I2423" s="28">
        <v>0.10698217340000001</v>
      </c>
      <c r="J2423" s="28">
        <v>1.9736842099999999E-2</v>
      </c>
      <c r="K2423" s="28">
        <v>8.5556711999999993E-2</v>
      </c>
      <c r="L2423" s="28">
        <v>-0.107091028</v>
      </c>
      <c r="M2423" s="28">
        <v>-9.6774193999999994E-2</v>
      </c>
      <c r="N2423" s="28">
        <v>-1.1422208999999999E-2</v>
      </c>
      <c r="O2423" s="28">
        <v>-2.0619099999999999E-4</v>
      </c>
      <c r="P2423" s="28">
        <v>-9.4881000000000002E-5</v>
      </c>
      <c r="Q2423" s="28">
        <v>1.27143E-5</v>
      </c>
      <c r="R2423" s="28">
        <v>1.51961E-5</v>
      </c>
    </row>
    <row r="2424" spans="1:18" x14ac:dyDescent="0.2">
      <c r="A2424" s="12" t="s">
        <v>2162</v>
      </c>
      <c r="B2424" s="10" t="str">
        <f>VLOOKUP(A2424,[3]Feuil1!$A$4:$B$2591,2,FALSE)</f>
        <v>Autres effets toxiques, niveau 4</v>
      </c>
      <c r="C2424" s="26">
        <v>32</v>
      </c>
      <c r="D2424" s="27">
        <v>151798.07939999999</v>
      </c>
      <c r="E2424" s="26">
        <v>29</v>
      </c>
      <c r="F2424" s="27">
        <v>135748.7395</v>
      </c>
      <c r="G2424" s="26">
        <v>38</v>
      </c>
      <c r="H2424" s="27">
        <v>175720.3628</v>
      </c>
      <c r="I2424" s="28">
        <v>-0.105728215</v>
      </c>
      <c r="J2424" s="28">
        <v>-9.375E-2</v>
      </c>
      <c r="K2424" s="28">
        <v>-1.3217339999999999E-2</v>
      </c>
      <c r="L2424" s="28">
        <v>0.2944529978</v>
      </c>
      <c r="M2424" s="28">
        <v>0.31034482759999998</v>
      </c>
      <c r="N2424" s="28">
        <v>-1.2127974999999999E-2</v>
      </c>
      <c r="O2424" s="28">
        <v>1.237147E-4</v>
      </c>
      <c r="P2424" s="28">
        <v>7.67925E-5</v>
      </c>
      <c r="Q2424" s="28">
        <v>3.4510361000000002E-6</v>
      </c>
      <c r="R2424" s="28">
        <v>6.4846191999999999E-6</v>
      </c>
    </row>
    <row r="2425" spans="1:18" x14ac:dyDescent="0.2">
      <c r="A2425" s="12" t="s">
        <v>2163</v>
      </c>
      <c r="B2425" s="10" t="str">
        <f>VLOOKUP(A2425,[3]Feuil1!$A$4:$B$2591,2,FALSE)</f>
        <v>Maltraitance, niveau 1</v>
      </c>
      <c r="C2425" s="26">
        <v>973</v>
      </c>
      <c r="D2425" s="27">
        <v>1365948.9138</v>
      </c>
      <c r="E2425" s="26">
        <v>948</v>
      </c>
      <c r="F2425" s="27">
        <v>1315830.5526000001</v>
      </c>
      <c r="G2425" s="26">
        <v>937</v>
      </c>
      <c r="H2425" s="27">
        <v>1275466.6698</v>
      </c>
      <c r="I2425" s="28">
        <v>-3.6691240999999999E-2</v>
      </c>
      <c r="J2425" s="28">
        <v>-2.5693731000000001E-2</v>
      </c>
      <c r="K2425" s="28">
        <v>-1.1287528999999999E-2</v>
      </c>
      <c r="L2425" s="28">
        <v>-3.0675593000000001E-2</v>
      </c>
      <c r="M2425" s="28">
        <v>-1.1603376E-2</v>
      </c>
      <c r="N2425" s="28">
        <v>-1.9296118000000001E-2</v>
      </c>
      <c r="O2425" s="28">
        <v>-1.5120699999999999E-4</v>
      </c>
      <c r="P2425" s="28">
        <v>-7.7546000000000006E-5</v>
      </c>
      <c r="Q2425" s="28">
        <v>8.5095300000000005E-5</v>
      </c>
      <c r="R2425" s="28">
        <v>4.7068599999999999E-5</v>
      </c>
    </row>
    <row r="2426" spans="1:18" x14ac:dyDescent="0.2">
      <c r="A2426" s="12" t="s">
        <v>2164</v>
      </c>
      <c r="B2426" s="10" t="str">
        <f>VLOOKUP(A2426,[3]Feuil1!$A$4:$B$2591,2,FALSE)</f>
        <v>Maltraitance, niveau 2</v>
      </c>
      <c r="C2426" s="26">
        <v>187</v>
      </c>
      <c r="D2426" s="27">
        <v>873666.82200000004</v>
      </c>
      <c r="E2426" s="26">
        <v>206</v>
      </c>
      <c r="F2426" s="27">
        <v>973276.85770000005</v>
      </c>
      <c r="G2426" s="26">
        <v>220</v>
      </c>
      <c r="H2426" s="27">
        <v>1055530.2512999999</v>
      </c>
      <c r="I2426" s="28">
        <v>0.11401375580000001</v>
      </c>
      <c r="J2426" s="28">
        <v>0.1016042781</v>
      </c>
      <c r="K2426" s="28">
        <v>1.12649143E-2</v>
      </c>
      <c r="L2426" s="28">
        <v>8.4511814899999996E-2</v>
      </c>
      <c r="M2426" s="28">
        <v>6.7961165000000004E-2</v>
      </c>
      <c r="N2426" s="28">
        <v>1.5497426599999999E-2</v>
      </c>
      <c r="O2426" s="28">
        <v>1.9244520000000001E-4</v>
      </c>
      <c r="P2426" s="28">
        <v>1.5802319999999999E-4</v>
      </c>
      <c r="Q2426" s="28">
        <v>1.9979700000000001E-5</v>
      </c>
      <c r="R2426" s="28">
        <v>3.8952300000000003E-5</v>
      </c>
    </row>
    <row r="2427" spans="1:18" x14ac:dyDescent="0.2">
      <c r="A2427" s="12" t="s">
        <v>2165</v>
      </c>
      <c r="B2427" s="10" t="str">
        <f>VLOOKUP(A2427,[3]Feuil1!$A$4:$B$2591,2,FALSE)</f>
        <v>Maltraitance, niveau 3</v>
      </c>
      <c r="C2427" s="26">
        <v>77</v>
      </c>
      <c r="D2427" s="27">
        <v>510752.15659999999</v>
      </c>
      <c r="E2427" s="26">
        <v>63</v>
      </c>
      <c r="F2427" s="27">
        <v>450224.87939999998</v>
      </c>
      <c r="G2427" s="26">
        <v>76</v>
      </c>
      <c r="H2427" s="27">
        <v>587624.28020000004</v>
      </c>
      <c r="I2427" s="28">
        <v>-0.118506161</v>
      </c>
      <c r="J2427" s="28">
        <v>-0.18181818199999999</v>
      </c>
      <c r="K2427" s="28">
        <v>7.7381358999999997E-2</v>
      </c>
      <c r="L2427" s="28">
        <v>0.30517949379999998</v>
      </c>
      <c r="M2427" s="28">
        <v>0.2063492063</v>
      </c>
      <c r="N2427" s="28">
        <v>8.19251067E-2</v>
      </c>
      <c r="O2427" s="28">
        <v>1.786991E-4</v>
      </c>
      <c r="P2427" s="28">
        <v>2.639683E-4</v>
      </c>
      <c r="Q2427" s="28">
        <v>6.9020721000000004E-6</v>
      </c>
      <c r="R2427" s="28">
        <v>2.16851E-5</v>
      </c>
    </row>
    <row r="2428" spans="1:18" x14ac:dyDescent="0.2">
      <c r="A2428" s="12" t="s">
        <v>2166</v>
      </c>
      <c r="B2428" s="10" t="str">
        <f>VLOOKUP(A2428,[3]Feuil1!$A$4:$B$2591,2,FALSE)</f>
        <v>Maltraitance, niveau 4</v>
      </c>
      <c r="C2428" s="26">
        <v>27</v>
      </c>
      <c r="D2428" s="27">
        <v>320126.86430000002</v>
      </c>
      <c r="E2428" s="26">
        <v>27</v>
      </c>
      <c r="F2428" s="27">
        <v>322923.7499</v>
      </c>
      <c r="G2428" s="26">
        <v>34</v>
      </c>
      <c r="H2428" s="27">
        <v>405898.02269999997</v>
      </c>
      <c r="I2428" s="28">
        <v>8.7368037999999999E-3</v>
      </c>
      <c r="J2428" s="28">
        <v>0</v>
      </c>
      <c r="K2428" s="28">
        <v>8.7368037999999999E-3</v>
      </c>
      <c r="L2428" s="28">
        <v>0.2569469506</v>
      </c>
      <c r="M2428" s="28">
        <v>0.25925925929999999</v>
      </c>
      <c r="N2428" s="28">
        <v>-1.836245E-3</v>
      </c>
      <c r="O2428" s="28">
        <v>9.6222600000000003E-5</v>
      </c>
      <c r="P2428" s="28">
        <v>1.594081E-4</v>
      </c>
      <c r="Q2428" s="28">
        <v>3.0877691E-6</v>
      </c>
      <c r="R2428" s="28">
        <v>1.49789E-5</v>
      </c>
    </row>
    <row r="2429" spans="1:18" ht="22.5" x14ac:dyDescent="0.2">
      <c r="A2429" s="12" t="s">
        <v>2167</v>
      </c>
      <c r="B2429" s="10" t="str">
        <f>VLOOKUP(A2429,[3]Feuil1!$A$4:$B$2591,2,FALSE)</f>
        <v>Autres traumatismes et effets nocifs autres que les intoxications, niveau 1</v>
      </c>
      <c r="C2429" s="26">
        <v>934</v>
      </c>
      <c r="D2429" s="27">
        <v>1211998.47</v>
      </c>
      <c r="E2429" s="26">
        <v>966</v>
      </c>
      <c r="F2429" s="27">
        <v>1241154.7524000001</v>
      </c>
      <c r="G2429" s="26">
        <v>927</v>
      </c>
      <c r="H2429" s="27">
        <v>1168524.9029000001</v>
      </c>
      <c r="I2429" s="28">
        <v>2.4056369000000001E-2</v>
      </c>
      <c r="J2429" s="28">
        <v>3.4261241999999997E-2</v>
      </c>
      <c r="K2429" s="28">
        <v>-9.8668230000000003E-3</v>
      </c>
      <c r="L2429" s="28">
        <v>-5.8517963999999999E-2</v>
      </c>
      <c r="M2429" s="28">
        <v>-4.0372670999999999E-2</v>
      </c>
      <c r="N2429" s="28">
        <v>-1.8908688E-2</v>
      </c>
      <c r="O2429" s="28">
        <v>-5.3609700000000003E-4</v>
      </c>
      <c r="P2429" s="28">
        <v>-1.3953500000000001E-4</v>
      </c>
      <c r="Q2429" s="28">
        <v>8.4187100000000006E-5</v>
      </c>
      <c r="R2429" s="28">
        <v>4.3122099999999998E-5</v>
      </c>
    </row>
    <row r="2430" spans="1:18" ht="22.5" x14ac:dyDescent="0.2">
      <c r="A2430" s="12" t="s">
        <v>2168</v>
      </c>
      <c r="B2430" s="10" t="str">
        <f>VLOOKUP(A2430,[3]Feuil1!$A$4:$B$2591,2,FALSE)</f>
        <v>Autres traumatismes et effets nocifs autres que les intoxications, niveau 2</v>
      </c>
      <c r="C2430" s="26">
        <v>390</v>
      </c>
      <c r="D2430" s="27">
        <v>1171257.7993000001</v>
      </c>
      <c r="E2430" s="26">
        <v>420</v>
      </c>
      <c r="F2430" s="27">
        <v>1266272.9791000001</v>
      </c>
      <c r="G2430" s="26">
        <v>450</v>
      </c>
      <c r="H2430" s="27">
        <v>1352614.0785999999</v>
      </c>
      <c r="I2430" s="28">
        <v>8.1122345400000004E-2</v>
      </c>
      <c r="J2430" s="28">
        <v>7.6923076899999998E-2</v>
      </c>
      <c r="K2430" s="28">
        <v>3.8993207999999998E-3</v>
      </c>
      <c r="L2430" s="28">
        <v>6.8185218300000003E-2</v>
      </c>
      <c r="M2430" s="28">
        <v>7.1428571400000002E-2</v>
      </c>
      <c r="N2430" s="28">
        <v>-3.0271299999999998E-3</v>
      </c>
      <c r="O2430" s="28">
        <v>4.1238249999999999E-4</v>
      </c>
      <c r="P2430" s="28">
        <v>1.6587629999999999E-4</v>
      </c>
      <c r="Q2430" s="28">
        <v>4.0867500000000001E-5</v>
      </c>
      <c r="R2430" s="28">
        <v>4.99156E-5</v>
      </c>
    </row>
    <row r="2431" spans="1:18" ht="22.5" x14ac:dyDescent="0.2">
      <c r="A2431" s="12" t="s">
        <v>2169</v>
      </c>
      <c r="B2431" s="10" t="str">
        <f>VLOOKUP(A2431,[3]Feuil1!$A$4:$B$2591,2,FALSE)</f>
        <v>Autres traumatismes et effets nocifs autres que les intoxications, niveau 3</v>
      </c>
      <c r="C2431" s="26">
        <v>621</v>
      </c>
      <c r="D2431" s="27">
        <v>3570695.5074</v>
      </c>
      <c r="E2431" s="26">
        <v>746</v>
      </c>
      <c r="F2431" s="27">
        <v>4274528.2729000002</v>
      </c>
      <c r="G2431" s="26">
        <v>659</v>
      </c>
      <c r="H2431" s="27">
        <v>3761199.7817000002</v>
      </c>
      <c r="I2431" s="28">
        <v>0.1971136335</v>
      </c>
      <c r="J2431" s="28">
        <v>0.20128824479999999</v>
      </c>
      <c r="K2431" s="28">
        <v>-3.4751119999999998E-3</v>
      </c>
      <c r="L2431" s="28">
        <v>-0.120090091</v>
      </c>
      <c r="M2431" s="28">
        <v>-0.116621984</v>
      </c>
      <c r="N2431" s="28">
        <v>-3.9259610000000004E-3</v>
      </c>
      <c r="O2431" s="28">
        <v>-1.195909E-3</v>
      </c>
      <c r="P2431" s="28">
        <v>-9.8619399999999992E-4</v>
      </c>
      <c r="Q2431" s="28">
        <v>5.9848200000000001E-5</v>
      </c>
      <c r="R2431" s="28">
        <v>1.387998E-4</v>
      </c>
    </row>
    <row r="2432" spans="1:18" ht="22.5" x14ac:dyDescent="0.2">
      <c r="A2432" s="12" t="s">
        <v>2170</v>
      </c>
      <c r="B2432" s="10" t="str">
        <f>VLOOKUP(A2432,[3]Feuil1!$A$4:$B$2591,2,FALSE)</f>
        <v>Autres traumatismes et effets nocifs autres que les intoxications, niveau 4</v>
      </c>
      <c r="C2432" s="26">
        <v>223</v>
      </c>
      <c r="D2432" s="27">
        <v>2282581.8645000001</v>
      </c>
      <c r="E2432" s="26">
        <v>232</v>
      </c>
      <c r="F2432" s="27">
        <v>2256540.64</v>
      </c>
      <c r="G2432" s="26">
        <v>275</v>
      </c>
      <c r="H2432" s="27">
        <v>2748770.7847000002</v>
      </c>
      <c r="I2432" s="28">
        <v>-1.1408671E-2</v>
      </c>
      <c r="J2432" s="28">
        <v>4.03587444E-2</v>
      </c>
      <c r="K2432" s="28">
        <v>-4.9759195999999999E-2</v>
      </c>
      <c r="L2432" s="28">
        <v>0.21813484590000001</v>
      </c>
      <c r="M2432" s="28">
        <v>0.18534482760000001</v>
      </c>
      <c r="N2432" s="28">
        <v>2.7662851799999999E-2</v>
      </c>
      <c r="O2432" s="28">
        <v>5.9108149999999998E-4</v>
      </c>
      <c r="P2432" s="28">
        <v>9.4566020000000004E-4</v>
      </c>
      <c r="Q2432" s="28">
        <v>2.49746E-5</v>
      </c>
      <c r="R2432" s="28">
        <v>1.0143809999999999E-4</v>
      </c>
    </row>
    <row r="2433" spans="1:18" ht="33.75" x14ac:dyDescent="0.2">
      <c r="A2433" s="12" t="s">
        <v>2171</v>
      </c>
      <c r="B2433" s="10" t="str">
        <f>VLOOKUP(A2433,[3]Feuil1!$A$4:$B$2591,2,FALSE)</f>
        <v>Autres traumatismes et effets nocifs autres que les intoxications, très courte durée</v>
      </c>
      <c r="C2433" s="26">
        <v>3807</v>
      </c>
      <c r="D2433" s="27">
        <v>2498755.5740999999</v>
      </c>
      <c r="E2433" s="26">
        <v>4024</v>
      </c>
      <c r="F2433" s="27">
        <v>2631633.3341999999</v>
      </c>
      <c r="G2433" s="26">
        <v>4331</v>
      </c>
      <c r="H2433" s="27">
        <v>2840685.9692000002</v>
      </c>
      <c r="I2433" s="28">
        <v>5.3177574300000002E-2</v>
      </c>
      <c r="J2433" s="28">
        <v>5.7000262699999998E-2</v>
      </c>
      <c r="K2433" s="28">
        <v>-3.6165440000000002E-3</v>
      </c>
      <c r="L2433" s="28">
        <v>7.94383595E-2</v>
      </c>
      <c r="M2433" s="28">
        <v>7.6292246499999994E-2</v>
      </c>
      <c r="N2433" s="28">
        <v>2.9231029000000002E-3</v>
      </c>
      <c r="O2433" s="28">
        <v>4.2200472999999999E-3</v>
      </c>
      <c r="P2433" s="28">
        <v>4.016267E-4</v>
      </c>
      <c r="Q2433" s="28">
        <v>3.933273E-4</v>
      </c>
      <c r="R2433" s="28">
        <v>1.0483E-4</v>
      </c>
    </row>
    <row r="2434" spans="1:18" x14ac:dyDescent="0.2">
      <c r="A2434" s="12" t="s">
        <v>2172</v>
      </c>
      <c r="B2434" s="10" t="str">
        <f>VLOOKUP(A2434,[3]Feuil1!$A$4:$B$2591,2,FALSE)</f>
        <v>Rejets de greffe, niveau 1</v>
      </c>
      <c r="C2434" s="26">
        <v>1091</v>
      </c>
      <c r="D2434" s="27">
        <v>2116234.0221000002</v>
      </c>
      <c r="E2434" s="26">
        <v>1019</v>
      </c>
      <c r="F2434" s="27">
        <v>1975008.7707</v>
      </c>
      <c r="G2434" s="26">
        <v>1031</v>
      </c>
      <c r="H2434" s="27">
        <v>2047224.2142</v>
      </c>
      <c r="I2434" s="28">
        <v>-6.6734232000000004E-2</v>
      </c>
      <c r="J2434" s="28">
        <v>-6.5994499999999998E-2</v>
      </c>
      <c r="K2434" s="28">
        <v>-7.9199900000000004E-4</v>
      </c>
      <c r="L2434" s="28">
        <v>3.6564619100000001E-2</v>
      </c>
      <c r="M2434" s="28">
        <v>1.1776251200000001E-2</v>
      </c>
      <c r="N2434" s="28">
        <v>2.4499851499999999E-2</v>
      </c>
      <c r="O2434" s="28">
        <v>1.6495299999999999E-4</v>
      </c>
      <c r="P2434" s="28">
        <v>1.3873849999999999E-4</v>
      </c>
      <c r="Q2434" s="28">
        <v>9.3632099999999994E-5</v>
      </c>
      <c r="R2434" s="28">
        <v>7.5548800000000004E-5</v>
      </c>
    </row>
    <row r="2435" spans="1:18" x14ac:dyDescent="0.2">
      <c r="A2435" s="12" t="s">
        <v>2173</v>
      </c>
      <c r="B2435" s="10" t="str">
        <f>VLOOKUP(A2435,[3]Feuil1!$A$4:$B$2591,2,FALSE)</f>
        <v>Rejets de greffe, niveau 2</v>
      </c>
      <c r="C2435" s="26">
        <v>703</v>
      </c>
      <c r="D2435" s="27">
        <v>5804243.307</v>
      </c>
      <c r="E2435" s="26">
        <v>752</v>
      </c>
      <c r="F2435" s="27">
        <v>6208474.6818000004</v>
      </c>
      <c r="G2435" s="26">
        <v>928</v>
      </c>
      <c r="H2435" s="27">
        <v>7579556.3114999998</v>
      </c>
      <c r="I2435" s="28">
        <v>6.9644112699999997E-2</v>
      </c>
      <c r="J2435" s="28">
        <v>6.9701280199999993E-2</v>
      </c>
      <c r="K2435" s="28">
        <v>-5.3443000000000003E-5</v>
      </c>
      <c r="L2435" s="28">
        <v>0.22084033519999999</v>
      </c>
      <c r="M2435" s="28">
        <v>0.2340425532</v>
      </c>
      <c r="N2435" s="28">
        <v>-1.0698348999999999E-2</v>
      </c>
      <c r="O2435" s="28">
        <v>2.4193105000000002E-3</v>
      </c>
      <c r="P2435" s="28">
        <v>2.6340876E-3</v>
      </c>
      <c r="Q2435" s="28">
        <v>8.4277900000000002E-5</v>
      </c>
      <c r="R2435" s="28">
        <v>2.7970879999999999E-4</v>
      </c>
    </row>
    <row r="2436" spans="1:18" x14ac:dyDescent="0.2">
      <c r="A2436" s="12" t="s">
        <v>2174</v>
      </c>
      <c r="B2436" s="10" t="str">
        <f>VLOOKUP(A2436,[3]Feuil1!$A$4:$B$2591,2,FALSE)</f>
        <v>Rejets de greffe, niveau 3</v>
      </c>
      <c r="C2436" s="26">
        <v>335</v>
      </c>
      <c r="D2436" s="27">
        <v>5746923.7271999996</v>
      </c>
      <c r="E2436" s="26">
        <v>373</v>
      </c>
      <c r="F2436" s="27">
        <v>6130609.0322000002</v>
      </c>
      <c r="G2436" s="26">
        <v>411</v>
      </c>
      <c r="H2436" s="27">
        <v>6924840.9557999996</v>
      </c>
      <c r="I2436" s="28">
        <v>6.6763597899999999E-2</v>
      </c>
      <c r="J2436" s="28">
        <v>0.11343283580000001</v>
      </c>
      <c r="K2436" s="28">
        <v>-4.1914730999999997E-2</v>
      </c>
      <c r="L2436" s="28">
        <v>0.12955187970000001</v>
      </c>
      <c r="M2436" s="28">
        <v>0.10187667559999999</v>
      </c>
      <c r="N2436" s="28">
        <v>2.5116426099999999E-2</v>
      </c>
      <c r="O2436" s="28">
        <v>5.2235110000000003E-4</v>
      </c>
      <c r="P2436" s="28">
        <v>1.5258584000000001E-3</v>
      </c>
      <c r="Q2436" s="28">
        <v>3.7325700000000001E-5</v>
      </c>
      <c r="R2436" s="28">
        <v>2.5554780000000001E-4</v>
      </c>
    </row>
    <row r="2437" spans="1:18" x14ac:dyDescent="0.2">
      <c r="A2437" s="12" t="s">
        <v>2175</v>
      </c>
      <c r="B2437" s="10" t="str">
        <f>VLOOKUP(A2437,[3]Feuil1!$A$4:$B$2591,2,FALSE)</f>
        <v>Rejets de greffe, niveau 4</v>
      </c>
      <c r="C2437" s="26">
        <v>230</v>
      </c>
      <c r="D2437" s="27">
        <v>6170360.2578999996</v>
      </c>
      <c r="E2437" s="26">
        <v>260</v>
      </c>
      <c r="F2437" s="27">
        <v>7057548.5415000003</v>
      </c>
      <c r="G2437" s="26">
        <v>298</v>
      </c>
      <c r="H2437" s="27">
        <v>8090924.9493000004</v>
      </c>
      <c r="I2437" s="28">
        <v>0.14378225040000001</v>
      </c>
      <c r="J2437" s="28">
        <v>0.13043478259999999</v>
      </c>
      <c r="K2437" s="28">
        <v>1.1807375300000001E-2</v>
      </c>
      <c r="L2437" s="28">
        <v>0.1464214382</v>
      </c>
      <c r="M2437" s="28">
        <v>0.14615384619999999</v>
      </c>
      <c r="N2437" s="28">
        <v>2.334696E-4</v>
      </c>
      <c r="O2437" s="28">
        <v>5.2235110000000003E-4</v>
      </c>
      <c r="P2437" s="28">
        <v>1.9852967999999999E-3</v>
      </c>
      <c r="Q2437" s="28">
        <v>2.7063399999999999E-5</v>
      </c>
      <c r="R2437" s="28">
        <v>2.9857990000000002E-4</v>
      </c>
    </row>
    <row r="2438" spans="1:18" x14ac:dyDescent="0.2">
      <c r="A2438" s="12" t="s">
        <v>2176</v>
      </c>
      <c r="B2438" s="10" t="str">
        <f>VLOOKUP(A2438,[3]Feuil1!$A$4:$B$2591,2,FALSE)</f>
        <v>Rejets de greffe, très courte durée</v>
      </c>
      <c r="C2438" s="26">
        <v>933</v>
      </c>
      <c r="D2438" s="27">
        <v>646527.67920000001</v>
      </c>
      <c r="E2438" s="26">
        <v>936</v>
      </c>
      <c r="F2438" s="27">
        <v>652515.81480000005</v>
      </c>
      <c r="G2438" s="26">
        <v>913</v>
      </c>
      <c r="H2438" s="27">
        <v>641255.66460000002</v>
      </c>
      <c r="I2438" s="28">
        <v>9.2619942E-3</v>
      </c>
      <c r="J2438" s="28">
        <v>3.2154341000000001E-3</v>
      </c>
      <c r="K2438" s="28">
        <v>6.0271800999999996E-3</v>
      </c>
      <c r="L2438" s="28">
        <v>-1.7256516999999999E-2</v>
      </c>
      <c r="M2438" s="28">
        <v>-2.4572650000000001E-2</v>
      </c>
      <c r="N2438" s="28">
        <v>7.5004383000000004E-3</v>
      </c>
      <c r="O2438" s="28">
        <v>-3.1616000000000001E-4</v>
      </c>
      <c r="P2438" s="28">
        <v>-2.1633000000000001E-5</v>
      </c>
      <c r="Q2438" s="28">
        <v>8.2915699999999996E-5</v>
      </c>
      <c r="R2438" s="28">
        <v>2.36643E-5</v>
      </c>
    </row>
    <row r="2439" spans="1:18" ht="22.5" x14ac:dyDescent="0.2">
      <c r="A2439" s="12" t="s">
        <v>2177</v>
      </c>
      <c r="B2439" s="10" t="str">
        <f>VLOOKUP(A2439,[3]Feuil1!$A$4:$B$2591,2,FALSE)</f>
        <v>Autres complications iatrogéniques non classées ailleurs, niveau 1</v>
      </c>
      <c r="C2439" s="26">
        <v>2167</v>
      </c>
      <c r="D2439" s="27">
        <v>3700094.0693000001</v>
      </c>
      <c r="E2439" s="26">
        <v>2024</v>
      </c>
      <c r="F2439" s="27">
        <v>3464299.1269</v>
      </c>
      <c r="G2439" s="26">
        <v>1979</v>
      </c>
      <c r="H2439" s="27">
        <v>3358246.7637999998</v>
      </c>
      <c r="I2439" s="28">
        <v>-6.3726743000000002E-2</v>
      </c>
      <c r="J2439" s="28">
        <v>-6.5989848000000004E-2</v>
      </c>
      <c r="K2439" s="28">
        <v>2.4229984000000001E-3</v>
      </c>
      <c r="L2439" s="28">
        <v>-3.0612935000000001E-2</v>
      </c>
      <c r="M2439" s="28">
        <v>-2.2233202000000001E-2</v>
      </c>
      <c r="N2439" s="28">
        <v>-8.5702780000000006E-3</v>
      </c>
      <c r="O2439" s="28">
        <v>-6.1857399999999999E-4</v>
      </c>
      <c r="P2439" s="28">
        <v>-2.0374499999999999E-4</v>
      </c>
      <c r="Q2439" s="28">
        <v>1.797263E-4</v>
      </c>
      <c r="R2439" s="28">
        <v>1.2392959999999999E-4</v>
      </c>
    </row>
    <row r="2440" spans="1:18" ht="22.5" x14ac:dyDescent="0.2">
      <c r="A2440" s="12" t="s">
        <v>2178</v>
      </c>
      <c r="B2440" s="10" t="str">
        <f>VLOOKUP(A2440,[3]Feuil1!$A$4:$B$2591,2,FALSE)</f>
        <v>Autres complications iatrogéniques non classées ailleurs, niveau 2</v>
      </c>
      <c r="C2440" s="26">
        <v>1648</v>
      </c>
      <c r="D2440" s="27">
        <v>5794644.5773999998</v>
      </c>
      <c r="E2440" s="26">
        <v>1678</v>
      </c>
      <c r="F2440" s="27">
        <v>5776953.5833999999</v>
      </c>
      <c r="G2440" s="26">
        <v>1664</v>
      </c>
      <c r="H2440" s="27">
        <v>5742544.0581</v>
      </c>
      <c r="I2440" s="28">
        <v>-3.0529899999999998E-3</v>
      </c>
      <c r="J2440" s="28">
        <v>1.82038835E-2</v>
      </c>
      <c r="K2440" s="28">
        <v>-2.0876834E-2</v>
      </c>
      <c r="L2440" s="28">
        <v>-5.9563439999999997E-3</v>
      </c>
      <c r="M2440" s="28">
        <v>-8.3432660000000002E-3</v>
      </c>
      <c r="N2440" s="28">
        <v>2.4070036000000002E-3</v>
      </c>
      <c r="O2440" s="28">
        <v>-1.9244499999999999E-4</v>
      </c>
      <c r="P2440" s="28">
        <v>-6.6106999999999996E-5</v>
      </c>
      <c r="Q2440" s="28">
        <v>1.5111909999999999E-4</v>
      </c>
      <c r="R2440" s="28">
        <v>2.1191750000000001E-4</v>
      </c>
    </row>
    <row r="2441" spans="1:18" ht="22.5" x14ac:dyDescent="0.2">
      <c r="A2441" s="12" t="s">
        <v>2179</v>
      </c>
      <c r="B2441" s="10" t="str">
        <f>VLOOKUP(A2441,[3]Feuil1!$A$4:$B$2591,2,FALSE)</f>
        <v>Autres complications iatrogéniques non classées ailleurs, niveau 3</v>
      </c>
      <c r="C2441" s="26">
        <v>1390</v>
      </c>
      <c r="D2441" s="27">
        <v>7198039.4616999999</v>
      </c>
      <c r="E2441" s="26">
        <v>1464</v>
      </c>
      <c r="F2441" s="27">
        <v>7597111.9753999999</v>
      </c>
      <c r="G2441" s="26">
        <v>1592</v>
      </c>
      <c r="H2441" s="27">
        <v>8242939.2336999997</v>
      </c>
      <c r="I2441" s="28">
        <v>5.5441834699999998E-2</v>
      </c>
      <c r="J2441" s="28">
        <v>5.32374101E-2</v>
      </c>
      <c r="K2441" s="28">
        <v>2.0929987999999998E-3</v>
      </c>
      <c r="L2441" s="28">
        <v>8.5009574700000007E-2</v>
      </c>
      <c r="M2441" s="28">
        <v>8.7431694000000004E-2</v>
      </c>
      <c r="N2441" s="28">
        <v>-2.2273760000000001E-3</v>
      </c>
      <c r="O2441" s="28">
        <v>1.7594984999999999E-3</v>
      </c>
      <c r="P2441" s="28">
        <v>1.2407471E-3</v>
      </c>
      <c r="Q2441" s="28">
        <v>1.4458019999999999E-4</v>
      </c>
      <c r="R2441" s="28">
        <v>3.0418969999999998E-4</v>
      </c>
    </row>
    <row r="2442" spans="1:18" ht="22.5" x14ac:dyDescent="0.2">
      <c r="A2442" s="12" t="s">
        <v>2180</v>
      </c>
      <c r="B2442" s="10" t="str">
        <f>VLOOKUP(A2442,[3]Feuil1!$A$4:$B$2591,2,FALSE)</f>
        <v>Autres complications iatrogéniques non classées ailleurs, niveau 4</v>
      </c>
      <c r="C2442" s="26">
        <v>1139</v>
      </c>
      <c r="D2442" s="27">
        <v>10726859.478</v>
      </c>
      <c r="E2442" s="26">
        <v>1268</v>
      </c>
      <c r="F2442" s="27">
        <v>11858294.914999999</v>
      </c>
      <c r="G2442" s="26">
        <v>1386</v>
      </c>
      <c r="H2442" s="27">
        <v>13019699.695</v>
      </c>
      <c r="I2442" s="28">
        <v>0.1054768582</v>
      </c>
      <c r="J2442" s="28">
        <v>0.1132572432</v>
      </c>
      <c r="K2442" s="28">
        <v>-6.9888470000000003E-3</v>
      </c>
      <c r="L2442" s="28">
        <v>9.7940284700000005E-2</v>
      </c>
      <c r="M2442" s="28">
        <v>9.3059936900000001E-2</v>
      </c>
      <c r="N2442" s="28">
        <v>4.4648492E-3</v>
      </c>
      <c r="O2442" s="28">
        <v>1.6220377E-3</v>
      </c>
      <c r="P2442" s="28">
        <v>2.2312616999999998E-3</v>
      </c>
      <c r="Q2442" s="28">
        <v>1.2587199999999999E-4</v>
      </c>
      <c r="R2442" s="28">
        <v>4.8046679999999998E-4</v>
      </c>
    </row>
    <row r="2443" spans="1:18" ht="22.5" x14ac:dyDescent="0.2">
      <c r="A2443" s="12" t="s">
        <v>2181</v>
      </c>
      <c r="B2443" s="10" t="str">
        <f>VLOOKUP(A2443,[3]Feuil1!$A$4:$B$2591,2,FALSE)</f>
        <v>Autres complications iatrogéniques non classées ailleurs, très courte durée</v>
      </c>
      <c r="C2443" s="26">
        <v>3927</v>
      </c>
      <c r="D2443" s="27">
        <v>2222587.0345000001</v>
      </c>
      <c r="E2443" s="26">
        <v>3584</v>
      </c>
      <c r="F2443" s="27">
        <v>2030069.1004999999</v>
      </c>
      <c r="G2443" s="26">
        <v>3455</v>
      </c>
      <c r="H2443" s="27">
        <v>1959360.2150000001</v>
      </c>
      <c r="I2443" s="28">
        <v>-8.6618849999999997E-2</v>
      </c>
      <c r="J2443" s="28">
        <v>-8.7344029000000004E-2</v>
      </c>
      <c r="K2443" s="28">
        <v>7.9457989999999999E-4</v>
      </c>
      <c r="L2443" s="28">
        <v>-3.4830778E-2</v>
      </c>
      <c r="M2443" s="28">
        <v>-3.5993303999999997E-2</v>
      </c>
      <c r="N2443" s="28">
        <v>1.2059314000000001E-3</v>
      </c>
      <c r="O2443" s="28">
        <v>-1.7732449999999999E-3</v>
      </c>
      <c r="P2443" s="28">
        <v>-1.3584400000000001E-4</v>
      </c>
      <c r="Q2443" s="28">
        <v>3.1377180000000002E-4</v>
      </c>
      <c r="R2443" s="28">
        <v>7.2306399999999996E-5</v>
      </c>
    </row>
    <row r="2444" spans="1:18" ht="22.5" x14ac:dyDescent="0.2">
      <c r="A2444" s="12" t="s">
        <v>2182</v>
      </c>
      <c r="B2444" s="10" t="str">
        <f>VLOOKUP(A2444,[3]Feuil1!$A$4:$B$2591,2,FALSE)</f>
        <v>Brûlures non étendues avec greffe cutanée, niveau 1</v>
      </c>
      <c r="C2444" s="26">
        <v>1399</v>
      </c>
      <c r="D2444" s="27">
        <v>11280200.207</v>
      </c>
      <c r="E2444" s="26">
        <v>1257</v>
      </c>
      <c r="F2444" s="27">
        <v>10160341.075999999</v>
      </c>
      <c r="G2444" s="26">
        <v>1182</v>
      </c>
      <c r="H2444" s="27">
        <v>9551118.1294</v>
      </c>
      <c r="I2444" s="28">
        <v>-9.9276530000000002E-2</v>
      </c>
      <c r="J2444" s="28">
        <v>-0.101501072</v>
      </c>
      <c r="K2444" s="28">
        <v>2.4758432000000002E-3</v>
      </c>
      <c r="L2444" s="28">
        <v>-5.9960876000000003E-2</v>
      </c>
      <c r="M2444" s="28">
        <v>-5.9665871000000002E-2</v>
      </c>
      <c r="N2444" s="28">
        <v>-3.1372300000000002E-4</v>
      </c>
      <c r="O2444" s="28">
        <v>-1.030956E-3</v>
      </c>
      <c r="P2444" s="28">
        <v>-1.170424E-3</v>
      </c>
      <c r="Q2444" s="28">
        <v>1.073454E-4</v>
      </c>
      <c r="R2444" s="28">
        <v>3.524655E-4</v>
      </c>
    </row>
    <row r="2445" spans="1:18" ht="22.5" x14ac:dyDescent="0.2">
      <c r="A2445" s="12" t="s">
        <v>2183</v>
      </c>
      <c r="B2445" s="10" t="str">
        <f>VLOOKUP(A2445,[3]Feuil1!$A$4:$B$2591,2,FALSE)</f>
        <v>Brûlures non étendues avec greffe cutanée, niveau 2</v>
      </c>
      <c r="C2445" s="26">
        <v>382</v>
      </c>
      <c r="D2445" s="27">
        <v>7865043.3406999996</v>
      </c>
      <c r="E2445" s="26">
        <v>405</v>
      </c>
      <c r="F2445" s="27">
        <v>8101530.4653000003</v>
      </c>
      <c r="G2445" s="26">
        <v>464</v>
      </c>
      <c r="H2445" s="27">
        <v>9428980.1236000005</v>
      </c>
      <c r="I2445" s="28">
        <v>3.0068127300000001E-2</v>
      </c>
      <c r="J2445" s="28">
        <v>6.0209424099999999E-2</v>
      </c>
      <c r="K2445" s="28">
        <v>-2.8429568999999998E-2</v>
      </c>
      <c r="L2445" s="28">
        <v>0.16385171470000001</v>
      </c>
      <c r="M2445" s="28">
        <v>0.14567901229999999</v>
      </c>
      <c r="N2445" s="28">
        <v>1.5861949199999999E-2</v>
      </c>
      <c r="O2445" s="28">
        <v>8.1101890000000003E-4</v>
      </c>
      <c r="P2445" s="28">
        <v>2.5502629000000001E-3</v>
      </c>
      <c r="Q2445" s="28">
        <v>4.2138999999999998E-5</v>
      </c>
      <c r="R2445" s="28">
        <v>3.4795820000000001E-4</v>
      </c>
    </row>
    <row r="2446" spans="1:18" ht="22.5" x14ac:dyDescent="0.2">
      <c r="A2446" s="12" t="s">
        <v>2184</v>
      </c>
      <c r="B2446" s="10" t="str">
        <f>VLOOKUP(A2446,[3]Feuil1!$A$4:$B$2591,2,FALSE)</f>
        <v>Brûlures non étendues avec greffe cutanée, niveau 3</v>
      </c>
      <c r="C2446" s="26">
        <v>280</v>
      </c>
      <c r="D2446" s="27">
        <v>7705578.1823000005</v>
      </c>
      <c r="E2446" s="26">
        <v>343</v>
      </c>
      <c r="F2446" s="27">
        <v>9318628.8232000005</v>
      </c>
      <c r="G2446" s="26">
        <v>357</v>
      </c>
      <c r="H2446" s="27">
        <v>9713850.2050999999</v>
      </c>
      <c r="I2446" s="28">
        <v>0.20933544539999999</v>
      </c>
      <c r="J2446" s="28">
        <v>0.22500000000000001</v>
      </c>
      <c r="K2446" s="28">
        <v>-1.2787392E-2</v>
      </c>
      <c r="L2446" s="28">
        <v>4.24119674E-2</v>
      </c>
      <c r="M2446" s="28">
        <v>4.08163265E-2</v>
      </c>
      <c r="N2446" s="28">
        <v>1.5330667000000001E-3</v>
      </c>
      <c r="O2446" s="28">
        <v>1.9244520000000001E-4</v>
      </c>
      <c r="P2446" s="28">
        <v>7.5928940000000004E-4</v>
      </c>
      <c r="Q2446" s="28">
        <v>3.2421600000000001E-5</v>
      </c>
      <c r="R2446" s="28">
        <v>3.584708E-4</v>
      </c>
    </row>
    <row r="2447" spans="1:18" ht="22.5" x14ac:dyDescent="0.2">
      <c r="A2447" s="12" t="s">
        <v>2185</v>
      </c>
      <c r="B2447" s="10" t="str">
        <f>VLOOKUP(A2447,[3]Feuil1!$A$4:$B$2591,2,FALSE)</f>
        <v>Brûlures non étendues avec greffe cutanée, niveau 4</v>
      </c>
      <c r="C2447" s="26">
        <v>256</v>
      </c>
      <c r="D2447" s="27">
        <v>11885078.419</v>
      </c>
      <c r="E2447" s="26">
        <v>263</v>
      </c>
      <c r="F2447" s="27">
        <v>11936092.050000001</v>
      </c>
      <c r="G2447" s="26">
        <v>245</v>
      </c>
      <c r="H2447" s="27">
        <v>11355863.529999999</v>
      </c>
      <c r="I2447" s="28">
        <v>4.2922417999999999E-3</v>
      </c>
      <c r="J2447" s="28">
        <v>2.734375E-2</v>
      </c>
      <c r="K2447" s="28">
        <v>-2.2437970000000002E-2</v>
      </c>
      <c r="L2447" s="28">
        <v>-4.8611264000000001E-2</v>
      </c>
      <c r="M2447" s="28">
        <v>-6.8441064999999995E-2</v>
      </c>
      <c r="N2447" s="28">
        <v>2.1286684100000001E-2</v>
      </c>
      <c r="O2447" s="28">
        <v>-2.4742900000000002E-4</v>
      </c>
      <c r="P2447" s="28">
        <v>-1.11472E-3</v>
      </c>
      <c r="Q2447" s="28">
        <v>2.2250099999999999E-5</v>
      </c>
      <c r="R2447" s="28">
        <v>4.1906609999999998E-4</v>
      </c>
    </row>
    <row r="2448" spans="1:18" ht="22.5" x14ac:dyDescent="0.2">
      <c r="A2448" s="12" t="s">
        <v>2460</v>
      </c>
      <c r="B2448" s="10" t="str">
        <f>VLOOKUP(A2448,[3]Feuil1!$A$4:$B$2591,2,FALSE)</f>
        <v>Brûlures non étendues avec greffe cutanée, en ambulatoire</v>
      </c>
      <c r="C2448" s="26">
        <v>258</v>
      </c>
      <c r="D2448" s="27">
        <v>348772.39439999999</v>
      </c>
      <c r="E2448" s="26">
        <v>274</v>
      </c>
      <c r="F2448" s="27">
        <v>365859.18959999998</v>
      </c>
      <c r="G2448" s="26">
        <v>245</v>
      </c>
      <c r="H2448" s="27">
        <v>323142.20159999997</v>
      </c>
      <c r="I2448" s="28">
        <v>4.8991248899999999E-2</v>
      </c>
      <c r="J2448" s="28">
        <v>6.2015503899999998E-2</v>
      </c>
      <c r="K2448" s="28">
        <v>-1.2263714E-2</v>
      </c>
      <c r="L2448" s="28">
        <v>-0.116758002</v>
      </c>
      <c r="M2448" s="28">
        <v>-0.10583941600000001</v>
      </c>
      <c r="N2448" s="28">
        <v>-1.221099E-2</v>
      </c>
      <c r="O2448" s="28">
        <v>-3.9863600000000001E-4</v>
      </c>
      <c r="P2448" s="28">
        <v>-8.2066999999999999E-5</v>
      </c>
      <c r="Q2448" s="28">
        <v>2.2250099999999999E-5</v>
      </c>
      <c r="R2448" s="28">
        <v>1.19249E-5</v>
      </c>
    </row>
    <row r="2449" spans="1:18" ht="33.75" x14ac:dyDescent="0.2">
      <c r="A2449" s="12" t="s">
        <v>2186</v>
      </c>
      <c r="B2449" s="10" t="str">
        <f>VLOOKUP(A2449,[3]Feuil1!$A$4:$B$2591,2,FALSE)</f>
        <v>Brûlures non étendues avec parages de plaie ou autres interventions chirurgicales, niveau 1</v>
      </c>
      <c r="C2449" s="26">
        <v>258</v>
      </c>
      <c r="D2449" s="27">
        <v>1131423.7683000001</v>
      </c>
      <c r="E2449" s="26">
        <v>288</v>
      </c>
      <c r="F2449" s="27">
        <v>1259087.7001</v>
      </c>
      <c r="G2449" s="26">
        <v>267</v>
      </c>
      <c r="H2449" s="27">
        <v>1151019.5072999999</v>
      </c>
      <c r="I2449" s="28">
        <v>0.11283476219999999</v>
      </c>
      <c r="J2449" s="28">
        <v>0.1162790698</v>
      </c>
      <c r="K2449" s="28">
        <v>-3.0855259999999999E-3</v>
      </c>
      <c r="L2449" s="28">
        <v>-8.5830552000000004E-2</v>
      </c>
      <c r="M2449" s="28">
        <v>-7.2916667000000004E-2</v>
      </c>
      <c r="N2449" s="28">
        <v>-1.3929585E-2</v>
      </c>
      <c r="O2449" s="28">
        <v>-2.8866800000000001E-4</v>
      </c>
      <c r="P2449" s="28">
        <v>-2.0761799999999999E-4</v>
      </c>
      <c r="Q2449" s="28">
        <v>2.4248099999999999E-5</v>
      </c>
      <c r="R2449" s="28">
        <v>4.2476099999999998E-5</v>
      </c>
    </row>
    <row r="2450" spans="1:18" ht="33.75" x14ac:dyDescent="0.2">
      <c r="A2450" s="12" t="s">
        <v>2187</v>
      </c>
      <c r="B2450" s="10" t="str">
        <f>VLOOKUP(A2450,[3]Feuil1!$A$4:$B$2591,2,FALSE)</f>
        <v>Brûlures non étendues avec parages de plaie ou autres interventions chirurgicales, niveau 2</v>
      </c>
      <c r="C2450" s="26">
        <v>47</v>
      </c>
      <c r="D2450" s="27">
        <v>509493.36</v>
      </c>
      <c r="E2450" s="26">
        <v>44</v>
      </c>
      <c r="F2450" s="27">
        <v>448920.49200000003</v>
      </c>
      <c r="G2450" s="26">
        <v>61</v>
      </c>
      <c r="H2450" s="27">
        <v>662655.61679999996</v>
      </c>
      <c r="I2450" s="28">
        <v>-0.118888435</v>
      </c>
      <c r="J2450" s="28">
        <v>-6.3829786999999999E-2</v>
      </c>
      <c r="K2450" s="28">
        <v>-5.8812646000000003E-2</v>
      </c>
      <c r="L2450" s="28">
        <v>0.47610908530000001</v>
      </c>
      <c r="M2450" s="28">
        <v>0.38636363639999999</v>
      </c>
      <c r="N2450" s="28">
        <v>6.4734422200000002E-2</v>
      </c>
      <c r="O2450" s="28">
        <v>2.3368339999999999E-4</v>
      </c>
      <c r="P2450" s="28">
        <v>4.1062249999999998E-4</v>
      </c>
      <c r="Q2450" s="28">
        <v>5.5398210999999998E-6</v>
      </c>
      <c r="R2450" s="28">
        <v>2.4454E-5</v>
      </c>
    </row>
    <row r="2451" spans="1:18" ht="33.75" x14ac:dyDescent="0.2">
      <c r="A2451" s="12" t="s">
        <v>2188</v>
      </c>
      <c r="B2451" s="10" t="str">
        <f>VLOOKUP(A2451,[3]Feuil1!$A$4:$B$2591,2,FALSE)</f>
        <v>Brûlures non étendues avec parages de plaie ou autres interventions chirurgicales, niveau 3</v>
      </c>
      <c r="C2451" s="26">
        <v>37</v>
      </c>
      <c r="D2451" s="27">
        <v>492999.61969999998</v>
      </c>
      <c r="E2451" s="26">
        <v>44</v>
      </c>
      <c r="F2451" s="27">
        <v>610214.59259999997</v>
      </c>
      <c r="G2451" s="26">
        <v>40</v>
      </c>
      <c r="H2451" s="27">
        <v>555267.93429999996</v>
      </c>
      <c r="I2451" s="28">
        <v>0.2377587491</v>
      </c>
      <c r="J2451" s="28">
        <v>0.1891891892</v>
      </c>
      <c r="K2451" s="28">
        <v>4.0842584500000001E-2</v>
      </c>
      <c r="L2451" s="28">
        <v>-9.0044812000000002E-2</v>
      </c>
      <c r="M2451" s="28">
        <v>-9.0909090999999997E-2</v>
      </c>
      <c r="N2451" s="28">
        <v>9.5070669999999997E-4</v>
      </c>
      <c r="O2451" s="28">
        <v>-5.4984000000000001E-5</v>
      </c>
      <c r="P2451" s="28">
        <v>-1.05562E-4</v>
      </c>
      <c r="Q2451" s="28">
        <v>3.6326694999999999E-6</v>
      </c>
      <c r="R2451" s="28">
        <v>2.0491100000000001E-5</v>
      </c>
    </row>
    <row r="2452" spans="1:18" ht="33.75" x14ac:dyDescent="0.2">
      <c r="A2452" s="12" t="s">
        <v>2189</v>
      </c>
      <c r="B2452" s="10" t="str">
        <f>VLOOKUP(A2452,[3]Feuil1!$A$4:$B$2591,2,FALSE)</f>
        <v>Brûlures non étendues avec parages de plaie ou autres interventions chirurgicales, niveau 4</v>
      </c>
      <c r="C2452" s="26">
        <v>40</v>
      </c>
      <c r="D2452" s="27">
        <v>989754.94720000005</v>
      </c>
      <c r="E2452" s="26">
        <v>48</v>
      </c>
      <c r="F2452" s="27">
        <v>1166751.4512</v>
      </c>
      <c r="G2452" s="26">
        <v>30</v>
      </c>
      <c r="H2452" s="27">
        <v>734119.728</v>
      </c>
      <c r="I2452" s="28">
        <v>0.17882861259999999</v>
      </c>
      <c r="J2452" s="28">
        <v>0.2</v>
      </c>
      <c r="K2452" s="28">
        <v>-1.7642822999999998E-2</v>
      </c>
      <c r="L2452" s="28">
        <v>-0.370800244</v>
      </c>
      <c r="M2452" s="28">
        <v>-0.375</v>
      </c>
      <c r="N2452" s="28">
        <v>6.7196089999999997E-3</v>
      </c>
      <c r="O2452" s="28">
        <v>-2.4742900000000002E-4</v>
      </c>
      <c r="P2452" s="28">
        <v>-8.3116099999999997E-4</v>
      </c>
      <c r="Q2452" s="28">
        <v>2.7245021999999999E-6</v>
      </c>
      <c r="R2452" s="28">
        <v>2.7091299999999999E-5</v>
      </c>
    </row>
    <row r="2453" spans="1:18" ht="22.5" x14ac:dyDescent="0.2">
      <c r="A2453" s="12" t="s">
        <v>2190</v>
      </c>
      <c r="B2453" s="10" t="str">
        <f>VLOOKUP(A2453,[3]Feuil1!$A$4:$B$2591,2,FALSE)</f>
        <v>Brûlures sans acte opératoire, avec anesthésie, en ambulatoire</v>
      </c>
      <c r="C2453" s="26">
        <v>1915</v>
      </c>
      <c r="D2453" s="27">
        <v>1894861.4256</v>
      </c>
      <c r="E2453" s="26">
        <v>2010</v>
      </c>
      <c r="F2453" s="27">
        <v>2011146.3215999999</v>
      </c>
      <c r="G2453" s="26">
        <v>2278</v>
      </c>
      <c r="H2453" s="27">
        <v>2259936.8064000001</v>
      </c>
      <c r="I2453" s="28">
        <v>6.13685489E-2</v>
      </c>
      <c r="J2453" s="28">
        <v>4.9608355100000001E-2</v>
      </c>
      <c r="K2453" s="28">
        <v>1.1204363700000001E-2</v>
      </c>
      <c r="L2453" s="28">
        <v>0.12370581</v>
      </c>
      <c r="M2453" s="28">
        <v>0.1333333333</v>
      </c>
      <c r="N2453" s="28">
        <v>-8.4948739999999995E-3</v>
      </c>
      <c r="O2453" s="28">
        <v>3.6839501000000001E-3</v>
      </c>
      <c r="P2453" s="28">
        <v>4.7796999999999998E-4</v>
      </c>
      <c r="Q2453" s="28">
        <v>2.0688050000000001E-4</v>
      </c>
      <c r="R2453" s="28">
        <v>8.3398600000000005E-5</v>
      </c>
    </row>
    <row r="2454" spans="1:18" ht="22.5" x14ac:dyDescent="0.2">
      <c r="A2454" s="12" t="s">
        <v>2191</v>
      </c>
      <c r="B2454" s="10" t="str">
        <f>VLOOKUP(A2454,[3]Feuil1!$A$4:$B$2591,2,FALSE)</f>
        <v>Brûlures et gelures non étendues sans intervention chirurgicale, niveau 1</v>
      </c>
      <c r="C2454" s="26">
        <v>2512</v>
      </c>
      <c r="D2454" s="27">
        <v>7791178.0213000001</v>
      </c>
      <c r="E2454" s="26">
        <v>2223</v>
      </c>
      <c r="F2454" s="27">
        <v>6926939.9983999999</v>
      </c>
      <c r="G2454" s="26">
        <v>2196</v>
      </c>
      <c r="H2454" s="27">
        <v>6814237.3778999997</v>
      </c>
      <c r="I2454" s="28">
        <v>-0.110925205</v>
      </c>
      <c r="J2454" s="28">
        <v>-0.11504777099999999</v>
      </c>
      <c r="K2454" s="28">
        <v>4.6585172999999997E-3</v>
      </c>
      <c r="L2454" s="28">
        <v>-1.6270189000000001E-2</v>
      </c>
      <c r="M2454" s="28">
        <v>-1.2145749000000001E-2</v>
      </c>
      <c r="N2454" s="28">
        <v>-4.1751499999999999E-3</v>
      </c>
      <c r="O2454" s="28">
        <v>-3.7114400000000001E-4</v>
      </c>
      <c r="P2454" s="28">
        <v>-2.1652100000000001E-4</v>
      </c>
      <c r="Q2454" s="28">
        <v>1.9943359999999999E-4</v>
      </c>
      <c r="R2454" s="28">
        <v>2.5146620000000001E-4</v>
      </c>
    </row>
    <row r="2455" spans="1:18" ht="22.5" x14ac:dyDescent="0.2">
      <c r="A2455" s="12" t="s">
        <v>2192</v>
      </c>
      <c r="B2455" s="10" t="str">
        <f>VLOOKUP(A2455,[3]Feuil1!$A$4:$B$2591,2,FALSE)</f>
        <v>Brûlures et gelures non étendues sans intervention chirurgicale, niveau 2</v>
      </c>
      <c r="C2455" s="26">
        <v>561</v>
      </c>
      <c r="D2455" s="27">
        <v>2807704.3401000001</v>
      </c>
      <c r="E2455" s="26">
        <v>652</v>
      </c>
      <c r="F2455" s="27">
        <v>3286737.5392</v>
      </c>
      <c r="G2455" s="26">
        <v>689</v>
      </c>
      <c r="H2455" s="27">
        <v>3471493.0975000001</v>
      </c>
      <c r="I2455" s="28">
        <v>0.17061383290000001</v>
      </c>
      <c r="J2455" s="28">
        <v>0.16221033870000001</v>
      </c>
      <c r="K2455" s="28">
        <v>7.2306139000000002E-3</v>
      </c>
      <c r="L2455" s="28">
        <v>5.62124466E-2</v>
      </c>
      <c r="M2455" s="28">
        <v>5.6748466300000001E-2</v>
      </c>
      <c r="N2455" s="28">
        <v>-5.0723499999999998E-4</v>
      </c>
      <c r="O2455" s="28">
        <v>5.0860499999999997E-4</v>
      </c>
      <c r="P2455" s="28">
        <v>3.5494770000000001E-4</v>
      </c>
      <c r="Q2455" s="28">
        <v>6.2572700000000005E-5</v>
      </c>
      <c r="R2455" s="28">
        <v>1.2810870000000001E-4</v>
      </c>
    </row>
    <row r="2456" spans="1:18" ht="22.5" x14ac:dyDescent="0.2">
      <c r="A2456" s="12" t="s">
        <v>2193</v>
      </c>
      <c r="B2456" s="10" t="str">
        <f>VLOOKUP(A2456,[3]Feuil1!$A$4:$B$2591,2,FALSE)</f>
        <v>Brûlures et gelures non étendues sans intervention chirurgicale, niveau 3</v>
      </c>
      <c r="C2456" s="26">
        <v>284</v>
      </c>
      <c r="D2456" s="27">
        <v>1917687.7376000001</v>
      </c>
      <c r="E2456" s="26">
        <v>364</v>
      </c>
      <c r="F2456" s="27">
        <v>2510933.4164999998</v>
      </c>
      <c r="G2456" s="26">
        <v>360</v>
      </c>
      <c r="H2456" s="27">
        <v>2525076.2154999999</v>
      </c>
      <c r="I2456" s="28">
        <v>0.30935468129999999</v>
      </c>
      <c r="J2456" s="28">
        <v>0.28169014079999999</v>
      </c>
      <c r="K2456" s="28">
        <v>2.1584421699999998E-2</v>
      </c>
      <c r="L2456" s="28">
        <v>5.6324866999999997E-3</v>
      </c>
      <c r="M2456" s="28">
        <v>-1.0989011E-2</v>
      </c>
      <c r="N2456" s="28">
        <v>1.6806181E-2</v>
      </c>
      <c r="O2456" s="28">
        <v>-5.4984000000000001E-5</v>
      </c>
      <c r="P2456" s="28">
        <v>2.7170800000000001E-5</v>
      </c>
      <c r="Q2456" s="28">
        <v>3.2694000000000002E-5</v>
      </c>
      <c r="R2456" s="28">
        <v>9.3183000000000006E-5</v>
      </c>
    </row>
    <row r="2457" spans="1:18" ht="22.5" x14ac:dyDescent="0.2">
      <c r="A2457" s="12" t="s">
        <v>2194</v>
      </c>
      <c r="B2457" s="10" t="str">
        <f>VLOOKUP(A2457,[3]Feuil1!$A$4:$B$2591,2,FALSE)</f>
        <v>Brûlures et gelures non étendues sans intervention chirurgicale, niveau 4</v>
      </c>
      <c r="C2457" s="26">
        <v>90</v>
      </c>
      <c r="D2457" s="27">
        <v>1056849.3462</v>
      </c>
      <c r="E2457" s="26">
        <v>91</v>
      </c>
      <c r="F2457" s="27">
        <v>1126983.9739999999</v>
      </c>
      <c r="G2457" s="26">
        <v>108</v>
      </c>
      <c r="H2457" s="27">
        <v>1239613.7531999999</v>
      </c>
      <c r="I2457" s="28">
        <v>6.63619919E-2</v>
      </c>
      <c r="J2457" s="28">
        <v>1.11111111E-2</v>
      </c>
      <c r="K2457" s="28">
        <v>5.46437283E-2</v>
      </c>
      <c r="L2457" s="28">
        <v>9.9939113400000001E-2</v>
      </c>
      <c r="M2457" s="28">
        <v>0.1868131868</v>
      </c>
      <c r="N2457" s="28">
        <v>-7.3199450999999999E-2</v>
      </c>
      <c r="O2457" s="28">
        <v>2.3368339999999999E-4</v>
      </c>
      <c r="P2457" s="28">
        <v>2.1638150000000001E-4</v>
      </c>
      <c r="Q2457" s="28">
        <v>9.8082078000000007E-6</v>
      </c>
      <c r="R2457" s="28">
        <v>4.5745499999999998E-5</v>
      </c>
    </row>
    <row r="2458" spans="1:18" ht="33.75" x14ac:dyDescent="0.2">
      <c r="A2458" s="12" t="s">
        <v>2195</v>
      </c>
      <c r="B2458" s="10" t="str">
        <f>VLOOKUP(A2458,[3]Feuil1!$A$4:$B$2591,2,FALSE)</f>
        <v>Brûlures et gelures non étendues sans intervention chirurgicale, très courte durée</v>
      </c>
      <c r="C2458" s="26">
        <v>2216</v>
      </c>
      <c r="D2458" s="27">
        <v>1463426.3835</v>
      </c>
      <c r="E2458" s="26">
        <v>2071</v>
      </c>
      <c r="F2458" s="27">
        <v>1366095.537</v>
      </c>
      <c r="G2458" s="26">
        <v>2077</v>
      </c>
      <c r="H2458" s="27">
        <v>1367632.2042</v>
      </c>
      <c r="I2458" s="28">
        <v>-6.6508877999999994E-2</v>
      </c>
      <c r="J2458" s="28">
        <v>-6.5433213000000004E-2</v>
      </c>
      <c r="K2458" s="28">
        <v>-1.1509770000000001E-3</v>
      </c>
      <c r="L2458" s="28">
        <v>1.1248606999999999E-3</v>
      </c>
      <c r="M2458" s="28">
        <v>2.8971511000000002E-3</v>
      </c>
      <c r="N2458" s="28">
        <v>-1.7671710000000001E-3</v>
      </c>
      <c r="O2458" s="28">
        <v>8.2476499999999995E-5</v>
      </c>
      <c r="P2458" s="28">
        <v>2.9522063999999998E-6</v>
      </c>
      <c r="Q2458" s="28">
        <v>1.8862640000000001E-4</v>
      </c>
      <c r="R2458" s="28">
        <v>5.0469800000000003E-5</v>
      </c>
    </row>
    <row r="2459" spans="1:18" x14ac:dyDescent="0.2">
      <c r="A2459" s="12" t="s">
        <v>2196</v>
      </c>
      <c r="B2459" s="10" t="str">
        <f>VLOOKUP(A2459,[3]Feuil1!$A$4:$B$2591,2,FALSE)</f>
        <v>Brûlures étendues, niveau 1</v>
      </c>
      <c r="C2459" s="26">
        <v>120</v>
      </c>
      <c r="D2459" s="27">
        <v>1759352.3703000001</v>
      </c>
      <c r="E2459" s="26">
        <v>92</v>
      </c>
      <c r="F2459" s="27">
        <v>1340623.4166999999</v>
      </c>
      <c r="G2459" s="26">
        <v>97</v>
      </c>
      <c r="H2459" s="27">
        <v>1306015.4053</v>
      </c>
      <c r="I2459" s="28">
        <v>-0.23800175600000001</v>
      </c>
      <c r="J2459" s="28">
        <v>-0.233333333</v>
      </c>
      <c r="K2459" s="28">
        <v>-6.0892469999999999E-3</v>
      </c>
      <c r="L2459" s="28">
        <v>-2.5814864E-2</v>
      </c>
      <c r="M2459" s="28">
        <v>5.4347826100000003E-2</v>
      </c>
      <c r="N2459" s="28">
        <v>-7.6030592999999994E-2</v>
      </c>
      <c r="O2459" s="28">
        <v>6.8730400000000002E-5</v>
      </c>
      <c r="P2459" s="28">
        <v>-6.6488000000000004E-5</v>
      </c>
      <c r="Q2459" s="28">
        <v>8.8092235999999995E-6</v>
      </c>
      <c r="R2459" s="28">
        <v>4.8195999999999997E-5</v>
      </c>
    </row>
    <row r="2460" spans="1:18" x14ac:dyDescent="0.2">
      <c r="A2460" s="12" t="s">
        <v>2197</v>
      </c>
      <c r="B2460" s="10" t="str">
        <f>VLOOKUP(A2460,[3]Feuil1!$A$4:$B$2591,2,FALSE)</f>
        <v>Brûlures étendues, niveau 2</v>
      </c>
      <c r="C2460" s="26">
        <v>41</v>
      </c>
      <c r="D2460" s="27">
        <v>1377968.1091</v>
      </c>
      <c r="E2460" s="26">
        <v>45</v>
      </c>
      <c r="F2460" s="27">
        <v>1515120.7446000001</v>
      </c>
      <c r="G2460" s="26">
        <v>35</v>
      </c>
      <c r="H2460" s="27">
        <v>1156028.7899</v>
      </c>
      <c r="I2460" s="28">
        <v>9.9532517900000006E-2</v>
      </c>
      <c r="J2460" s="28">
        <v>9.7560975600000002E-2</v>
      </c>
      <c r="K2460" s="28">
        <v>1.7962941E-3</v>
      </c>
      <c r="L2460" s="28">
        <v>-0.23700550300000001</v>
      </c>
      <c r="M2460" s="28">
        <v>-0.222222222</v>
      </c>
      <c r="N2460" s="28">
        <v>-1.9007076000000001E-2</v>
      </c>
      <c r="O2460" s="28">
        <v>-1.3746099999999999E-4</v>
      </c>
      <c r="P2460" s="28">
        <v>-6.89878E-4</v>
      </c>
      <c r="Q2460" s="28">
        <v>3.1785858000000001E-6</v>
      </c>
      <c r="R2460" s="28">
        <v>4.2660999999999997E-5</v>
      </c>
    </row>
    <row r="2461" spans="1:18" x14ac:dyDescent="0.2">
      <c r="A2461" s="12" t="s">
        <v>2198</v>
      </c>
      <c r="B2461" s="10" t="str">
        <f>VLOOKUP(A2461,[3]Feuil1!$A$4:$B$2591,2,FALSE)</f>
        <v>Brûlures étendues, niveau 3</v>
      </c>
      <c r="C2461" s="26">
        <v>77</v>
      </c>
      <c r="D2461" s="27">
        <v>4554311.3483999996</v>
      </c>
      <c r="E2461" s="26">
        <v>69</v>
      </c>
      <c r="F2461" s="27">
        <v>3983773.2801000001</v>
      </c>
      <c r="G2461" s="26">
        <v>87</v>
      </c>
      <c r="H2461" s="27">
        <v>5037488.8311000001</v>
      </c>
      <c r="I2461" s="28">
        <v>-0.12527427899999999</v>
      </c>
      <c r="J2461" s="28">
        <v>-0.103896104</v>
      </c>
      <c r="K2461" s="28">
        <v>-2.3856803999999999E-2</v>
      </c>
      <c r="L2461" s="28">
        <v>0.26450188730000002</v>
      </c>
      <c r="M2461" s="28">
        <v>0.26086956519999999</v>
      </c>
      <c r="N2461" s="28">
        <v>2.8808071E-3</v>
      </c>
      <c r="O2461" s="28">
        <v>2.4742950000000003E-4</v>
      </c>
      <c r="P2461" s="28">
        <v>2.0243717999999999E-3</v>
      </c>
      <c r="Q2461" s="28">
        <v>7.9010563000000008E-6</v>
      </c>
      <c r="R2461" s="28">
        <v>1.8589879999999999E-4</v>
      </c>
    </row>
    <row r="2462" spans="1:18" x14ac:dyDescent="0.2">
      <c r="A2462" s="12" t="s">
        <v>2199</v>
      </c>
      <c r="B2462" s="10" t="str">
        <f>VLOOKUP(A2462,[3]Feuil1!$A$4:$B$2591,2,FALSE)</f>
        <v>Brûlures étendues, niveau 4</v>
      </c>
      <c r="C2462" s="26">
        <v>205</v>
      </c>
      <c r="D2462" s="27">
        <v>18400207.84</v>
      </c>
      <c r="E2462" s="26">
        <v>205</v>
      </c>
      <c r="F2462" s="27">
        <v>18852451.614999998</v>
      </c>
      <c r="G2462" s="26">
        <v>212</v>
      </c>
      <c r="H2462" s="27">
        <v>19902860.094999999</v>
      </c>
      <c r="I2462" s="28">
        <v>2.4578188399999999E-2</v>
      </c>
      <c r="J2462" s="28">
        <v>0</v>
      </c>
      <c r="K2462" s="28">
        <v>2.4578188399999999E-2</v>
      </c>
      <c r="L2462" s="28">
        <v>5.5717341300000001E-2</v>
      </c>
      <c r="M2462" s="28">
        <v>3.4146341500000003E-2</v>
      </c>
      <c r="N2462" s="28">
        <v>2.08587498E-2</v>
      </c>
      <c r="O2462" s="28">
        <v>9.6222600000000003E-5</v>
      </c>
      <c r="P2462" s="28">
        <v>2.0180184E-3</v>
      </c>
      <c r="Q2462" s="28">
        <v>1.92531E-5</v>
      </c>
      <c r="R2462" s="28">
        <v>7.3447650000000003E-4</v>
      </c>
    </row>
    <row r="2463" spans="1:18" ht="33.75" x14ac:dyDescent="0.2">
      <c r="A2463" s="12" t="s">
        <v>2200</v>
      </c>
      <c r="B2463" s="10" t="str">
        <f>VLOOKUP(A2463,[3]Feuil1!$A$4:$B$2591,2,FALSE)</f>
        <v>Brûlures avec transfert vers un autre établissement MCO : séjours de moins de 2 jours</v>
      </c>
      <c r="C2463" s="26">
        <v>667</v>
      </c>
      <c r="D2463" s="27">
        <v>582157.39679999999</v>
      </c>
      <c r="E2463" s="26">
        <v>671</v>
      </c>
      <c r="F2463" s="27">
        <v>587511.38879999996</v>
      </c>
      <c r="G2463" s="26">
        <v>661</v>
      </c>
      <c r="H2463" s="27">
        <v>573939.44400000002</v>
      </c>
      <c r="I2463" s="28">
        <v>9.1968117999999995E-3</v>
      </c>
      <c r="J2463" s="28">
        <v>5.9970014999999998E-3</v>
      </c>
      <c r="K2463" s="28">
        <v>3.1807354000000002E-3</v>
      </c>
      <c r="L2463" s="28">
        <v>-2.3100735000000001E-2</v>
      </c>
      <c r="M2463" s="28">
        <v>-1.4903130000000001E-2</v>
      </c>
      <c r="N2463" s="28">
        <v>-8.3216230000000002E-3</v>
      </c>
      <c r="O2463" s="28">
        <v>-1.3746099999999999E-4</v>
      </c>
      <c r="P2463" s="28">
        <v>-2.6074000000000001E-5</v>
      </c>
      <c r="Q2463" s="28">
        <v>6.0029899999999999E-5</v>
      </c>
      <c r="R2463" s="28">
        <v>2.1180100000000001E-5</v>
      </c>
    </row>
    <row r="2464" spans="1:18" ht="33.75" x14ac:dyDescent="0.2">
      <c r="A2464" s="12" t="s">
        <v>2201</v>
      </c>
      <c r="B2464" s="10" t="str">
        <f>VLOOKUP(A2464,[3]Feuil1!$A$4:$B$2591,2,FALSE)</f>
        <v>Interventions chirurgicales avec autres motifs de recours aux services de santé, niveau 1</v>
      </c>
      <c r="C2464" s="26">
        <v>3373</v>
      </c>
      <c r="D2464" s="27">
        <v>7154053.1928000003</v>
      </c>
      <c r="E2464" s="26">
        <v>3217</v>
      </c>
      <c r="F2464" s="27">
        <v>6838667.4622</v>
      </c>
      <c r="G2464" s="26">
        <v>3258</v>
      </c>
      <c r="H2464" s="27">
        <v>6870097.5762999998</v>
      </c>
      <c r="I2464" s="28">
        <v>-4.4084902000000002E-2</v>
      </c>
      <c r="J2464" s="28">
        <v>-4.6249629E-2</v>
      </c>
      <c r="K2464" s="28">
        <v>2.2697007000000002E-3</v>
      </c>
      <c r="L2464" s="28">
        <v>4.5959412999999998E-3</v>
      </c>
      <c r="M2464" s="28">
        <v>1.27447933E-2</v>
      </c>
      <c r="N2464" s="28">
        <v>-8.0463040000000007E-3</v>
      </c>
      <c r="O2464" s="28">
        <v>5.635894E-4</v>
      </c>
      <c r="P2464" s="28">
        <v>6.03827E-5</v>
      </c>
      <c r="Q2464" s="28">
        <v>2.9588089999999997E-4</v>
      </c>
      <c r="R2464" s="28">
        <v>2.5352760000000002E-4</v>
      </c>
    </row>
    <row r="2465" spans="1:18" ht="33.75" x14ac:dyDescent="0.2">
      <c r="A2465" s="12" t="s">
        <v>2202</v>
      </c>
      <c r="B2465" s="10" t="str">
        <f>VLOOKUP(A2465,[3]Feuil1!$A$4:$B$2591,2,FALSE)</f>
        <v>Interventions chirurgicales avec autres motifs de recours aux services de santé, niveau 2</v>
      </c>
      <c r="C2465" s="26">
        <v>750</v>
      </c>
      <c r="D2465" s="27">
        <v>5126952.4308000002</v>
      </c>
      <c r="E2465" s="26">
        <v>779</v>
      </c>
      <c r="F2465" s="27">
        <v>5332788.2712000003</v>
      </c>
      <c r="G2465" s="26">
        <v>830</v>
      </c>
      <c r="H2465" s="27">
        <v>5698146.0771000003</v>
      </c>
      <c r="I2465" s="28">
        <v>4.0147795999999999E-2</v>
      </c>
      <c r="J2465" s="28">
        <v>3.8666666699999998E-2</v>
      </c>
      <c r="K2465" s="28">
        <v>1.4259909999999999E-3</v>
      </c>
      <c r="L2465" s="28">
        <v>6.8511590400000003E-2</v>
      </c>
      <c r="M2465" s="28">
        <v>6.5468549400000006E-2</v>
      </c>
      <c r="N2465" s="28">
        <v>2.8560590000000002E-3</v>
      </c>
      <c r="O2465" s="28">
        <v>7.0105020000000001E-4</v>
      </c>
      <c r="P2465" s="28">
        <v>7.0191619999999998E-4</v>
      </c>
      <c r="Q2465" s="28">
        <v>7.5377900000000002E-5</v>
      </c>
      <c r="R2465" s="28">
        <v>2.1027900000000001E-4</v>
      </c>
    </row>
    <row r="2466" spans="1:18" ht="33.75" x14ac:dyDescent="0.2">
      <c r="A2466" s="12" t="s">
        <v>2203</v>
      </c>
      <c r="B2466" s="10" t="str">
        <f>VLOOKUP(A2466,[3]Feuil1!$A$4:$B$2591,2,FALSE)</f>
        <v>Interventions chirurgicales avec autres motifs de recours aux services de santé, niveau 3</v>
      </c>
      <c r="C2466" s="26">
        <v>571</v>
      </c>
      <c r="D2466" s="27">
        <v>5524325.2884</v>
      </c>
      <c r="E2466" s="26">
        <v>591</v>
      </c>
      <c r="F2466" s="27">
        <v>5765245.0541000003</v>
      </c>
      <c r="G2466" s="26">
        <v>624</v>
      </c>
      <c r="H2466" s="27">
        <v>6073603.1113999998</v>
      </c>
      <c r="I2466" s="28">
        <v>4.3610713199999998E-2</v>
      </c>
      <c r="J2466" s="28">
        <v>3.5026269700000001E-2</v>
      </c>
      <c r="K2466" s="28">
        <v>8.2939377999999998E-3</v>
      </c>
      <c r="L2466" s="28">
        <v>5.3485680899999999E-2</v>
      </c>
      <c r="M2466" s="28">
        <v>5.58375635E-2</v>
      </c>
      <c r="N2466" s="28">
        <v>-2.2275039999999999E-3</v>
      </c>
      <c r="O2466" s="28">
        <v>4.5362069999999998E-4</v>
      </c>
      <c r="P2466" s="28">
        <v>5.9240970000000003E-4</v>
      </c>
      <c r="Q2466" s="28">
        <v>5.6669599999999997E-5</v>
      </c>
      <c r="R2466" s="28">
        <v>2.241345E-4</v>
      </c>
    </row>
    <row r="2467" spans="1:18" ht="33.75" x14ac:dyDescent="0.2">
      <c r="A2467" s="12" t="s">
        <v>2204</v>
      </c>
      <c r="B2467" s="10" t="str">
        <f>VLOOKUP(A2467,[3]Feuil1!$A$4:$B$2591,2,FALSE)</f>
        <v>Interventions chirurgicales avec autres motifs de recours aux services de santé, niveau 4</v>
      </c>
      <c r="C2467" s="26">
        <v>304</v>
      </c>
      <c r="D2467" s="27">
        <v>5143589.1138000004</v>
      </c>
      <c r="E2467" s="26">
        <v>309</v>
      </c>
      <c r="F2467" s="27">
        <v>5417659.2341999998</v>
      </c>
      <c r="G2467" s="26">
        <v>320</v>
      </c>
      <c r="H2467" s="27">
        <v>6067871.8804000001</v>
      </c>
      <c r="I2467" s="28">
        <v>5.3283828499999998E-2</v>
      </c>
      <c r="J2467" s="28">
        <v>1.6447368399999999E-2</v>
      </c>
      <c r="K2467" s="28">
        <v>3.6240400899999997E-2</v>
      </c>
      <c r="L2467" s="28">
        <v>0.1200172654</v>
      </c>
      <c r="M2467" s="28">
        <v>3.5598705500000001E-2</v>
      </c>
      <c r="N2467" s="28">
        <v>8.1516671900000004E-2</v>
      </c>
      <c r="O2467" s="28">
        <v>1.5120690000000001E-4</v>
      </c>
      <c r="P2467" s="28">
        <v>1.2491722000000001E-3</v>
      </c>
      <c r="Q2467" s="28">
        <v>2.9061399999999999E-5</v>
      </c>
      <c r="R2467" s="28">
        <v>2.23923E-4</v>
      </c>
    </row>
    <row r="2468" spans="1:18" ht="33.75" x14ac:dyDescent="0.2">
      <c r="A2468" s="12" t="s">
        <v>2205</v>
      </c>
      <c r="B2468" s="10" t="str">
        <f>VLOOKUP(A2468,[3]Feuil1!$A$4:$B$2591,2,FALSE)</f>
        <v>Interventions chirurgicales avec autres motifs de recours aux services de santé, en ambulatoire</v>
      </c>
      <c r="C2468" s="26">
        <v>2058</v>
      </c>
      <c r="D2468" s="27">
        <v>1879966.2990000001</v>
      </c>
      <c r="E2468" s="26">
        <v>2177</v>
      </c>
      <c r="F2468" s="27">
        <v>1986046.8622000001</v>
      </c>
      <c r="G2468" s="26">
        <v>1895</v>
      </c>
      <c r="H2468" s="27">
        <v>1729069.9408</v>
      </c>
      <c r="I2468" s="28">
        <v>5.6426842999999997E-2</v>
      </c>
      <c r="J2468" s="28">
        <v>5.7823129299999998E-2</v>
      </c>
      <c r="K2468" s="28">
        <v>-1.319962E-3</v>
      </c>
      <c r="L2468" s="28">
        <v>-0.129391167</v>
      </c>
      <c r="M2468" s="28">
        <v>-0.12953605900000001</v>
      </c>
      <c r="N2468" s="28">
        <v>1.664534E-4</v>
      </c>
      <c r="O2468" s="28">
        <v>-3.8763949999999999E-3</v>
      </c>
      <c r="P2468" s="28">
        <v>-4.9369799999999999E-4</v>
      </c>
      <c r="Q2468" s="28">
        <v>1.7209770000000001E-4</v>
      </c>
      <c r="R2468" s="28">
        <v>6.3807999999999996E-5</v>
      </c>
    </row>
    <row r="2469" spans="1:18" ht="22.5" x14ac:dyDescent="0.2">
      <c r="A2469" s="12" t="s">
        <v>2206</v>
      </c>
      <c r="B2469" s="10" t="str">
        <f>VLOOKUP(A2469,[3]Feuil1!$A$4:$B$2591,2,FALSE)</f>
        <v>Explorations nocturnes et apparentées : séjours de moins de 2 jours</v>
      </c>
      <c r="C2469" s="26">
        <v>84069</v>
      </c>
      <c r="D2469" s="27">
        <v>43843916.413999997</v>
      </c>
      <c r="E2469" s="26">
        <v>89309</v>
      </c>
      <c r="F2469" s="27">
        <v>46598757.392999999</v>
      </c>
      <c r="G2469" s="26">
        <v>95895</v>
      </c>
      <c r="H2469" s="27">
        <v>50060040.082000002</v>
      </c>
      <c r="I2469" s="28">
        <v>6.2832912800000001E-2</v>
      </c>
      <c r="J2469" s="28">
        <v>6.23297529E-2</v>
      </c>
      <c r="K2469" s="28">
        <v>4.7363819999999998E-4</v>
      </c>
      <c r="L2469" s="28">
        <v>7.4278433199999994E-2</v>
      </c>
      <c r="M2469" s="28">
        <v>7.3743967600000002E-2</v>
      </c>
      <c r="N2469" s="28">
        <v>4.9775890000000004E-4</v>
      </c>
      <c r="O2469" s="28">
        <v>9.0531698499999994E-2</v>
      </c>
      <c r="P2469" s="28">
        <v>6.6497292999999997E-3</v>
      </c>
      <c r="Q2469" s="28">
        <v>8.7088710999999996E-3</v>
      </c>
      <c r="R2469" s="28">
        <v>1.8473687000000001E-3</v>
      </c>
    </row>
    <row r="2470" spans="1:18" ht="33.75" x14ac:dyDescent="0.2">
      <c r="A2470" s="12" t="s">
        <v>2207</v>
      </c>
      <c r="B2470" s="10" t="str">
        <f>VLOOKUP(A2470,[3]Feuil1!$A$4:$B$2591,2,FALSE)</f>
        <v>Motifs de recours de la CMD 23 sans acte opératoire, avec anesthésie, en ambulatoire</v>
      </c>
      <c r="C2470" s="26">
        <v>21076</v>
      </c>
      <c r="D2470" s="27">
        <v>14944329.006999999</v>
      </c>
      <c r="E2470" s="26">
        <v>22267</v>
      </c>
      <c r="F2470" s="27">
        <v>15796429.674000001</v>
      </c>
      <c r="G2470" s="26">
        <v>22726</v>
      </c>
      <c r="H2470" s="27">
        <v>16153201.017000001</v>
      </c>
      <c r="I2470" s="28">
        <v>5.7018328899999998E-2</v>
      </c>
      <c r="J2470" s="28">
        <v>5.6509774200000001E-2</v>
      </c>
      <c r="K2470" s="28">
        <v>4.813536E-4</v>
      </c>
      <c r="L2470" s="28">
        <v>2.2585568399999999E-2</v>
      </c>
      <c r="M2470" s="28">
        <v>2.06134639E-2</v>
      </c>
      <c r="N2470" s="28">
        <v>1.9322737E-3</v>
      </c>
      <c r="O2470" s="28">
        <v>6.3094518E-3</v>
      </c>
      <c r="P2470" s="28">
        <v>6.8542009999999999E-4</v>
      </c>
      <c r="Q2470" s="28">
        <v>2.0639012E-3</v>
      </c>
      <c r="R2470" s="28">
        <v>5.9610260000000003E-4</v>
      </c>
    </row>
    <row r="2471" spans="1:18" x14ac:dyDescent="0.2">
      <c r="A2471" s="12" t="s">
        <v>2208</v>
      </c>
      <c r="B2471" s="10" t="str">
        <f>VLOOKUP(A2471,[3]Feuil1!$A$4:$B$2591,2,FALSE)</f>
        <v>Rééducation, très courte durée</v>
      </c>
      <c r="C2471" s="26">
        <v>28987</v>
      </c>
      <c r="D2471" s="27">
        <v>8060233.4857999999</v>
      </c>
      <c r="E2471" s="26">
        <v>17224</v>
      </c>
      <c r="F2471" s="27">
        <v>4778096.9462000001</v>
      </c>
      <c r="G2471" s="26">
        <v>12057</v>
      </c>
      <c r="H2471" s="27">
        <v>3348272.8563999999</v>
      </c>
      <c r="I2471" s="28">
        <v>-0.407201174</v>
      </c>
      <c r="J2471" s="28">
        <v>-0.40580260099999999</v>
      </c>
      <c r="K2471" s="28">
        <v>-2.3537179999999999E-3</v>
      </c>
      <c r="L2471" s="28">
        <v>-0.29924551700000002</v>
      </c>
      <c r="M2471" s="28">
        <v>-0.29998838799999999</v>
      </c>
      <c r="N2471" s="28">
        <v>1.0612274E-3</v>
      </c>
      <c r="O2471" s="28">
        <v>-7.1026008000000002E-2</v>
      </c>
      <c r="P2471" s="28">
        <v>-2.746942E-3</v>
      </c>
      <c r="Q2471" s="28">
        <v>1.0949773999999999E-3</v>
      </c>
      <c r="R2471" s="28">
        <v>1.2356150000000001E-4</v>
      </c>
    </row>
    <row r="2472" spans="1:18" x14ac:dyDescent="0.2">
      <c r="A2472" s="12" t="s">
        <v>2209</v>
      </c>
      <c r="B2472" s="10" t="str">
        <f>VLOOKUP(A2472,[3]Feuil1!$A$4:$B$2591,2,FALSE)</f>
        <v>Rééducation</v>
      </c>
      <c r="C2472" s="26">
        <v>1082</v>
      </c>
      <c r="D2472" s="27">
        <v>2687660.6162</v>
      </c>
      <c r="E2472" s="26">
        <v>1223</v>
      </c>
      <c r="F2472" s="27">
        <v>2849763.2588</v>
      </c>
      <c r="G2472" s="26">
        <v>1544</v>
      </c>
      <c r="H2472" s="27">
        <v>3567025.5060000001</v>
      </c>
      <c r="I2472" s="28">
        <v>6.0313657800000003E-2</v>
      </c>
      <c r="J2472" s="28">
        <v>0.13031423289999999</v>
      </c>
      <c r="K2472" s="28">
        <v>-6.1930190000000003E-2</v>
      </c>
      <c r="L2472" s="28">
        <v>0.25169187119999997</v>
      </c>
      <c r="M2472" s="28">
        <v>0.26246933770000003</v>
      </c>
      <c r="N2472" s="28">
        <v>-8.5368140000000002E-3</v>
      </c>
      <c r="O2472" s="28">
        <v>4.4124923999999998E-3</v>
      </c>
      <c r="P2472" s="28">
        <v>1.3779861999999999E-3</v>
      </c>
      <c r="Q2472" s="28">
        <v>1.40221E-4</v>
      </c>
      <c r="R2472" s="28">
        <v>1.3163420000000001E-4</v>
      </c>
    </row>
    <row r="2473" spans="1:18" ht="22.5" x14ac:dyDescent="0.2">
      <c r="A2473" s="12" t="s">
        <v>2210</v>
      </c>
      <c r="B2473" s="10" t="str">
        <f>VLOOKUP(A2473,[3]Feuil1!$A$4:$B$2591,2,FALSE)</f>
        <v>Autres facteurs influant sur l'état de santé, niveau 1</v>
      </c>
      <c r="C2473" s="26">
        <v>20664</v>
      </c>
      <c r="D2473" s="27">
        <v>30426836.624000002</v>
      </c>
      <c r="E2473" s="26">
        <v>21388</v>
      </c>
      <c r="F2473" s="27">
        <v>31678417.032000002</v>
      </c>
      <c r="G2473" s="26">
        <v>21636</v>
      </c>
      <c r="H2473" s="27">
        <v>32185793.645</v>
      </c>
      <c r="I2473" s="28">
        <v>4.1134095599999997E-2</v>
      </c>
      <c r="J2473" s="28">
        <v>3.5036778900000003E-2</v>
      </c>
      <c r="K2473" s="28">
        <v>5.8909178999999997E-3</v>
      </c>
      <c r="L2473" s="28">
        <v>1.6016476200000001E-2</v>
      </c>
      <c r="M2473" s="28">
        <v>1.1595287100000001E-2</v>
      </c>
      <c r="N2473" s="28">
        <v>4.3705117999999999E-3</v>
      </c>
      <c r="O2473" s="28">
        <v>3.4090283999999998E-3</v>
      </c>
      <c r="P2473" s="28">
        <v>9.7475920000000002E-4</v>
      </c>
      <c r="Q2473" s="28">
        <v>1.9649110000000002E-3</v>
      </c>
      <c r="R2473" s="28">
        <v>1.1877543E-3</v>
      </c>
    </row>
    <row r="2474" spans="1:18" ht="22.5" x14ac:dyDescent="0.2">
      <c r="A2474" s="12" t="s">
        <v>2211</v>
      </c>
      <c r="B2474" s="10" t="str">
        <f>VLOOKUP(A2474,[3]Feuil1!$A$4:$B$2591,2,FALSE)</f>
        <v>Autres facteurs influant sur l'état de santé, niveau 2</v>
      </c>
      <c r="C2474" s="26">
        <v>7675</v>
      </c>
      <c r="D2474" s="27">
        <v>23222089.634</v>
      </c>
      <c r="E2474" s="26">
        <v>7975</v>
      </c>
      <c r="F2474" s="27">
        <v>24041956.594999999</v>
      </c>
      <c r="G2474" s="26">
        <v>9549</v>
      </c>
      <c r="H2474" s="27">
        <v>29465748.171999998</v>
      </c>
      <c r="I2474" s="28">
        <v>3.53054774E-2</v>
      </c>
      <c r="J2474" s="28">
        <v>3.9087947900000003E-2</v>
      </c>
      <c r="K2474" s="28">
        <v>-3.640183E-3</v>
      </c>
      <c r="L2474" s="28">
        <v>0.22559692910000001</v>
      </c>
      <c r="M2474" s="28">
        <v>0.19736677120000001</v>
      </c>
      <c r="N2474" s="28">
        <v>2.35768677E-2</v>
      </c>
      <c r="O2474" s="28">
        <v>2.1636333600000002E-2</v>
      </c>
      <c r="P2474" s="28">
        <v>1.0420052000000001E-2</v>
      </c>
      <c r="Q2474" s="28">
        <v>8.6720899999999997E-4</v>
      </c>
      <c r="R2474" s="28">
        <v>1.0873763E-3</v>
      </c>
    </row>
    <row r="2475" spans="1:18" ht="22.5" x14ac:dyDescent="0.2">
      <c r="A2475" s="12" t="s">
        <v>2212</v>
      </c>
      <c r="B2475" s="10" t="str">
        <f>VLOOKUP(A2475,[3]Feuil1!$A$4:$B$2591,2,FALSE)</f>
        <v>Autres facteurs influant sur l'état de santé, niveau 3</v>
      </c>
      <c r="C2475" s="26">
        <v>3866</v>
      </c>
      <c r="D2475" s="27">
        <v>20078833.706999999</v>
      </c>
      <c r="E2475" s="26">
        <v>4149</v>
      </c>
      <c r="F2475" s="27">
        <v>21693764.686000001</v>
      </c>
      <c r="G2475" s="26">
        <v>5581</v>
      </c>
      <c r="H2475" s="27">
        <v>30019659.947000001</v>
      </c>
      <c r="I2475" s="28">
        <v>8.0429521099999998E-2</v>
      </c>
      <c r="J2475" s="28">
        <v>7.3202276299999994E-2</v>
      </c>
      <c r="K2475" s="28">
        <v>6.7342801999999997E-3</v>
      </c>
      <c r="L2475" s="28">
        <v>0.38379208879999999</v>
      </c>
      <c r="M2475" s="28">
        <v>0.34514340809999999</v>
      </c>
      <c r="N2475" s="28">
        <v>2.8732015100000001E-2</v>
      </c>
      <c r="O2475" s="28">
        <v>1.9684389900000002E-2</v>
      </c>
      <c r="P2475" s="28">
        <v>1.5995500700000002E-2</v>
      </c>
      <c r="Q2475" s="28">
        <v>5.0684820000000002E-4</v>
      </c>
      <c r="R2475" s="28">
        <v>1.1078173E-3</v>
      </c>
    </row>
    <row r="2476" spans="1:18" ht="22.5" x14ac:dyDescent="0.2">
      <c r="A2476" s="12" t="s">
        <v>2213</v>
      </c>
      <c r="B2476" s="10" t="str">
        <f>VLOOKUP(A2476,[3]Feuil1!$A$4:$B$2591,2,FALSE)</f>
        <v>Autres facteurs influant sur l'état de santé, niveau 4</v>
      </c>
      <c r="C2476" s="26">
        <v>2086</v>
      </c>
      <c r="D2476" s="27">
        <v>15548220.237</v>
      </c>
      <c r="E2476" s="26">
        <v>2530</v>
      </c>
      <c r="F2476" s="27">
        <v>18787695.515000001</v>
      </c>
      <c r="G2476" s="26">
        <v>4100</v>
      </c>
      <c r="H2476" s="27">
        <v>31920080.539000001</v>
      </c>
      <c r="I2476" s="28">
        <v>0.208350231</v>
      </c>
      <c r="J2476" s="28">
        <v>0.2128475551</v>
      </c>
      <c r="K2476" s="28">
        <v>-3.7080699999999999E-3</v>
      </c>
      <c r="L2476" s="28">
        <v>0.69898860210000002</v>
      </c>
      <c r="M2476" s="28">
        <v>0.62055335970000003</v>
      </c>
      <c r="N2476" s="28">
        <v>4.8400283699999998E-2</v>
      </c>
      <c r="O2476" s="28">
        <v>2.15813493E-2</v>
      </c>
      <c r="P2476" s="28">
        <v>2.5229608000000001E-2</v>
      </c>
      <c r="Q2476" s="28">
        <v>3.7234859999999998E-4</v>
      </c>
      <c r="R2476" s="28">
        <v>1.1779487000000001E-3</v>
      </c>
    </row>
    <row r="2477" spans="1:18" ht="22.5" x14ac:dyDescent="0.2">
      <c r="A2477" s="12" t="s">
        <v>2214</v>
      </c>
      <c r="B2477" s="10" t="str">
        <f>VLOOKUP(A2477,[3]Feuil1!$A$4:$B$2591,2,FALSE)</f>
        <v>Autres facteurs influant sur l'état de santé, très courte durée</v>
      </c>
      <c r="C2477" s="26">
        <v>79935</v>
      </c>
      <c r="D2477" s="27">
        <v>32023926.522999998</v>
      </c>
      <c r="E2477" s="26">
        <v>72568</v>
      </c>
      <c r="F2477" s="27">
        <v>29237169.695999999</v>
      </c>
      <c r="G2477" s="26">
        <v>61003</v>
      </c>
      <c r="H2477" s="27">
        <v>24652139.888</v>
      </c>
      <c r="I2477" s="28">
        <v>-8.7021084999999998E-2</v>
      </c>
      <c r="J2477" s="28">
        <v>-9.2162382000000001E-2</v>
      </c>
      <c r="K2477" s="28">
        <v>5.6632343000000002E-3</v>
      </c>
      <c r="L2477" s="28">
        <v>-0.15682194499999999</v>
      </c>
      <c r="M2477" s="28">
        <v>-0.15936776499999999</v>
      </c>
      <c r="N2477" s="28">
        <v>3.0284596E-3</v>
      </c>
      <c r="O2477" s="28">
        <v>-0.15897344299999999</v>
      </c>
      <c r="P2477" s="28">
        <v>-8.8086439999999992E-3</v>
      </c>
      <c r="Q2477" s="28">
        <v>5.5400935E-3</v>
      </c>
      <c r="R2477" s="28">
        <v>9.0973940000000004E-4</v>
      </c>
    </row>
    <row r="2478" spans="1:18" ht="22.5" x14ac:dyDescent="0.2">
      <c r="A2478" s="12" t="s">
        <v>2215</v>
      </c>
      <c r="B2478" s="10" t="str">
        <f>VLOOKUP(A2478,[3]Feuil1!$A$4:$B$2591,2,FALSE)</f>
        <v>Autres motifs de recours pour infection à VIH, en ambulatoire</v>
      </c>
      <c r="C2478" s="26">
        <v>7238</v>
      </c>
      <c r="D2478" s="27">
        <v>3127478.4602999999</v>
      </c>
      <c r="E2478" s="26">
        <v>4308</v>
      </c>
      <c r="F2478" s="27">
        <v>1910272.7291000001</v>
      </c>
      <c r="G2478" s="26">
        <v>2719</v>
      </c>
      <c r="H2478" s="27">
        <v>1210732.7324999999</v>
      </c>
      <c r="I2478" s="28">
        <v>-0.38919715900000001</v>
      </c>
      <c r="J2478" s="28">
        <v>-0.40480795800000002</v>
      </c>
      <c r="K2478" s="28">
        <v>2.6228171799999998E-2</v>
      </c>
      <c r="L2478" s="28">
        <v>-0.36619901799999999</v>
      </c>
      <c r="M2478" s="28">
        <v>-0.368848654</v>
      </c>
      <c r="N2478" s="28">
        <v>4.1980995E-3</v>
      </c>
      <c r="O2478" s="28">
        <v>-2.1842525000000002E-2</v>
      </c>
      <c r="P2478" s="28">
        <v>-1.3439389999999999E-3</v>
      </c>
      <c r="Q2478" s="28">
        <v>2.4693069999999999E-4</v>
      </c>
      <c r="R2478" s="28">
        <v>4.4679699999999998E-5</v>
      </c>
    </row>
    <row r="2479" spans="1:18" ht="22.5" x14ac:dyDescent="0.2">
      <c r="A2479" s="12" t="s">
        <v>2216</v>
      </c>
      <c r="B2479" s="10" t="str">
        <f>VLOOKUP(A2479,[3]Feuil1!$A$4:$B$2591,2,FALSE)</f>
        <v>Autres motifs de recours chez un patient diabétique, en ambulatoire</v>
      </c>
      <c r="C2479" s="26">
        <v>14387</v>
      </c>
      <c r="D2479" s="27">
        <v>7675661.1880000001</v>
      </c>
      <c r="E2479" s="26">
        <v>11427</v>
      </c>
      <c r="F2479" s="27">
        <v>6181781.0066999998</v>
      </c>
      <c r="G2479" s="26">
        <v>10723</v>
      </c>
      <c r="H2479" s="27">
        <v>5807460.0440999996</v>
      </c>
      <c r="I2479" s="28">
        <v>-0.19462560200000001</v>
      </c>
      <c r="J2479" s="28">
        <v>-0.20574129399999999</v>
      </c>
      <c r="K2479" s="28">
        <v>1.39950521E-2</v>
      </c>
      <c r="L2479" s="28">
        <v>-6.0552284999999997E-2</v>
      </c>
      <c r="M2479" s="28">
        <v>-6.1608470999999998E-2</v>
      </c>
      <c r="N2479" s="28">
        <v>1.1255287E-3</v>
      </c>
      <c r="O2479" s="28">
        <v>-9.6772420000000008E-3</v>
      </c>
      <c r="P2479" s="28">
        <v>-7.1913599999999999E-4</v>
      </c>
      <c r="Q2479" s="28">
        <v>9.7382790000000001E-4</v>
      </c>
      <c r="R2479" s="28">
        <v>2.1431299999999999E-4</v>
      </c>
    </row>
    <row r="2480" spans="1:18" ht="22.5" x14ac:dyDescent="0.2">
      <c r="A2480" s="12" t="s">
        <v>2217</v>
      </c>
      <c r="B2480" s="10" t="str">
        <f>VLOOKUP(A2480,[3]Feuil1!$A$4:$B$2591,2,FALSE)</f>
        <v>Chimiothérapie pour affections non tumorales, niveau 1</v>
      </c>
      <c r="C2480" s="26">
        <v>27105</v>
      </c>
      <c r="D2480" s="27">
        <v>24817104.684999999</v>
      </c>
      <c r="E2480" s="26">
        <v>35226</v>
      </c>
      <c r="F2480" s="27">
        <v>32337069.017000001</v>
      </c>
      <c r="G2480" s="26">
        <v>29734</v>
      </c>
      <c r="H2480" s="27">
        <v>27191115.809999999</v>
      </c>
      <c r="I2480" s="28">
        <v>0.30301537699999997</v>
      </c>
      <c r="J2480" s="28">
        <v>0.29961261760000002</v>
      </c>
      <c r="K2480" s="28">
        <v>2.6182874000000001E-3</v>
      </c>
      <c r="L2480" s="28">
        <v>-0.15913480599999999</v>
      </c>
      <c r="M2480" s="28">
        <v>-0.155907568</v>
      </c>
      <c r="N2480" s="28">
        <v>-3.823323E-3</v>
      </c>
      <c r="O2480" s="28">
        <v>-7.5493484E-2</v>
      </c>
      <c r="P2480" s="28">
        <v>-9.8862759999999994E-3</v>
      </c>
      <c r="Q2480" s="28">
        <v>2.7003448999999998E-3</v>
      </c>
      <c r="R2480" s="28">
        <v>1.0034353999999999E-3</v>
      </c>
    </row>
    <row r="2481" spans="1:18" ht="22.5" x14ac:dyDescent="0.2">
      <c r="A2481" s="12" t="s">
        <v>2218</v>
      </c>
      <c r="B2481" s="10" t="str">
        <f>VLOOKUP(A2481,[3]Feuil1!$A$4:$B$2591,2,FALSE)</f>
        <v>Chimiothérapie pour affections non tumorales, niveau 2</v>
      </c>
      <c r="C2481" s="26">
        <v>2514</v>
      </c>
      <c r="D2481" s="27">
        <v>5350137.7577999998</v>
      </c>
      <c r="E2481" s="26">
        <v>2589</v>
      </c>
      <c r="F2481" s="27">
        <v>5505201.7577</v>
      </c>
      <c r="G2481" s="26">
        <v>2917</v>
      </c>
      <c r="H2481" s="27">
        <v>6136398.3048999999</v>
      </c>
      <c r="I2481" s="28">
        <v>2.89831789E-2</v>
      </c>
      <c r="J2481" s="28">
        <v>2.9832935599999999E-2</v>
      </c>
      <c r="K2481" s="28">
        <v>-8.2514000000000003E-4</v>
      </c>
      <c r="L2481" s="28">
        <v>0.11465457129999999</v>
      </c>
      <c r="M2481" s="28">
        <v>0.12668984159999999</v>
      </c>
      <c r="N2481" s="28">
        <v>-1.0681973000000001E-2</v>
      </c>
      <c r="O2481" s="28">
        <v>4.5087149999999999E-3</v>
      </c>
      <c r="P2481" s="28">
        <v>1.2126388999999999E-3</v>
      </c>
      <c r="Q2481" s="28">
        <v>2.6491239999999999E-4</v>
      </c>
      <c r="R2481" s="28">
        <v>2.264519E-4</v>
      </c>
    </row>
    <row r="2482" spans="1:18" ht="22.5" x14ac:dyDescent="0.2">
      <c r="A2482" s="12" t="s">
        <v>2219</v>
      </c>
      <c r="B2482" s="10" t="str">
        <f>VLOOKUP(A2482,[3]Feuil1!$A$4:$B$2591,2,FALSE)</f>
        <v>Chimiothérapie pour affections non tumorales, niveau 3</v>
      </c>
      <c r="C2482" s="26">
        <v>714</v>
      </c>
      <c r="D2482" s="27">
        <v>3116214.4256000002</v>
      </c>
      <c r="E2482" s="26">
        <v>721</v>
      </c>
      <c r="F2482" s="27">
        <v>3185207.7606000002</v>
      </c>
      <c r="G2482" s="26">
        <v>624</v>
      </c>
      <c r="H2482" s="27">
        <v>2790526.1370999999</v>
      </c>
      <c r="I2482" s="28">
        <v>2.2140111600000002E-2</v>
      </c>
      <c r="J2482" s="28">
        <v>9.8039215999999995E-3</v>
      </c>
      <c r="K2482" s="28">
        <v>1.2216421099999999E-2</v>
      </c>
      <c r="L2482" s="28">
        <v>-0.123910794</v>
      </c>
      <c r="M2482" s="28">
        <v>-0.13453536799999999</v>
      </c>
      <c r="N2482" s="28">
        <v>1.2276149599999999E-2</v>
      </c>
      <c r="O2482" s="28">
        <v>-1.33337E-3</v>
      </c>
      <c r="P2482" s="28">
        <v>-7.5825199999999995E-4</v>
      </c>
      <c r="Q2482" s="28">
        <v>5.6669599999999997E-5</v>
      </c>
      <c r="R2482" s="28">
        <v>1.02979E-4</v>
      </c>
    </row>
    <row r="2483" spans="1:18" ht="22.5" x14ac:dyDescent="0.2">
      <c r="A2483" s="12" t="s">
        <v>2220</v>
      </c>
      <c r="B2483" s="10" t="str">
        <f>VLOOKUP(A2483,[3]Feuil1!$A$4:$B$2591,2,FALSE)</f>
        <v>Chimiothérapie pour affections non tumorales, niveau 4</v>
      </c>
      <c r="C2483" s="26">
        <v>145</v>
      </c>
      <c r="D2483" s="27">
        <v>1004251.4959</v>
      </c>
      <c r="E2483" s="26">
        <v>133</v>
      </c>
      <c r="F2483" s="27">
        <v>918233.79940000002</v>
      </c>
      <c r="G2483" s="26">
        <v>129</v>
      </c>
      <c r="H2483" s="27">
        <v>855199.10230000003</v>
      </c>
      <c r="I2483" s="28">
        <v>-8.5653541E-2</v>
      </c>
      <c r="J2483" s="28">
        <v>-8.2758621000000004E-2</v>
      </c>
      <c r="K2483" s="28">
        <v>-3.156116E-3</v>
      </c>
      <c r="L2483" s="28">
        <v>-6.8647764E-2</v>
      </c>
      <c r="M2483" s="28">
        <v>-3.0075187999999999E-2</v>
      </c>
      <c r="N2483" s="28">
        <v>-3.9768625000000002E-2</v>
      </c>
      <c r="O2483" s="28">
        <v>-5.4984000000000001E-5</v>
      </c>
      <c r="P2483" s="28">
        <v>-1.21101E-4</v>
      </c>
      <c r="Q2483" s="28">
        <v>1.17154E-5</v>
      </c>
      <c r="R2483" s="28">
        <v>3.1559500000000002E-5</v>
      </c>
    </row>
    <row r="2484" spans="1:18" x14ac:dyDescent="0.2">
      <c r="A2484" s="12" t="s">
        <v>2221</v>
      </c>
      <c r="B2484" s="10" t="str">
        <f>VLOOKUP(A2484,[3]Feuil1!$A$4:$B$2591,2,FALSE)</f>
        <v>Soins de contrôle chirurgicaux, niveau 1</v>
      </c>
      <c r="C2484" s="26">
        <v>10604</v>
      </c>
      <c r="D2484" s="27">
        <v>13831078.324999999</v>
      </c>
      <c r="E2484" s="26">
        <v>10619</v>
      </c>
      <c r="F2484" s="27">
        <v>13800737.545</v>
      </c>
      <c r="G2484" s="26">
        <v>10179</v>
      </c>
      <c r="H2484" s="27">
        <v>13122817.49</v>
      </c>
      <c r="I2484" s="28">
        <v>-2.1936669999999998E-3</v>
      </c>
      <c r="J2484" s="28">
        <v>1.4145605E-3</v>
      </c>
      <c r="K2484" s="28">
        <v>-3.6031309999999999E-3</v>
      </c>
      <c r="L2484" s="28">
        <v>-4.9122015999999998E-2</v>
      </c>
      <c r="M2484" s="28">
        <v>-4.1435162999999997E-2</v>
      </c>
      <c r="N2484" s="28">
        <v>-8.0191269999999992E-3</v>
      </c>
      <c r="O2484" s="28">
        <v>-6.048276E-3</v>
      </c>
      <c r="P2484" s="28">
        <v>-1.3024029999999999E-3</v>
      </c>
      <c r="Q2484" s="28">
        <v>9.2442360000000005E-4</v>
      </c>
      <c r="R2484" s="28">
        <v>4.8427209999999998E-4</v>
      </c>
    </row>
    <row r="2485" spans="1:18" x14ac:dyDescent="0.2">
      <c r="A2485" s="12" t="s">
        <v>2222</v>
      </c>
      <c r="B2485" s="10" t="str">
        <f>VLOOKUP(A2485,[3]Feuil1!$A$4:$B$2591,2,FALSE)</f>
        <v>Soins de contrôle chirurgicaux, niveau 2</v>
      </c>
      <c r="C2485" s="26">
        <v>8166</v>
      </c>
      <c r="D2485" s="27">
        <v>20538270.780000001</v>
      </c>
      <c r="E2485" s="26">
        <v>8341</v>
      </c>
      <c r="F2485" s="27">
        <v>20928838.877999999</v>
      </c>
      <c r="G2485" s="26">
        <v>8788</v>
      </c>
      <c r="H2485" s="27">
        <v>22054653.338</v>
      </c>
      <c r="I2485" s="28">
        <v>1.90166009E-2</v>
      </c>
      <c r="J2485" s="28">
        <v>2.14303208E-2</v>
      </c>
      <c r="K2485" s="28">
        <v>-2.3630779999999998E-3</v>
      </c>
      <c r="L2485" s="28">
        <v>5.3792495000000003E-2</v>
      </c>
      <c r="M2485" s="28">
        <v>5.3590696600000001E-2</v>
      </c>
      <c r="N2485" s="28">
        <v>1.9153400000000001E-4</v>
      </c>
      <c r="O2485" s="28">
        <v>6.1444988000000002E-3</v>
      </c>
      <c r="P2485" s="28">
        <v>2.1628863999999999E-3</v>
      </c>
      <c r="Q2485" s="28">
        <v>7.9809749999999995E-4</v>
      </c>
      <c r="R2485" s="28">
        <v>8.1388420000000003E-4</v>
      </c>
    </row>
    <row r="2486" spans="1:18" x14ac:dyDescent="0.2">
      <c r="A2486" s="12" t="s">
        <v>2223</v>
      </c>
      <c r="B2486" s="10" t="str">
        <f>VLOOKUP(A2486,[3]Feuil1!$A$4:$B$2591,2,FALSE)</f>
        <v>Soins de contrôle chirurgicaux, niveau 3</v>
      </c>
      <c r="C2486" s="26">
        <v>2718</v>
      </c>
      <c r="D2486" s="27">
        <v>10578016.923</v>
      </c>
      <c r="E2486" s="26">
        <v>3008</v>
      </c>
      <c r="F2486" s="27">
        <v>11682089.185000001</v>
      </c>
      <c r="G2486" s="26">
        <v>3239</v>
      </c>
      <c r="H2486" s="27">
        <v>12545984.575999999</v>
      </c>
      <c r="I2486" s="28">
        <v>0.1043742196</v>
      </c>
      <c r="J2486" s="28">
        <v>0.1066961001</v>
      </c>
      <c r="K2486" s="28">
        <v>-2.098029E-3</v>
      </c>
      <c r="L2486" s="28">
        <v>7.3950419099999998E-2</v>
      </c>
      <c r="M2486" s="28">
        <v>7.6795212799999998E-2</v>
      </c>
      <c r="N2486" s="28">
        <v>-2.6419080000000001E-3</v>
      </c>
      <c r="O2486" s="28">
        <v>3.175345E-3</v>
      </c>
      <c r="P2486" s="28">
        <v>1.6596941E-3</v>
      </c>
      <c r="Q2486" s="28">
        <v>2.9415540000000002E-4</v>
      </c>
      <c r="R2486" s="28">
        <v>4.6298519999999997E-4</v>
      </c>
    </row>
    <row r="2487" spans="1:18" x14ac:dyDescent="0.2">
      <c r="A2487" s="12" t="s">
        <v>2224</v>
      </c>
      <c r="B2487" s="10" t="str">
        <f>VLOOKUP(A2487,[3]Feuil1!$A$4:$B$2591,2,FALSE)</f>
        <v>Soins de contrôle chirurgicaux, niveau 4</v>
      </c>
      <c r="C2487" s="26">
        <v>907</v>
      </c>
      <c r="D2487" s="27">
        <v>5354350.4382999996</v>
      </c>
      <c r="E2487" s="26">
        <v>940</v>
      </c>
      <c r="F2487" s="27">
        <v>5391137.4499000004</v>
      </c>
      <c r="G2487" s="26">
        <v>988</v>
      </c>
      <c r="H2487" s="27">
        <v>5806852.2287999997</v>
      </c>
      <c r="I2487" s="28">
        <v>6.8704901000000004E-3</v>
      </c>
      <c r="J2487" s="28">
        <v>3.63836825E-2</v>
      </c>
      <c r="K2487" s="28">
        <v>-2.8477091E-2</v>
      </c>
      <c r="L2487" s="28">
        <v>7.7110773499999993E-2</v>
      </c>
      <c r="M2487" s="28">
        <v>5.1063829800000002E-2</v>
      </c>
      <c r="N2487" s="28">
        <v>2.4781505200000001E-2</v>
      </c>
      <c r="O2487" s="28">
        <v>6.5981199999999996E-4</v>
      </c>
      <c r="P2487" s="28">
        <v>7.9866080000000003E-4</v>
      </c>
      <c r="Q2487" s="28">
        <v>8.9726899999999996E-5</v>
      </c>
      <c r="R2487" s="28">
        <v>2.142906E-4</v>
      </c>
    </row>
    <row r="2488" spans="1:18" ht="22.5" x14ac:dyDescent="0.2">
      <c r="A2488" s="12" t="s">
        <v>2225</v>
      </c>
      <c r="B2488" s="10" t="str">
        <f>VLOOKUP(A2488,[3]Feuil1!$A$4:$B$2591,2,FALSE)</f>
        <v>Soins de contrôle chirurgicaux, très courte durée</v>
      </c>
      <c r="C2488" s="26">
        <v>2839</v>
      </c>
      <c r="D2488" s="27">
        <v>1020202.9408</v>
      </c>
      <c r="E2488" s="26">
        <v>2728</v>
      </c>
      <c r="F2488" s="27">
        <v>978028.88959999999</v>
      </c>
      <c r="G2488" s="26">
        <v>1864</v>
      </c>
      <c r="H2488" s="27">
        <v>674053.272</v>
      </c>
      <c r="I2488" s="28">
        <v>-4.1338883999999999E-2</v>
      </c>
      <c r="J2488" s="28">
        <v>-3.9098274000000002E-2</v>
      </c>
      <c r="K2488" s="28">
        <v>-2.331779E-3</v>
      </c>
      <c r="L2488" s="28">
        <v>-0.31080433400000002</v>
      </c>
      <c r="M2488" s="28">
        <v>-0.31671554299999999</v>
      </c>
      <c r="N2488" s="28">
        <v>8.6511678999999994E-3</v>
      </c>
      <c r="O2488" s="28">
        <v>-1.1876615E-2</v>
      </c>
      <c r="P2488" s="28">
        <v>-5.8399000000000005E-4</v>
      </c>
      <c r="Q2488" s="28">
        <v>1.6928240000000001E-4</v>
      </c>
      <c r="R2488" s="28">
        <v>2.4874600000000001E-5</v>
      </c>
    </row>
    <row r="2489" spans="1:18" ht="22.5" x14ac:dyDescent="0.2">
      <c r="A2489" s="12" t="s">
        <v>2226</v>
      </c>
      <c r="B2489" s="10" t="str">
        <f>VLOOKUP(A2489,[3]Feuil1!$A$4:$B$2591,2,FALSE)</f>
        <v>Autres motifs concernant majoritairement la petite enfance, niveau 1</v>
      </c>
      <c r="C2489" s="26">
        <v>2279</v>
      </c>
      <c r="D2489" s="27">
        <v>2437987.8933000001</v>
      </c>
      <c r="E2489" s="26">
        <v>1872</v>
      </c>
      <c r="F2489" s="27">
        <v>2003482.4191000001</v>
      </c>
      <c r="G2489" s="26">
        <v>1977</v>
      </c>
      <c r="H2489" s="27">
        <v>2049571.8289000001</v>
      </c>
      <c r="I2489" s="28">
        <v>-0.178222983</v>
      </c>
      <c r="J2489" s="28">
        <v>-0.1785871</v>
      </c>
      <c r="K2489" s="28">
        <v>4.4328119999999997E-4</v>
      </c>
      <c r="L2489" s="28">
        <v>2.3004648999999999E-2</v>
      </c>
      <c r="M2489" s="28">
        <v>5.6089743599999999E-2</v>
      </c>
      <c r="N2489" s="28">
        <v>-3.1327920000000002E-2</v>
      </c>
      <c r="O2489" s="28">
        <v>1.4433385999999999E-3</v>
      </c>
      <c r="P2489" s="28">
        <v>8.8545800000000002E-5</v>
      </c>
      <c r="Q2489" s="28">
        <v>1.7954470000000001E-4</v>
      </c>
      <c r="R2489" s="28">
        <v>7.5635499999999998E-5</v>
      </c>
    </row>
    <row r="2490" spans="1:18" ht="22.5" x14ac:dyDescent="0.2">
      <c r="A2490" s="12" t="s">
        <v>2227</v>
      </c>
      <c r="B2490" s="10" t="str">
        <f>VLOOKUP(A2490,[3]Feuil1!$A$4:$B$2591,2,FALSE)</f>
        <v>Autres motifs concernant majoritairement la petite enfance, niveau 2</v>
      </c>
      <c r="C2490" s="26">
        <v>231</v>
      </c>
      <c r="D2490" s="27">
        <v>911421.49710000004</v>
      </c>
      <c r="E2490" s="26">
        <v>251</v>
      </c>
      <c r="F2490" s="27">
        <v>969105.1875</v>
      </c>
      <c r="G2490" s="26">
        <v>264</v>
      </c>
      <c r="H2490" s="27">
        <v>1056048.0015</v>
      </c>
      <c r="I2490" s="28">
        <v>6.3289806700000006E-2</v>
      </c>
      <c r="J2490" s="28">
        <v>8.6580086599999995E-2</v>
      </c>
      <c r="K2490" s="28">
        <v>-2.1434480999999998E-2</v>
      </c>
      <c r="L2490" s="28">
        <v>8.9714527500000002E-2</v>
      </c>
      <c r="M2490" s="28">
        <v>5.1792828700000001E-2</v>
      </c>
      <c r="N2490" s="28">
        <v>3.6054342400000002E-2</v>
      </c>
      <c r="O2490" s="28">
        <v>1.786991E-4</v>
      </c>
      <c r="P2490" s="28">
        <v>1.670323E-4</v>
      </c>
      <c r="Q2490" s="28">
        <v>2.3975600000000001E-5</v>
      </c>
      <c r="R2490" s="28">
        <v>3.8971399999999998E-5</v>
      </c>
    </row>
    <row r="2491" spans="1:18" ht="22.5" x14ac:dyDescent="0.2">
      <c r="A2491" s="12" t="s">
        <v>2228</v>
      </c>
      <c r="B2491" s="10" t="str">
        <f>VLOOKUP(A2491,[3]Feuil1!$A$4:$B$2591,2,FALSE)</f>
        <v>Autres motifs concernant majoritairement la petite enfance, niveau 3</v>
      </c>
      <c r="C2491" s="26">
        <v>71</v>
      </c>
      <c r="D2491" s="27">
        <v>498710.37770000001</v>
      </c>
      <c r="E2491" s="26">
        <v>90</v>
      </c>
      <c r="F2491" s="27">
        <v>802846.174</v>
      </c>
      <c r="G2491" s="26">
        <v>111</v>
      </c>
      <c r="H2491" s="27">
        <v>839609.93449999997</v>
      </c>
      <c r="I2491" s="28">
        <v>0.60984453080000001</v>
      </c>
      <c r="J2491" s="28">
        <v>0.26760563380000002</v>
      </c>
      <c r="K2491" s="28">
        <v>0.26998846319999997</v>
      </c>
      <c r="L2491" s="28">
        <v>4.5791786399999999E-2</v>
      </c>
      <c r="M2491" s="28">
        <v>0.2333333333</v>
      </c>
      <c r="N2491" s="28">
        <v>-0.15206071400000001</v>
      </c>
      <c r="O2491" s="28">
        <v>2.8866770000000001E-4</v>
      </c>
      <c r="P2491" s="28">
        <v>7.0629600000000006E-5</v>
      </c>
      <c r="Q2491" s="28">
        <v>1.00807E-5</v>
      </c>
      <c r="R2491" s="28">
        <v>3.0984200000000001E-5</v>
      </c>
    </row>
    <row r="2492" spans="1:18" ht="22.5" x14ac:dyDescent="0.2">
      <c r="A2492" s="12" t="s">
        <v>2229</v>
      </c>
      <c r="B2492" s="10" t="str">
        <f>VLOOKUP(A2492,[3]Feuil1!$A$4:$B$2591,2,FALSE)</f>
        <v>Autres motifs concernant majoritairement la petite enfance, niveau 4</v>
      </c>
      <c r="C2492" s="26">
        <v>25</v>
      </c>
      <c r="D2492" s="27">
        <v>230673.02720000001</v>
      </c>
      <c r="E2492" s="26">
        <v>33</v>
      </c>
      <c r="F2492" s="27">
        <v>311822.70559999999</v>
      </c>
      <c r="G2492" s="26">
        <v>32</v>
      </c>
      <c r="H2492" s="27">
        <v>300104.02240000002</v>
      </c>
      <c r="I2492" s="28">
        <v>0.35179526360000002</v>
      </c>
      <c r="J2492" s="28">
        <v>0.32</v>
      </c>
      <c r="K2492" s="28">
        <v>2.40873209E-2</v>
      </c>
      <c r="L2492" s="28">
        <v>-3.7581238000000003E-2</v>
      </c>
      <c r="M2492" s="28">
        <v>-3.0303030000000002E-2</v>
      </c>
      <c r="N2492" s="28">
        <v>-7.5056510000000003E-3</v>
      </c>
      <c r="O2492" s="28">
        <v>-1.3746E-5</v>
      </c>
      <c r="P2492" s="28">
        <v>-2.2514000000000002E-5</v>
      </c>
      <c r="Q2492" s="28">
        <v>2.9061356E-6</v>
      </c>
      <c r="R2492" s="28">
        <v>1.1074799999999999E-5</v>
      </c>
    </row>
    <row r="2493" spans="1:18" ht="22.5" x14ac:dyDescent="0.2">
      <c r="A2493" s="12" t="s">
        <v>2230</v>
      </c>
      <c r="B2493" s="10" t="str">
        <f>VLOOKUP(A2493,[3]Feuil1!$A$4:$B$2591,2,FALSE)</f>
        <v>Autres motifs concernant majoritairement la petite enfance, très courte durée</v>
      </c>
      <c r="C2493" s="26">
        <v>1926</v>
      </c>
      <c r="D2493" s="27">
        <v>1281058.6447999999</v>
      </c>
      <c r="E2493" s="26">
        <v>1813</v>
      </c>
      <c r="F2493" s="27">
        <v>1208142.2535999999</v>
      </c>
      <c r="G2493" s="26">
        <v>1732</v>
      </c>
      <c r="H2493" s="27">
        <v>1158758.5784</v>
      </c>
      <c r="I2493" s="28">
        <v>-5.6918854999999997E-2</v>
      </c>
      <c r="J2493" s="28">
        <v>-5.8670819999999999E-2</v>
      </c>
      <c r="K2493" s="28">
        <v>1.8611611999999999E-3</v>
      </c>
      <c r="L2493" s="28">
        <v>-4.0875712000000002E-2</v>
      </c>
      <c r="M2493" s="28">
        <v>-4.4677330000000001E-2</v>
      </c>
      <c r="N2493" s="28">
        <v>3.9794074E-3</v>
      </c>
      <c r="O2493" s="28">
        <v>-1.113433E-3</v>
      </c>
      <c r="P2493" s="28">
        <v>-9.4875000000000002E-5</v>
      </c>
      <c r="Q2493" s="28">
        <v>1.572946E-4</v>
      </c>
      <c r="R2493" s="28">
        <v>4.2761700000000001E-5</v>
      </c>
    </row>
    <row r="2494" spans="1:18" ht="22.5" x14ac:dyDescent="0.2">
      <c r="A2494" s="12" t="s">
        <v>2231</v>
      </c>
      <c r="B2494" s="10" t="str">
        <f>VLOOKUP(A2494,[3]Feuil1!$A$4:$B$2591,2,FALSE)</f>
        <v>Désensibilisations nécessitant une hospitalisation</v>
      </c>
      <c r="C2494" s="26">
        <v>6263</v>
      </c>
      <c r="D2494" s="27">
        <v>2534432.9394999999</v>
      </c>
      <c r="E2494" s="26">
        <v>6155</v>
      </c>
      <c r="F2494" s="27">
        <v>2492359.4190000002</v>
      </c>
      <c r="G2494" s="26">
        <v>5969</v>
      </c>
      <c r="H2494" s="27">
        <v>2423977.406</v>
      </c>
      <c r="I2494" s="28">
        <v>-1.6600763000000001E-2</v>
      </c>
      <c r="J2494" s="28">
        <v>-1.7244131999999999E-2</v>
      </c>
      <c r="K2494" s="28">
        <v>6.5465819999999998E-4</v>
      </c>
      <c r="L2494" s="28">
        <v>-2.7436657999999999E-2</v>
      </c>
      <c r="M2494" s="28">
        <v>-3.0219334E-2</v>
      </c>
      <c r="N2494" s="28">
        <v>2.8693868000000001E-3</v>
      </c>
      <c r="O2494" s="28">
        <v>-2.5567709999999998E-3</v>
      </c>
      <c r="P2494" s="28">
        <v>-1.3137399999999999E-4</v>
      </c>
      <c r="Q2494" s="28">
        <v>5.4208510000000002E-4</v>
      </c>
      <c r="R2494" s="28">
        <v>8.9452199999999997E-5</v>
      </c>
    </row>
    <row r="2495" spans="1:18" x14ac:dyDescent="0.2">
      <c r="A2495" s="12" t="s">
        <v>2232</v>
      </c>
      <c r="B2495" s="10" t="str">
        <f>VLOOKUP(A2495,[3]Feuil1!$A$4:$B$2591,2,FALSE)</f>
        <v>Traitements prophylactiques</v>
      </c>
      <c r="C2495" s="26">
        <v>30541</v>
      </c>
      <c r="D2495" s="27">
        <v>15711203.239</v>
      </c>
      <c r="E2495" s="26">
        <v>33358</v>
      </c>
      <c r="F2495" s="27">
        <v>17172322.079</v>
      </c>
      <c r="G2495" s="26">
        <v>35356</v>
      </c>
      <c r="H2495" s="27">
        <v>18227246.340999998</v>
      </c>
      <c r="I2495" s="28">
        <v>9.2998532199999998E-2</v>
      </c>
      <c r="J2495" s="28">
        <v>9.2236665499999995E-2</v>
      </c>
      <c r="K2495" s="28">
        <v>6.9752900000000001E-4</v>
      </c>
      <c r="L2495" s="28">
        <v>6.14316606E-2</v>
      </c>
      <c r="M2495" s="28">
        <v>5.9895677199999997E-2</v>
      </c>
      <c r="N2495" s="28">
        <v>1.4491835999999999E-3</v>
      </c>
      <c r="O2495" s="28">
        <v>2.74646726E-2</v>
      </c>
      <c r="P2495" s="28">
        <v>2.0266939999999999E-3</v>
      </c>
      <c r="Q2495" s="28">
        <v>3.2109166000000001E-3</v>
      </c>
      <c r="R2495" s="28">
        <v>6.7264120000000004E-4</v>
      </c>
    </row>
    <row r="2496" spans="1:18" ht="22.5" x14ac:dyDescent="0.2">
      <c r="A2496" s="12" t="s">
        <v>2233</v>
      </c>
      <c r="B2496" s="10" t="str">
        <f>VLOOKUP(A2496,[3]Feuil1!$A$4:$B$2591,2,FALSE)</f>
        <v>Actes non effectués en raison d'une contre-indication</v>
      </c>
      <c r="C2496" s="26">
        <v>9297</v>
      </c>
      <c r="D2496" s="27">
        <v>4509346.6244000001</v>
      </c>
      <c r="E2496" s="26">
        <v>10589</v>
      </c>
      <c r="F2496" s="27">
        <v>5154529.2731999997</v>
      </c>
      <c r="G2496" s="26">
        <v>10425</v>
      </c>
      <c r="H2496" s="27">
        <v>5091906.0784</v>
      </c>
      <c r="I2496" s="28">
        <v>0.1430767476</v>
      </c>
      <c r="J2496" s="28">
        <v>0.1389695601</v>
      </c>
      <c r="K2496" s="28">
        <v>3.6060556000000001E-3</v>
      </c>
      <c r="L2496" s="28">
        <v>-1.2149159E-2</v>
      </c>
      <c r="M2496" s="28">
        <v>-1.548777E-2</v>
      </c>
      <c r="N2496" s="28">
        <v>3.3911326E-3</v>
      </c>
      <c r="O2496" s="28">
        <v>-2.2543580000000001E-3</v>
      </c>
      <c r="P2496" s="28">
        <v>-1.2031000000000001E-4</v>
      </c>
      <c r="Q2496" s="28">
        <v>9.4676449999999996E-4</v>
      </c>
      <c r="R2496" s="28">
        <v>1.8790690000000001E-4</v>
      </c>
    </row>
    <row r="2497" spans="1:18" ht="22.5" x14ac:dyDescent="0.2">
      <c r="A2497" s="12" t="s">
        <v>2461</v>
      </c>
      <c r="B2497" s="10" t="str">
        <f>VLOOKUP(A2497,[3]Feuil1!$A$4:$B$2591,2,FALSE)</f>
        <v>Convalescences et autres motifs sociaux, très courte durée</v>
      </c>
      <c r="C2497" s="26">
        <v>1553</v>
      </c>
      <c r="D2497" s="27">
        <v>676515.76639999996</v>
      </c>
      <c r="E2497" s="26">
        <v>1509</v>
      </c>
      <c r="F2497" s="27">
        <v>659702.05229999998</v>
      </c>
      <c r="G2497" s="26">
        <v>1675</v>
      </c>
      <c r="H2497" s="27">
        <v>730146.67359999998</v>
      </c>
      <c r="I2497" s="28">
        <v>-2.4853396E-2</v>
      </c>
      <c r="J2497" s="28">
        <v>-2.8332260000000001E-2</v>
      </c>
      <c r="K2497" s="28">
        <v>3.5803024000000002E-3</v>
      </c>
      <c r="L2497" s="28">
        <v>0.10678248009999999</v>
      </c>
      <c r="M2497" s="28">
        <v>0.1100066269</v>
      </c>
      <c r="N2497" s="28">
        <v>-2.9046190000000002E-3</v>
      </c>
      <c r="O2497" s="28">
        <v>2.2818497000000001E-3</v>
      </c>
      <c r="P2497" s="28">
        <v>1.3533640000000001E-4</v>
      </c>
      <c r="Q2497" s="28">
        <v>1.52118E-4</v>
      </c>
      <c r="R2497" s="28">
        <v>2.6944599999999999E-5</v>
      </c>
    </row>
    <row r="2498" spans="1:18" x14ac:dyDescent="0.2">
      <c r="A2498" s="12" t="s">
        <v>2234</v>
      </c>
      <c r="B2498" s="10" t="str">
        <f>VLOOKUP(A2498,[3]Feuil1!$A$4:$B$2591,2,FALSE)</f>
        <v>Convalescences et autres motifs sociaux</v>
      </c>
      <c r="C2498" s="26">
        <v>2765</v>
      </c>
      <c r="D2498" s="27">
        <v>9846150.1830000002</v>
      </c>
      <c r="E2498" s="26">
        <v>2512</v>
      </c>
      <c r="F2498" s="27">
        <v>8821271.2848000005</v>
      </c>
      <c r="G2498" s="26">
        <v>2298</v>
      </c>
      <c r="H2498" s="27">
        <v>7965220.3943999996</v>
      </c>
      <c r="I2498" s="28">
        <v>-0.10408930199999999</v>
      </c>
      <c r="J2498" s="28">
        <v>-9.1500903999999994E-2</v>
      </c>
      <c r="K2498" s="28">
        <v>-1.3856258E-2</v>
      </c>
      <c r="L2498" s="28">
        <v>-9.7043935999999997E-2</v>
      </c>
      <c r="M2498" s="28">
        <v>-8.5191083000000001E-2</v>
      </c>
      <c r="N2498" s="28">
        <v>-1.2956644E-2</v>
      </c>
      <c r="O2498" s="28">
        <v>-2.9416619999999998E-3</v>
      </c>
      <c r="P2498" s="28">
        <v>-1.644623E-3</v>
      </c>
      <c r="Q2498" s="28">
        <v>2.086969E-4</v>
      </c>
      <c r="R2498" s="28">
        <v>2.9394099999999998E-4</v>
      </c>
    </row>
    <row r="2499" spans="1:18" ht="22.5" x14ac:dyDescent="0.2">
      <c r="A2499" s="12" t="s">
        <v>2235</v>
      </c>
      <c r="B2499" s="10" t="str">
        <f>VLOOKUP(A2499,[3]Feuil1!$A$4:$B$2591,2,FALSE)</f>
        <v>Tests allergologiques nécessitant une hospitalisation</v>
      </c>
      <c r="C2499" s="26">
        <v>14048</v>
      </c>
      <c r="D2499" s="27">
        <v>6765352.4422000004</v>
      </c>
      <c r="E2499" s="26">
        <v>16360</v>
      </c>
      <c r="F2499" s="27">
        <v>7887961.5044999998</v>
      </c>
      <c r="G2499" s="26">
        <v>19891</v>
      </c>
      <c r="H2499" s="27">
        <v>9584019.7266000006</v>
      </c>
      <c r="I2499" s="28">
        <v>0.16593504510000001</v>
      </c>
      <c r="J2499" s="28">
        <v>0.1645785877</v>
      </c>
      <c r="K2499" s="28">
        <v>1.1647624000000001E-3</v>
      </c>
      <c r="L2499" s="28">
        <v>0.2150185724</v>
      </c>
      <c r="M2499" s="28">
        <v>0.21583129579999999</v>
      </c>
      <c r="N2499" s="28">
        <v>-6.6845100000000003E-4</v>
      </c>
      <c r="O2499" s="28">
        <v>4.8537416799999997E-2</v>
      </c>
      <c r="P2499" s="28">
        <v>3.2584243999999999E-3</v>
      </c>
      <c r="Q2499" s="28">
        <v>1.8064356999999999E-3</v>
      </c>
      <c r="R2499" s="28">
        <v>3.5367969999999999E-4</v>
      </c>
    </row>
    <row r="2500" spans="1:18" ht="22.5" x14ac:dyDescent="0.2">
      <c r="A2500" s="12" t="s">
        <v>2236</v>
      </c>
      <c r="B2500" s="10" t="str">
        <f>VLOOKUP(A2500,[3]Feuil1!$A$4:$B$2591,2,FALSE)</f>
        <v>Explorations et surveillance pour autres motifs de recours aux soins</v>
      </c>
      <c r="C2500" s="26">
        <v>9660</v>
      </c>
      <c r="D2500" s="27">
        <v>6891775.2586000003</v>
      </c>
      <c r="E2500" s="26">
        <v>8066</v>
      </c>
      <c r="F2500" s="27">
        <v>5772633.4264000002</v>
      </c>
      <c r="G2500" s="26">
        <v>8524</v>
      </c>
      <c r="H2500" s="27">
        <v>6095920.9731999999</v>
      </c>
      <c r="I2500" s="28">
        <v>-0.16238803399999999</v>
      </c>
      <c r="J2500" s="28">
        <v>-0.165010352</v>
      </c>
      <c r="K2500" s="28">
        <v>3.1405399999999998E-3</v>
      </c>
      <c r="L2500" s="28">
        <v>5.6003477599999997E-2</v>
      </c>
      <c r="M2500" s="28">
        <v>5.6781552200000002E-2</v>
      </c>
      <c r="N2500" s="28">
        <v>-7.3626799999999999E-4</v>
      </c>
      <c r="O2500" s="28">
        <v>6.2957057000000002E-3</v>
      </c>
      <c r="P2500" s="28">
        <v>6.2109190000000003E-4</v>
      </c>
      <c r="Q2500" s="28">
        <v>7.7412189999999999E-4</v>
      </c>
      <c r="R2500" s="28">
        <v>2.2495809999999999E-4</v>
      </c>
    </row>
    <row r="2501" spans="1:18" ht="22.5" x14ac:dyDescent="0.2">
      <c r="A2501" s="12" t="s">
        <v>2237</v>
      </c>
      <c r="B2501" s="10" t="str">
        <f>VLOOKUP(A2501,[3]Feuil1!$A$4:$B$2591,2,FALSE)</f>
        <v>Autres symptômes et motifs de recours aux soins de la CMD 23, très courte durée</v>
      </c>
      <c r="C2501" s="26">
        <v>136941</v>
      </c>
      <c r="D2501" s="27">
        <v>70542435.520999998</v>
      </c>
      <c r="E2501" s="26">
        <v>133166</v>
      </c>
      <c r="F2501" s="27">
        <v>68557182.017000005</v>
      </c>
      <c r="G2501" s="26">
        <v>130903</v>
      </c>
      <c r="H2501" s="27">
        <v>67281185.332000002</v>
      </c>
      <c r="I2501" s="28">
        <v>-2.8142684000000001E-2</v>
      </c>
      <c r="J2501" s="28">
        <v>-2.7566615999999999E-2</v>
      </c>
      <c r="K2501" s="28">
        <v>-5.9239899999999996E-4</v>
      </c>
      <c r="L2501" s="28">
        <v>-1.8612152E-2</v>
      </c>
      <c r="M2501" s="28">
        <v>-1.6993827E-2</v>
      </c>
      <c r="N2501" s="28">
        <v>-1.6463020000000001E-3</v>
      </c>
      <c r="O2501" s="28">
        <v>-3.1107383999999998E-2</v>
      </c>
      <c r="P2501" s="28">
        <v>-2.4514129999999999E-3</v>
      </c>
      <c r="Q2501" s="28">
        <v>1.18881835E-2</v>
      </c>
      <c r="R2501" s="28">
        <v>2.4828817E-3</v>
      </c>
    </row>
    <row r="2502" spans="1:18" ht="22.5" x14ac:dyDescent="0.2">
      <c r="A2502" s="12" t="s">
        <v>2238</v>
      </c>
      <c r="B2502" s="10" t="str">
        <f>VLOOKUP(A2502,[3]Feuil1!$A$4:$B$2591,2,FALSE)</f>
        <v>Autres symptômes et motifs de recours aux soins de la CMD 23</v>
      </c>
      <c r="C2502" s="26">
        <v>84251</v>
      </c>
      <c r="D2502" s="27">
        <v>232268200.31999999</v>
      </c>
      <c r="E2502" s="26">
        <v>84521</v>
      </c>
      <c r="F2502" s="27">
        <v>232762816.97999999</v>
      </c>
      <c r="G2502" s="26">
        <v>83113</v>
      </c>
      <c r="H2502" s="27">
        <v>227291361.91</v>
      </c>
      <c r="I2502" s="28">
        <v>2.1295066E-3</v>
      </c>
      <c r="J2502" s="28">
        <v>3.2047096999999998E-3</v>
      </c>
      <c r="K2502" s="28">
        <v>-1.0717680000000001E-3</v>
      </c>
      <c r="L2502" s="28">
        <v>-2.3506567999999999E-2</v>
      </c>
      <c r="M2502" s="28">
        <v>-1.6658582000000002E-2</v>
      </c>
      <c r="N2502" s="28">
        <v>-6.9639970000000004E-3</v>
      </c>
      <c r="O2502" s="28">
        <v>-1.9354484000000002E-2</v>
      </c>
      <c r="P2502" s="28">
        <v>-1.0511622E-2</v>
      </c>
      <c r="Q2502" s="28">
        <v>7.5480516000000003E-3</v>
      </c>
      <c r="R2502" s="28">
        <v>8.3877468999999996E-3</v>
      </c>
    </row>
    <row r="2503" spans="1:18" ht="22.5" x14ac:dyDescent="0.2">
      <c r="A2503" s="12" t="s">
        <v>2239</v>
      </c>
      <c r="B2503" s="10" t="str">
        <f>VLOOKUP(A2503,[3]Feuil1!$A$4:$B$2591,2,FALSE)</f>
        <v>Soins Palliatifs, avec ou sans acte, très courte durée</v>
      </c>
      <c r="C2503" s="26">
        <v>3657</v>
      </c>
      <c r="D2503" s="27">
        <v>2064037.41</v>
      </c>
      <c r="E2503" s="26">
        <v>4116</v>
      </c>
      <c r="F2503" s="27">
        <v>2314598.2423</v>
      </c>
      <c r="G2503" s="26">
        <v>4465</v>
      </c>
      <c r="H2503" s="27">
        <v>2522393.4073999999</v>
      </c>
      <c r="I2503" s="28">
        <v>0.1213935518</v>
      </c>
      <c r="J2503" s="28">
        <v>0.12551271529999999</v>
      </c>
      <c r="K2503" s="28">
        <v>-3.6598109999999998E-3</v>
      </c>
      <c r="L2503" s="28">
        <v>8.9775910700000003E-2</v>
      </c>
      <c r="M2503" s="28">
        <v>8.4791059299999999E-2</v>
      </c>
      <c r="N2503" s="28">
        <v>4.5952179999999999E-3</v>
      </c>
      <c r="O2503" s="28">
        <v>4.7973827E-3</v>
      </c>
      <c r="P2503" s="28">
        <v>3.992108E-4</v>
      </c>
      <c r="Q2503" s="28">
        <v>4.054967E-4</v>
      </c>
      <c r="R2503" s="28">
        <v>9.3084000000000005E-5</v>
      </c>
    </row>
    <row r="2504" spans="1:18" x14ac:dyDescent="0.2">
      <c r="A2504" s="12" t="s">
        <v>2240</v>
      </c>
      <c r="B2504" s="10" t="str">
        <f>VLOOKUP(A2504,[3]Feuil1!$A$4:$B$2591,2,FALSE)</f>
        <v>Soins Palliatifs, avec ou sans acte</v>
      </c>
      <c r="C2504" s="26">
        <v>61242</v>
      </c>
      <c r="D2504" s="27">
        <v>518769056.49000001</v>
      </c>
      <c r="E2504" s="26">
        <v>59958</v>
      </c>
      <c r="F2504" s="27">
        <v>515138966.11000001</v>
      </c>
      <c r="G2504" s="26">
        <v>60071</v>
      </c>
      <c r="H2504" s="27">
        <v>520870850.94</v>
      </c>
      <c r="I2504" s="28">
        <v>-6.9975080000000004E-3</v>
      </c>
      <c r="J2504" s="28">
        <v>-2.0966004E-2</v>
      </c>
      <c r="K2504" s="28">
        <v>1.42676314E-2</v>
      </c>
      <c r="L2504" s="28">
        <v>1.1126871E-2</v>
      </c>
      <c r="M2504" s="28">
        <v>1.8846526000000001E-3</v>
      </c>
      <c r="N2504" s="28">
        <v>9.2248328000000008E-3</v>
      </c>
      <c r="O2504" s="28">
        <v>1.5533073E-3</v>
      </c>
      <c r="P2504" s="28">
        <v>1.1011953E-2</v>
      </c>
      <c r="Q2504" s="28">
        <v>5.4554523000000001E-3</v>
      </c>
      <c r="R2504" s="28">
        <v>1.92217285E-2</v>
      </c>
    </row>
    <row r="2505" spans="1:18" ht="22.5" x14ac:dyDescent="0.2">
      <c r="A2505" s="12" t="s">
        <v>2241</v>
      </c>
      <c r="B2505" s="10" t="str">
        <f>VLOOKUP(A2505,[3]Feuil1!$A$4:$B$2591,2,FALSE)</f>
        <v>Interventions pour maladie due au VIH, niveau 1</v>
      </c>
      <c r="C2505" s="26">
        <v>394</v>
      </c>
      <c r="D2505" s="27">
        <v>1271717.9942999999</v>
      </c>
      <c r="E2505" s="26">
        <v>376</v>
      </c>
      <c r="F2505" s="27">
        <v>1221888.0001000001</v>
      </c>
      <c r="G2505" s="26">
        <v>343</v>
      </c>
      <c r="H2505" s="27">
        <v>1123203.6886</v>
      </c>
      <c r="I2505" s="28">
        <v>-3.9183211000000003E-2</v>
      </c>
      <c r="J2505" s="28">
        <v>-4.5685279000000002E-2</v>
      </c>
      <c r="K2505" s="28">
        <v>6.8133376999999998E-3</v>
      </c>
      <c r="L2505" s="28">
        <v>-8.0763794999999999E-2</v>
      </c>
      <c r="M2505" s="28">
        <v>-8.7765957000000006E-2</v>
      </c>
      <c r="N2505" s="28">
        <v>7.6758403000000003E-3</v>
      </c>
      <c r="O2505" s="28">
        <v>-4.5362100000000003E-4</v>
      </c>
      <c r="P2505" s="28">
        <v>-1.8959000000000001E-4</v>
      </c>
      <c r="Q2505" s="28">
        <v>3.1150099999999998E-5</v>
      </c>
      <c r="R2505" s="28">
        <v>4.1449699999999997E-5</v>
      </c>
    </row>
    <row r="2506" spans="1:18" ht="22.5" x14ac:dyDescent="0.2">
      <c r="A2506" s="12" t="s">
        <v>2242</v>
      </c>
      <c r="B2506" s="10" t="str">
        <f>VLOOKUP(A2506,[3]Feuil1!$A$4:$B$2591,2,FALSE)</f>
        <v>Interventions pour maladie due au VIH, niveau 2</v>
      </c>
      <c r="C2506" s="26">
        <v>125</v>
      </c>
      <c r="D2506" s="27">
        <v>1248146.9421999999</v>
      </c>
      <c r="E2506" s="26">
        <v>129</v>
      </c>
      <c r="F2506" s="27">
        <v>1236185.4128</v>
      </c>
      <c r="G2506" s="26">
        <v>145</v>
      </c>
      <c r="H2506" s="27">
        <v>1279361.1122000001</v>
      </c>
      <c r="I2506" s="28">
        <v>-9.5834300000000004E-3</v>
      </c>
      <c r="J2506" s="28">
        <v>3.2000000000000001E-2</v>
      </c>
      <c r="K2506" s="28">
        <v>-4.0294021999999999E-2</v>
      </c>
      <c r="L2506" s="28">
        <v>3.4926556300000001E-2</v>
      </c>
      <c r="M2506" s="28">
        <v>0.1240310078</v>
      </c>
      <c r="N2506" s="28">
        <v>-7.9272235999999996E-2</v>
      </c>
      <c r="O2506" s="28">
        <v>2.1993730000000001E-4</v>
      </c>
      <c r="P2506" s="28">
        <v>8.29481E-5</v>
      </c>
      <c r="Q2506" s="28">
        <v>1.3168400000000001E-5</v>
      </c>
      <c r="R2506" s="28">
        <v>4.7212300000000002E-5</v>
      </c>
    </row>
    <row r="2507" spans="1:18" ht="22.5" x14ac:dyDescent="0.2">
      <c r="A2507" s="12" t="s">
        <v>2243</v>
      </c>
      <c r="B2507" s="10" t="str">
        <f>VLOOKUP(A2507,[3]Feuil1!$A$4:$B$2591,2,FALSE)</f>
        <v>Interventions pour maladie due au VIH, niveau 3</v>
      </c>
      <c r="C2507" s="26">
        <v>125</v>
      </c>
      <c r="D2507" s="27">
        <v>2270123.4279999998</v>
      </c>
      <c r="E2507" s="26">
        <v>144</v>
      </c>
      <c r="F2507" s="27">
        <v>2549370.8073</v>
      </c>
      <c r="G2507" s="26">
        <v>159</v>
      </c>
      <c r="H2507" s="27">
        <v>2774410.8777999999</v>
      </c>
      <c r="I2507" s="28">
        <v>0.1230097782</v>
      </c>
      <c r="J2507" s="28">
        <v>0.152</v>
      </c>
      <c r="K2507" s="28">
        <v>-2.5165123000000001E-2</v>
      </c>
      <c r="L2507" s="28">
        <v>8.8272788699999993E-2</v>
      </c>
      <c r="M2507" s="28">
        <v>0.10416666669999999</v>
      </c>
      <c r="N2507" s="28">
        <v>-1.4394456E-2</v>
      </c>
      <c r="O2507" s="28">
        <v>2.0619120000000001E-4</v>
      </c>
      <c r="P2507" s="28">
        <v>4.3234129999999998E-4</v>
      </c>
      <c r="Q2507" s="28">
        <v>1.44399E-5</v>
      </c>
      <c r="R2507" s="28">
        <v>1.0238429999999999E-4</v>
      </c>
    </row>
    <row r="2508" spans="1:18" ht="22.5" x14ac:dyDescent="0.2">
      <c r="A2508" s="12" t="s">
        <v>2244</v>
      </c>
      <c r="B2508" s="10" t="str">
        <f>VLOOKUP(A2508,[3]Feuil1!$A$4:$B$2591,2,FALSE)</f>
        <v>Interventions pour maladie due au VIH, niveau 4</v>
      </c>
      <c r="C2508" s="26">
        <v>123</v>
      </c>
      <c r="D2508" s="27">
        <v>3550878.2281999998</v>
      </c>
      <c r="E2508" s="26">
        <v>109</v>
      </c>
      <c r="F2508" s="27">
        <v>2976928.0677999998</v>
      </c>
      <c r="G2508" s="26">
        <v>125</v>
      </c>
      <c r="H2508" s="27">
        <v>3514429.5699</v>
      </c>
      <c r="I2508" s="28">
        <v>-0.161636115</v>
      </c>
      <c r="J2508" s="28">
        <v>-0.113821138</v>
      </c>
      <c r="K2508" s="28">
        <v>-5.395635E-2</v>
      </c>
      <c r="L2508" s="28">
        <v>0.18055575739999999</v>
      </c>
      <c r="M2508" s="28">
        <v>0.14678899079999999</v>
      </c>
      <c r="N2508" s="28">
        <v>2.9444620500000001E-2</v>
      </c>
      <c r="O2508" s="28">
        <v>2.1993730000000001E-4</v>
      </c>
      <c r="P2508" s="28">
        <v>1.0326344000000001E-3</v>
      </c>
      <c r="Q2508" s="28">
        <v>1.1352099999999999E-5</v>
      </c>
      <c r="R2508" s="28">
        <v>1.2969319999999999E-4</v>
      </c>
    </row>
    <row r="2509" spans="1:18" x14ac:dyDescent="0.2">
      <c r="A2509" s="12" t="s">
        <v>2245</v>
      </c>
      <c r="B2509" s="10" t="str">
        <f>VLOOKUP(A2509,[3]Feuil1!$A$4:$B$2591,2,FALSE)</f>
        <v>Autres maladies dues au VIH</v>
      </c>
      <c r="C2509" s="26">
        <v>2331</v>
      </c>
      <c r="D2509" s="27">
        <v>9636580.3703000005</v>
      </c>
      <c r="E2509" s="26">
        <v>2222</v>
      </c>
      <c r="F2509" s="27">
        <v>9156728.9978</v>
      </c>
      <c r="G2509" s="26">
        <v>2176</v>
      </c>
      <c r="H2509" s="27">
        <v>8992271.2763999999</v>
      </c>
      <c r="I2509" s="28">
        <v>-4.9794776999999998E-2</v>
      </c>
      <c r="J2509" s="28">
        <v>-4.6761047E-2</v>
      </c>
      <c r="K2509" s="28">
        <v>-3.1825500000000001E-3</v>
      </c>
      <c r="L2509" s="28">
        <v>-1.7960312999999999E-2</v>
      </c>
      <c r="M2509" s="28">
        <v>-2.070207E-2</v>
      </c>
      <c r="N2509" s="28">
        <v>2.7997169000000001E-3</v>
      </c>
      <c r="O2509" s="28">
        <v>-6.3232000000000002E-4</v>
      </c>
      <c r="P2509" s="28">
        <v>-3.1595199999999999E-4</v>
      </c>
      <c r="Q2509" s="28">
        <v>1.9761719999999999E-4</v>
      </c>
      <c r="R2509" s="28">
        <v>3.3184229999999999E-4</v>
      </c>
    </row>
    <row r="2510" spans="1:18" ht="22.5" x14ac:dyDescent="0.2">
      <c r="A2510" s="12" t="s">
        <v>2246</v>
      </c>
      <c r="B2510" s="10" t="str">
        <f>VLOOKUP(A2510,[3]Feuil1!$A$4:$B$2591,2,FALSE)</f>
        <v>Maladies dues au VIH, avec une seule complication infectieuse</v>
      </c>
      <c r="C2510" s="26">
        <v>2703</v>
      </c>
      <c r="D2510" s="27">
        <v>15049633.971999999</v>
      </c>
      <c r="E2510" s="26">
        <v>2643</v>
      </c>
      <c r="F2510" s="27">
        <v>14840132.525</v>
      </c>
      <c r="G2510" s="26">
        <v>2662</v>
      </c>
      <c r="H2510" s="27">
        <v>15089025.703</v>
      </c>
      <c r="I2510" s="28">
        <v>-1.3920699999999999E-2</v>
      </c>
      <c r="J2510" s="28">
        <v>-2.2197557999999999E-2</v>
      </c>
      <c r="K2510" s="28">
        <v>8.4647547000000004E-3</v>
      </c>
      <c r="L2510" s="28">
        <v>1.6771627800000001E-2</v>
      </c>
      <c r="M2510" s="28">
        <v>7.1888005999999997E-3</v>
      </c>
      <c r="N2510" s="28">
        <v>9.5144297999999999E-3</v>
      </c>
      <c r="O2510" s="28">
        <v>2.6117559999999998E-4</v>
      </c>
      <c r="P2510" s="28">
        <v>4.7816729999999998E-4</v>
      </c>
      <c r="Q2510" s="28">
        <v>2.4175419999999999E-4</v>
      </c>
      <c r="R2510" s="28">
        <v>5.568312E-4</v>
      </c>
    </row>
    <row r="2511" spans="1:18" ht="22.5" x14ac:dyDescent="0.2">
      <c r="A2511" s="12" t="s">
        <v>2247</v>
      </c>
      <c r="B2511" s="10" t="str">
        <f>VLOOKUP(A2511,[3]Feuil1!$A$4:$B$2591,2,FALSE)</f>
        <v>Maladies dues au VIH, avec plusieurs complications infectieuses</v>
      </c>
      <c r="C2511" s="26">
        <v>2084</v>
      </c>
      <c r="D2511" s="27">
        <v>20422933.329999998</v>
      </c>
      <c r="E2511" s="26">
        <v>2110</v>
      </c>
      <c r="F2511" s="27">
        <v>20889118.555</v>
      </c>
      <c r="G2511" s="26">
        <v>2028</v>
      </c>
      <c r="H2511" s="27">
        <v>20533701.741</v>
      </c>
      <c r="I2511" s="28">
        <v>2.2826555700000001E-2</v>
      </c>
      <c r="J2511" s="28">
        <v>1.24760077E-2</v>
      </c>
      <c r="K2511" s="28">
        <v>1.0223005699999999E-2</v>
      </c>
      <c r="L2511" s="28">
        <v>-1.7014448000000001E-2</v>
      </c>
      <c r="M2511" s="28">
        <v>-3.8862558999999998E-2</v>
      </c>
      <c r="N2511" s="28">
        <v>2.27315165E-2</v>
      </c>
      <c r="O2511" s="28">
        <v>-1.1271790000000001E-3</v>
      </c>
      <c r="P2511" s="28">
        <v>-6.8281799999999997E-4</v>
      </c>
      <c r="Q2511" s="28">
        <v>1.841763E-4</v>
      </c>
      <c r="R2511" s="28">
        <v>7.5775639999999997E-4</v>
      </c>
    </row>
    <row r="2512" spans="1:18" ht="22.5" x14ac:dyDescent="0.2">
      <c r="A2512" s="12" t="s">
        <v>2248</v>
      </c>
      <c r="B2512" s="10" t="str">
        <f>VLOOKUP(A2512,[3]Feuil1!$A$4:$B$2591,2,FALSE)</f>
        <v>Autres maladies dues au VIH, très courte durée</v>
      </c>
      <c r="C2512" s="26">
        <v>2116</v>
      </c>
      <c r="D2512" s="27">
        <v>1180254.8436</v>
      </c>
      <c r="E2512" s="26">
        <v>1838</v>
      </c>
      <c r="F2512" s="27">
        <v>1031225.6787</v>
      </c>
      <c r="G2512" s="26">
        <v>1676</v>
      </c>
      <c r="H2512" s="27">
        <v>939233.5575</v>
      </c>
      <c r="I2512" s="28">
        <v>-0.12626863199999999</v>
      </c>
      <c r="J2512" s="28">
        <v>-0.13137996199999999</v>
      </c>
      <c r="K2512" s="28">
        <v>5.8844255000000002E-3</v>
      </c>
      <c r="L2512" s="28">
        <v>-8.9206585000000005E-2</v>
      </c>
      <c r="M2512" s="28">
        <v>-8.8139281999999999E-2</v>
      </c>
      <c r="N2512" s="28">
        <v>-1.1704669999999999E-3</v>
      </c>
      <c r="O2512" s="28">
        <v>-2.2268650000000002E-3</v>
      </c>
      <c r="P2512" s="28">
        <v>-1.7673299999999999E-4</v>
      </c>
      <c r="Q2512" s="28">
        <v>1.5220890000000001E-4</v>
      </c>
      <c r="R2512" s="28">
        <v>3.4660599999999998E-5</v>
      </c>
    </row>
    <row r="2513" spans="1:18" x14ac:dyDescent="0.2">
      <c r="A2513" s="12" t="s">
        <v>2249</v>
      </c>
      <c r="B2513" s="10" t="str">
        <f>VLOOKUP(A2513,[3]Feuil1!$A$4:$B$2591,2,FALSE)</f>
        <v>Maladies dues au VIH, avec décès</v>
      </c>
      <c r="C2513" s="26">
        <v>343</v>
      </c>
      <c r="D2513" s="27">
        <v>5627716.1270000003</v>
      </c>
      <c r="E2513" s="26">
        <v>395</v>
      </c>
      <c r="F2513" s="27">
        <v>6568859.3080000002</v>
      </c>
      <c r="G2513" s="26">
        <v>364</v>
      </c>
      <c r="H2513" s="27">
        <v>6049175.0439999998</v>
      </c>
      <c r="I2513" s="28">
        <v>0.16723359169999999</v>
      </c>
      <c r="J2513" s="28">
        <v>0.15160349849999999</v>
      </c>
      <c r="K2513" s="28">
        <v>1.3572460600000001E-2</v>
      </c>
      <c r="L2513" s="28">
        <v>-7.9113319000000001E-2</v>
      </c>
      <c r="M2513" s="28">
        <v>-7.8481013000000002E-2</v>
      </c>
      <c r="N2513" s="28">
        <v>-6.8615699999999996E-4</v>
      </c>
      <c r="O2513" s="28">
        <v>-4.2612900000000003E-4</v>
      </c>
      <c r="P2513" s="28">
        <v>-9.9840400000000004E-4</v>
      </c>
      <c r="Q2513" s="28">
        <v>3.3057299999999999E-5</v>
      </c>
      <c r="R2513" s="28">
        <v>2.2323309999999999E-4</v>
      </c>
    </row>
    <row r="2514" spans="1:18" ht="22.5" x14ac:dyDescent="0.2">
      <c r="A2514" s="12" t="s">
        <v>2250</v>
      </c>
      <c r="B2514" s="10" t="str">
        <f>VLOOKUP(A2514,[3]Feuil1!$A$4:$B$2591,2,FALSE)</f>
        <v>Maladies dues au VIH, âge inférieur à 13 ans, niveau 1</v>
      </c>
      <c r="C2514" s="26">
        <v>24</v>
      </c>
      <c r="D2514" s="27">
        <v>38102.846400000002</v>
      </c>
      <c r="E2514" s="26">
        <v>23</v>
      </c>
      <c r="F2514" s="27">
        <v>35290.0792</v>
      </c>
      <c r="G2514" s="26">
        <v>14</v>
      </c>
      <c r="H2514" s="27">
        <v>22081.672399999999</v>
      </c>
      <c r="I2514" s="28">
        <v>-7.3820395999999996E-2</v>
      </c>
      <c r="J2514" s="28">
        <v>-4.1666666999999998E-2</v>
      </c>
      <c r="K2514" s="28">
        <v>-3.3551717000000002E-2</v>
      </c>
      <c r="L2514" s="28">
        <v>-0.37428101899999999</v>
      </c>
      <c r="M2514" s="28">
        <v>-0.39130434800000002</v>
      </c>
      <c r="N2514" s="28">
        <v>2.7966897500000001E-2</v>
      </c>
      <c r="O2514" s="28">
        <v>-1.2371499999999999E-4</v>
      </c>
      <c r="P2514" s="28">
        <v>-2.5375999999999999E-5</v>
      </c>
      <c r="Q2514" s="28">
        <v>1.2714342999999999E-6</v>
      </c>
      <c r="R2514" s="28">
        <v>8.1488129000000002E-7</v>
      </c>
    </row>
    <row r="2515" spans="1:18" ht="22.5" x14ac:dyDescent="0.2">
      <c r="A2515" s="12" t="s">
        <v>2251</v>
      </c>
      <c r="B2515" s="10" t="str">
        <f>VLOOKUP(A2515,[3]Feuil1!$A$4:$B$2591,2,FALSE)</f>
        <v>Maladies dues au VIH, âge inférieur à 13 ans, niveau 2</v>
      </c>
      <c r="C2515" s="26">
        <v>20</v>
      </c>
      <c r="D2515" s="27">
        <v>225483.45449999999</v>
      </c>
      <c r="E2515" s="26">
        <v>10</v>
      </c>
      <c r="F2515" s="27">
        <v>112582.8615</v>
      </c>
      <c r="G2515" s="26">
        <v>10</v>
      </c>
      <c r="H2515" s="27">
        <v>111841.488</v>
      </c>
      <c r="I2515" s="28">
        <v>-0.50070455599999997</v>
      </c>
      <c r="J2515" s="28">
        <v>-0.5</v>
      </c>
      <c r="K2515" s="28">
        <v>-1.4091119999999999E-3</v>
      </c>
      <c r="L2515" s="28">
        <v>-6.5851360000000001E-3</v>
      </c>
      <c r="M2515" s="28">
        <v>0</v>
      </c>
      <c r="N2515" s="28">
        <v>-6.5851360000000001E-3</v>
      </c>
      <c r="O2515" s="28">
        <v>0</v>
      </c>
      <c r="P2515" s="28">
        <v>-1.4243080000000001E-6</v>
      </c>
      <c r="Q2515" s="28">
        <v>9.0816739000000002E-7</v>
      </c>
      <c r="R2515" s="28">
        <v>4.1272932000000002E-6</v>
      </c>
    </row>
    <row r="2516" spans="1:18" ht="22.5" x14ac:dyDescent="0.2">
      <c r="A2516" s="12" t="s">
        <v>2252</v>
      </c>
      <c r="B2516" s="10" t="str">
        <f>VLOOKUP(A2516,[3]Feuil1!$A$4:$B$2591,2,FALSE)</f>
        <v>Maladies dues au VIH, âge inférieur à 13 ans, niveau 3</v>
      </c>
      <c r="C2516" s="26">
        <v>16</v>
      </c>
      <c r="D2516" s="27">
        <v>289411.73479999998</v>
      </c>
      <c r="E2516" s="26">
        <v>7</v>
      </c>
      <c r="F2516" s="27">
        <v>125113.8616</v>
      </c>
      <c r="G2516" s="26">
        <v>5</v>
      </c>
      <c r="H2516" s="27">
        <v>90741.921600000001</v>
      </c>
      <c r="I2516" s="28">
        <v>-0.56769596200000005</v>
      </c>
      <c r="J2516" s="28">
        <v>-0.5625</v>
      </c>
      <c r="K2516" s="28">
        <v>-1.1876485000000001E-2</v>
      </c>
      <c r="L2516" s="28">
        <v>-0.27472527499999999</v>
      </c>
      <c r="M2516" s="28">
        <v>-0.28571428599999998</v>
      </c>
      <c r="N2516" s="28">
        <v>1.5384615399999999E-2</v>
      </c>
      <c r="O2516" s="28">
        <v>-2.7492E-5</v>
      </c>
      <c r="P2516" s="28">
        <v>-6.6035E-5</v>
      </c>
      <c r="Q2516" s="28">
        <v>4.5408368999999999E-7</v>
      </c>
      <c r="R2516" s="28">
        <v>3.3486545999999999E-6</v>
      </c>
    </row>
    <row r="2517" spans="1:18" ht="22.5" x14ac:dyDescent="0.2">
      <c r="A2517" s="12" t="s">
        <v>2253</v>
      </c>
      <c r="B2517" s="10" t="str">
        <f>VLOOKUP(A2517,[3]Feuil1!$A$4:$B$2591,2,FALSE)</f>
        <v>Maladies dues au VIH, âge inférieur à 13 ans, niveau 4</v>
      </c>
      <c r="C2517" s="26">
        <v>5</v>
      </c>
      <c r="D2517" s="27">
        <v>232550.7162</v>
      </c>
      <c r="E2517" s="26">
        <v>8</v>
      </c>
      <c r="F2517" s="27">
        <v>380948.83860000002</v>
      </c>
      <c r="G2517" s="26">
        <v>3</v>
      </c>
      <c r="H2517" s="27">
        <v>142064.05619999999</v>
      </c>
      <c r="I2517" s="28">
        <v>0.63813229569999996</v>
      </c>
      <c r="J2517" s="28">
        <v>0.6</v>
      </c>
      <c r="K2517" s="28">
        <v>2.38326848E-2</v>
      </c>
      <c r="L2517" s="28">
        <v>-0.62707838500000002</v>
      </c>
      <c r="M2517" s="28">
        <v>-0.625</v>
      </c>
      <c r="N2517" s="28">
        <v>-5.5423590000000002E-3</v>
      </c>
      <c r="O2517" s="28">
        <v>-6.8730000000000001E-5</v>
      </c>
      <c r="P2517" s="28">
        <v>-4.58939E-4</v>
      </c>
      <c r="Q2517" s="28">
        <v>2.7245021999999999E-7</v>
      </c>
      <c r="R2517" s="28">
        <v>5.2425984999999996E-6</v>
      </c>
    </row>
    <row r="2518" spans="1:18" ht="22.5" x14ac:dyDescent="0.2">
      <c r="A2518" s="12" t="s">
        <v>2254</v>
      </c>
      <c r="B2518" s="10" t="str">
        <f>VLOOKUP(A2518,[3]Feuil1!$A$4:$B$2591,2,FALSE)</f>
        <v>Interventions pour traumatismes multiples graves, niveau 1</v>
      </c>
      <c r="C2518" s="26">
        <v>1301</v>
      </c>
      <c r="D2518" s="27">
        <v>11578676.317</v>
      </c>
      <c r="E2518" s="26">
        <v>1183</v>
      </c>
      <c r="F2518" s="27">
        <v>10512480.766000001</v>
      </c>
      <c r="G2518" s="26">
        <v>1147</v>
      </c>
      <c r="H2518" s="27">
        <v>10178464.829</v>
      </c>
      <c r="I2518" s="28">
        <v>-9.208268E-2</v>
      </c>
      <c r="J2518" s="28">
        <v>-9.0699461999999995E-2</v>
      </c>
      <c r="K2518" s="28">
        <v>-1.52119E-3</v>
      </c>
      <c r="L2518" s="28">
        <v>-3.1773273999999997E-2</v>
      </c>
      <c r="M2518" s="28">
        <v>-3.0431106999999999E-2</v>
      </c>
      <c r="N2518" s="28">
        <v>-1.384293E-3</v>
      </c>
      <c r="O2518" s="28">
        <v>-4.9485900000000005E-4</v>
      </c>
      <c r="P2518" s="28">
        <v>-6.4170299999999998E-4</v>
      </c>
      <c r="Q2518" s="28">
        <v>1.0416679999999999E-4</v>
      </c>
      <c r="R2518" s="28">
        <v>3.7561650000000001E-4</v>
      </c>
    </row>
    <row r="2519" spans="1:18" ht="22.5" x14ac:dyDescent="0.2">
      <c r="A2519" s="12" t="s">
        <v>2255</v>
      </c>
      <c r="B2519" s="10" t="str">
        <f>VLOOKUP(A2519,[3]Feuil1!$A$4:$B$2591,2,FALSE)</f>
        <v>Interventions pour traumatismes multiples graves, niveau 2</v>
      </c>
      <c r="C2519" s="26">
        <v>955</v>
      </c>
      <c r="D2519" s="27">
        <v>14035623.867000001</v>
      </c>
      <c r="E2519" s="26">
        <v>1000</v>
      </c>
      <c r="F2519" s="27">
        <v>14627046.141000001</v>
      </c>
      <c r="G2519" s="26">
        <v>966</v>
      </c>
      <c r="H2519" s="27">
        <v>14033143.408</v>
      </c>
      <c r="I2519" s="28">
        <v>4.2137227399999998E-2</v>
      </c>
      <c r="J2519" s="28">
        <v>4.7120418800000001E-2</v>
      </c>
      <c r="K2519" s="28">
        <v>-4.7589479999999998E-3</v>
      </c>
      <c r="L2519" s="28">
        <v>-4.0603053E-2</v>
      </c>
      <c r="M2519" s="28">
        <v>-3.4000000000000002E-2</v>
      </c>
      <c r="N2519" s="28">
        <v>-6.8354590000000003E-3</v>
      </c>
      <c r="O2519" s="28">
        <v>-4.67367E-4</v>
      </c>
      <c r="P2519" s="28">
        <v>-1.1409910000000001E-3</v>
      </c>
      <c r="Q2519" s="28">
        <v>8.7729E-5</v>
      </c>
      <c r="R2519" s="28">
        <v>5.1786590000000004E-4</v>
      </c>
    </row>
    <row r="2520" spans="1:18" ht="22.5" x14ac:dyDescent="0.2">
      <c r="A2520" s="12" t="s">
        <v>2256</v>
      </c>
      <c r="B2520" s="10" t="str">
        <f>VLOOKUP(A2520,[3]Feuil1!$A$4:$B$2591,2,FALSE)</f>
        <v>Interventions pour traumatismes multiples graves, niveau 3</v>
      </c>
      <c r="C2520" s="26">
        <v>1365</v>
      </c>
      <c r="D2520" s="27">
        <v>23622149.940000001</v>
      </c>
      <c r="E2520" s="26">
        <v>1422</v>
      </c>
      <c r="F2520" s="27">
        <v>24583928.995999999</v>
      </c>
      <c r="G2520" s="26">
        <v>1422</v>
      </c>
      <c r="H2520" s="27">
        <v>24602040.934</v>
      </c>
      <c r="I2520" s="28">
        <v>4.0715136399999997E-2</v>
      </c>
      <c r="J2520" s="28">
        <v>4.1758241799999998E-2</v>
      </c>
      <c r="K2520" s="28">
        <v>-1.0012930000000001E-3</v>
      </c>
      <c r="L2520" s="28">
        <v>7.3673900000000004E-4</v>
      </c>
      <c r="M2520" s="28">
        <v>0</v>
      </c>
      <c r="N2520" s="28">
        <v>7.3673900000000004E-4</v>
      </c>
      <c r="O2520" s="28">
        <v>0</v>
      </c>
      <c r="P2520" s="28">
        <v>3.4796199999999997E-5</v>
      </c>
      <c r="Q2520" s="28">
        <v>1.2914139999999999E-4</v>
      </c>
      <c r="R2520" s="28">
        <v>9.0789060000000005E-4</v>
      </c>
    </row>
    <row r="2521" spans="1:18" ht="22.5" x14ac:dyDescent="0.2">
      <c r="A2521" s="12" t="s">
        <v>2257</v>
      </c>
      <c r="B2521" s="10" t="str">
        <f>VLOOKUP(A2521,[3]Feuil1!$A$4:$B$2591,2,FALSE)</f>
        <v>Interventions pour traumatismes multiples graves, niveau 4</v>
      </c>
      <c r="C2521" s="26">
        <v>1397</v>
      </c>
      <c r="D2521" s="27">
        <v>31738059.407000002</v>
      </c>
      <c r="E2521" s="26">
        <v>1405</v>
      </c>
      <c r="F2521" s="27">
        <v>31935728.056000002</v>
      </c>
      <c r="G2521" s="26">
        <v>1449</v>
      </c>
      <c r="H2521" s="27">
        <v>32606799.535999998</v>
      </c>
      <c r="I2521" s="28">
        <v>6.2281265000000002E-3</v>
      </c>
      <c r="J2521" s="28">
        <v>5.7265568999999997E-3</v>
      </c>
      <c r="K2521" s="28">
        <v>4.9871370000000004E-4</v>
      </c>
      <c r="L2521" s="28">
        <v>2.1013188700000001E-2</v>
      </c>
      <c r="M2521" s="28">
        <v>3.1316726000000003E-2</v>
      </c>
      <c r="N2521" s="28">
        <v>-9.9906620000000008E-3</v>
      </c>
      <c r="O2521" s="28">
        <v>6.0482760000000004E-4</v>
      </c>
      <c r="P2521" s="28">
        <v>1.2892457000000001E-3</v>
      </c>
      <c r="Q2521" s="28">
        <v>1.3159350000000001E-4</v>
      </c>
      <c r="R2521" s="28">
        <v>1.2032906999999999E-3</v>
      </c>
    </row>
    <row r="2522" spans="1:18" x14ac:dyDescent="0.2">
      <c r="A2522" s="12" t="s">
        <v>2258</v>
      </c>
      <c r="B2522" s="10" t="str">
        <f>VLOOKUP(A2522,[3]Feuil1!$A$4:$B$2591,2,FALSE)</f>
        <v>Traumatismes multiples graves, niveau 1</v>
      </c>
      <c r="C2522" s="26">
        <v>2010</v>
      </c>
      <c r="D2522" s="27">
        <v>5102598.4072000002</v>
      </c>
      <c r="E2522" s="26">
        <v>2003</v>
      </c>
      <c r="F2522" s="27">
        <v>5002029.4108999996</v>
      </c>
      <c r="G2522" s="26">
        <v>1928</v>
      </c>
      <c r="H2522" s="27">
        <v>4847883.9620000003</v>
      </c>
      <c r="I2522" s="28">
        <v>-1.9709369000000001E-2</v>
      </c>
      <c r="J2522" s="28">
        <v>-3.4825870000000001E-3</v>
      </c>
      <c r="K2522" s="28">
        <v>-1.6283491000000001E-2</v>
      </c>
      <c r="L2522" s="28">
        <v>-3.0816581999999999E-2</v>
      </c>
      <c r="M2522" s="28">
        <v>-3.7443834000000002E-2</v>
      </c>
      <c r="N2522" s="28">
        <v>6.8850552000000002E-3</v>
      </c>
      <c r="O2522" s="28">
        <v>-1.030956E-3</v>
      </c>
      <c r="P2522" s="28">
        <v>-2.9614000000000002E-4</v>
      </c>
      <c r="Q2522" s="28">
        <v>1.7509470000000001E-4</v>
      </c>
      <c r="R2522" s="28">
        <v>1.789018E-4</v>
      </c>
    </row>
    <row r="2523" spans="1:18" x14ac:dyDescent="0.2">
      <c r="A2523" s="12" t="s">
        <v>2259</v>
      </c>
      <c r="B2523" s="10" t="str">
        <f>VLOOKUP(A2523,[3]Feuil1!$A$4:$B$2591,2,FALSE)</f>
        <v>Traumatismes multiples graves, niveau 2</v>
      </c>
      <c r="C2523" s="26">
        <v>723</v>
      </c>
      <c r="D2523" s="27">
        <v>4981570.9009999996</v>
      </c>
      <c r="E2523" s="26">
        <v>840</v>
      </c>
      <c r="F2523" s="27">
        <v>5760160.0916999998</v>
      </c>
      <c r="G2523" s="26">
        <v>899</v>
      </c>
      <c r="H2523" s="27">
        <v>6140466.6235999996</v>
      </c>
      <c r="I2523" s="28">
        <v>0.15629390930000001</v>
      </c>
      <c r="J2523" s="28">
        <v>0.16182572610000001</v>
      </c>
      <c r="K2523" s="28">
        <v>-4.761314E-3</v>
      </c>
      <c r="L2523" s="28">
        <v>6.6023604499999999E-2</v>
      </c>
      <c r="M2523" s="28">
        <v>7.0238095200000003E-2</v>
      </c>
      <c r="N2523" s="28">
        <v>-3.9379000000000003E-3</v>
      </c>
      <c r="O2523" s="28">
        <v>8.1101890000000003E-4</v>
      </c>
      <c r="P2523" s="28">
        <v>7.3063529999999998E-4</v>
      </c>
      <c r="Q2523" s="28">
        <v>8.1644199999999993E-5</v>
      </c>
      <c r="R2523" s="28">
        <v>2.2660200000000001E-4</v>
      </c>
    </row>
    <row r="2524" spans="1:18" x14ac:dyDescent="0.2">
      <c r="A2524" s="12" t="s">
        <v>2260</v>
      </c>
      <c r="B2524" s="10" t="str">
        <f>VLOOKUP(A2524,[3]Feuil1!$A$4:$B$2591,2,FALSE)</f>
        <v>Traumatismes multiples graves, niveau 3</v>
      </c>
      <c r="C2524" s="26">
        <v>583</v>
      </c>
      <c r="D2524" s="27">
        <v>5323645.1511000004</v>
      </c>
      <c r="E2524" s="26">
        <v>651</v>
      </c>
      <c r="F2524" s="27">
        <v>5941989.2778000003</v>
      </c>
      <c r="G2524" s="26">
        <v>716</v>
      </c>
      <c r="H2524" s="27">
        <v>6492325.0175000001</v>
      </c>
      <c r="I2524" s="28">
        <v>0.1161505151</v>
      </c>
      <c r="J2524" s="28">
        <v>0.1166380789</v>
      </c>
      <c r="K2524" s="28">
        <v>-4.36635E-4</v>
      </c>
      <c r="L2524" s="28">
        <v>9.2618097100000005E-2</v>
      </c>
      <c r="M2524" s="28">
        <v>9.9846390199999996E-2</v>
      </c>
      <c r="N2524" s="28">
        <v>-6.5720930000000002E-3</v>
      </c>
      <c r="O2524" s="28">
        <v>8.9349540000000004E-4</v>
      </c>
      <c r="P2524" s="28">
        <v>1.0572912E-3</v>
      </c>
      <c r="Q2524" s="28">
        <v>6.5024799999999994E-5</v>
      </c>
      <c r="R2524" s="28">
        <v>2.3958669999999999E-4</v>
      </c>
    </row>
    <row r="2525" spans="1:18" x14ac:dyDescent="0.2">
      <c r="A2525" s="12" t="s">
        <v>2261</v>
      </c>
      <c r="B2525" s="10" t="str">
        <f>VLOOKUP(A2525,[3]Feuil1!$A$4:$B$2591,2,FALSE)</f>
        <v>Traumatismes multiples graves, niveau 4</v>
      </c>
      <c r="C2525" s="26">
        <v>374</v>
      </c>
      <c r="D2525" s="27">
        <v>5147091.0136000002</v>
      </c>
      <c r="E2525" s="26">
        <v>379</v>
      </c>
      <c r="F2525" s="27">
        <v>5338566.2302999999</v>
      </c>
      <c r="G2525" s="26">
        <v>376</v>
      </c>
      <c r="H2525" s="27">
        <v>5160756.1043999996</v>
      </c>
      <c r="I2525" s="28">
        <v>3.7200666600000001E-2</v>
      </c>
      <c r="J2525" s="28">
        <v>1.3368984E-2</v>
      </c>
      <c r="K2525" s="28">
        <v>2.3517280500000001E-2</v>
      </c>
      <c r="L2525" s="28">
        <v>-3.3306718999999999E-2</v>
      </c>
      <c r="M2525" s="28">
        <v>-7.9155670000000001E-3</v>
      </c>
      <c r="N2525" s="28">
        <v>-2.5593741E-2</v>
      </c>
      <c r="O2525" s="28">
        <v>-4.1238000000000001E-5</v>
      </c>
      <c r="P2525" s="28">
        <v>-3.4160400000000002E-4</v>
      </c>
      <c r="Q2525" s="28">
        <v>3.4147099999999997E-5</v>
      </c>
      <c r="R2525" s="28">
        <v>1.904477E-4</v>
      </c>
    </row>
    <row r="2526" spans="1:18" x14ac:dyDescent="0.2">
      <c r="A2526" s="12" t="s">
        <v>2262</v>
      </c>
      <c r="B2526" s="10" t="str">
        <f>VLOOKUP(A2526,[3]Feuil1!$A$4:$B$2591,2,FALSE)</f>
        <v>Transplantations hépatiques, niveau 1</v>
      </c>
      <c r="C2526" s="26">
        <v>35</v>
      </c>
      <c r="D2526" s="27">
        <v>742972.13419999997</v>
      </c>
      <c r="E2526" s="26">
        <v>39</v>
      </c>
      <c r="F2526" s="27">
        <v>855503.27749999997</v>
      </c>
      <c r="G2526" s="26">
        <v>38</v>
      </c>
      <c r="H2526" s="27">
        <v>821913.94550000003</v>
      </c>
      <c r="I2526" s="28">
        <v>0.1514607858</v>
      </c>
      <c r="J2526" s="28">
        <v>0.11428571429999999</v>
      </c>
      <c r="K2526" s="28">
        <v>3.3362243700000002E-2</v>
      </c>
      <c r="L2526" s="28">
        <v>-3.9262656999999999E-2</v>
      </c>
      <c r="M2526" s="28">
        <v>-2.5641026000000001E-2</v>
      </c>
      <c r="N2526" s="28">
        <v>-1.3980095999999999E-2</v>
      </c>
      <c r="O2526" s="28">
        <v>-1.3746E-5</v>
      </c>
      <c r="P2526" s="28">
        <v>-6.4530999999999996E-5</v>
      </c>
      <c r="Q2526" s="28">
        <v>3.4510361000000002E-6</v>
      </c>
      <c r="R2526" s="28">
        <v>3.0331099999999998E-5</v>
      </c>
    </row>
    <row r="2527" spans="1:18" x14ac:dyDescent="0.2">
      <c r="A2527" s="12" t="s">
        <v>2263</v>
      </c>
      <c r="B2527" s="10" t="str">
        <f>VLOOKUP(A2527,[3]Feuil1!$A$4:$B$2591,2,FALSE)</f>
        <v>Transplantations hépatiques, niveau 2</v>
      </c>
      <c r="C2527" s="26">
        <v>175</v>
      </c>
      <c r="D2527" s="27">
        <v>5446861.4647000004</v>
      </c>
      <c r="E2527" s="26">
        <v>187</v>
      </c>
      <c r="F2527" s="27">
        <v>5813080.6387</v>
      </c>
      <c r="G2527" s="26">
        <v>164</v>
      </c>
      <c r="H2527" s="27">
        <v>5087788.4307000004</v>
      </c>
      <c r="I2527" s="28">
        <v>6.7234897799999999E-2</v>
      </c>
      <c r="J2527" s="28">
        <v>6.8571428599999998E-2</v>
      </c>
      <c r="K2527" s="28">
        <v>-1.2507639999999999E-3</v>
      </c>
      <c r="L2527" s="28">
        <v>-0.124768991</v>
      </c>
      <c r="M2527" s="28">
        <v>-0.122994652</v>
      </c>
      <c r="N2527" s="28">
        <v>-2.0231789999999999E-3</v>
      </c>
      <c r="O2527" s="28">
        <v>-3.1616000000000001E-4</v>
      </c>
      <c r="P2527" s="28">
        <v>-1.393413E-3</v>
      </c>
      <c r="Q2527" s="28">
        <v>1.48939E-5</v>
      </c>
      <c r="R2527" s="28">
        <v>1.8775500000000001E-4</v>
      </c>
    </row>
    <row r="2528" spans="1:18" x14ac:dyDescent="0.2">
      <c r="A2528" s="12" t="s">
        <v>2264</v>
      </c>
      <c r="B2528" s="10" t="str">
        <f>VLOOKUP(A2528,[3]Feuil1!$A$4:$B$2591,2,FALSE)</f>
        <v>Transplantations hépatiques, niveau 3</v>
      </c>
      <c r="C2528" s="26">
        <v>347</v>
      </c>
      <c r="D2528" s="27">
        <v>14149256.537</v>
      </c>
      <c r="E2528" s="26">
        <v>383</v>
      </c>
      <c r="F2528" s="27">
        <v>15662340.442</v>
      </c>
      <c r="G2528" s="26">
        <v>373</v>
      </c>
      <c r="H2528" s="27">
        <v>15117893.808</v>
      </c>
      <c r="I2528" s="28">
        <v>0.1069373434</v>
      </c>
      <c r="J2528" s="28">
        <v>0.10374639770000001</v>
      </c>
      <c r="K2528" s="28">
        <v>2.8910135000000002E-3</v>
      </c>
      <c r="L2528" s="28">
        <v>-3.4761512000000001E-2</v>
      </c>
      <c r="M2528" s="28">
        <v>-2.6109660999999999E-2</v>
      </c>
      <c r="N2528" s="28">
        <v>-8.8838040000000004E-3</v>
      </c>
      <c r="O2528" s="28">
        <v>-1.3746099999999999E-4</v>
      </c>
      <c r="P2528" s="28">
        <v>-1.045977E-3</v>
      </c>
      <c r="Q2528" s="28">
        <v>3.3874600000000003E-5</v>
      </c>
      <c r="R2528" s="28">
        <v>5.5789649999999995E-4</v>
      </c>
    </row>
    <row r="2529" spans="1:18" x14ac:dyDescent="0.2">
      <c r="A2529" s="12" t="s">
        <v>2265</v>
      </c>
      <c r="B2529" s="10" t="str">
        <f>VLOOKUP(A2529,[3]Feuil1!$A$4:$B$2591,2,FALSE)</f>
        <v>Transplantations hépatiques, niveau 4</v>
      </c>
      <c r="C2529" s="26">
        <v>538</v>
      </c>
      <c r="D2529" s="27">
        <v>27361090.396000002</v>
      </c>
      <c r="E2529" s="26">
        <v>496</v>
      </c>
      <c r="F2529" s="27">
        <v>25517798.423999999</v>
      </c>
      <c r="G2529" s="26">
        <v>616</v>
      </c>
      <c r="H2529" s="27">
        <v>31173995.577</v>
      </c>
      <c r="I2529" s="28">
        <v>-6.7369098000000002E-2</v>
      </c>
      <c r="J2529" s="28">
        <v>-7.8066914000000001E-2</v>
      </c>
      <c r="K2529" s="28">
        <v>1.16036803E-2</v>
      </c>
      <c r="L2529" s="28">
        <v>0.22165694150000001</v>
      </c>
      <c r="M2529" s="28">
        <v>0.2419354839</v>
      </c>
      <c r="N2529" s="28">
        <v>-1.6328176999999999E-2</v>
      </c>
      <c r="O2529" s="28">
        <v>1.6495298999999999E-3</v>
      </c>
      <c r="P2529" s="28">
        <v>1.08665438E-2</v>
      </c>
      <c r="Q2529" s="28">
        <v>5.5943100000000003E-5</v>
      </c>
      <c r="R2529" s="28">
        <v>1.1504158E-3</v>
      </c>
    </row>
    <row r="2530" spans="1:18" x14ac:dyDescent="0.2">
      <c r="A2530" s="12" t="s">
        <v>2266</v>
      </c>
      <c r="B2530" s="10" t="str">
        <f>VLOOKUP(A2530,[3]Feuil1!$A$4:$B$2591,2,FALSE)</f>
        <v>Transplantations pancréatiques, niveau 1</v>
      </c>
      <c r="C2530" s="26">
        <v>1</v>
      </c>
      <c r="D2530" s="27">
        <v>11274.17</v>
      </c>
      <c r="E2530" s="26">
        <v>4</v>
      </c>
      <c r="F2530" s="27">
        <v>46675.063800000004</v>
      </c>
      <c r="G2530" s="26">
        <v>4</v>
      </c>
      <c r="H2530" s="27">
        <v>45096.68</v>
      </c>
      <c r="I2530" s="28">
        <v>3.14</v>
      </c>
      <c r="J2530" s="28">
        <v>3</v>
      </c>
      <c r="K2530" s="28">
        <v>3.5000000000000003E-2</v>
      </c>
      <c r="L2530" s="28">
        <v>-3.3816424999999997E-2</v>
      </c>
      <c r="M2530" s="28">
        <v>0</v>
      </c>
      <c r="N2530" s="28">
        <v>-3.3816424999999997E-2</v>
      </c>
      <c r="O2530" s="28">
        <v>0</v>
      </c>
      <c r="P2530" s="28">
        <v>-3.0323510000000001E-6</v>
      </c>
      <c r="Q2530" s="28">
        <v>3.6326695E-7</v>
      </c>
      <c r="R2530" s="28">
        <v>1.6642054999999999E-6</v>
      </c>
    </row>
    <row r="2531" spans="1:18" x14ac:dyDescent="0.2">
      <c r="A2531" s="12" t="s">
        <v>2267</v>
      </c>
      <c r="B2531" s="10" t="str">
        <f>VLOOKUP(A2531,[3]Feuil1!$A$4:$B$2591,2,FALSE)</f>
        <v>Transplantations pancréatiques, niveau 2</v>
      </c>
      <c r="C2531" s="26">
        <v>11</v>
      </c>
      <c r="D2531" s="27">
        <v>184711.2525</v>
      </c>
      <c r="E2531" s="26">
        <v>16</v>
      </c>
      <c r="F2531" s="27">
        <v>266972</v>
      </c>
      <c r="G2531" s="26">
        <v>13</v>
      </c>
      <c r="H2531" s="27">
        <v>218082.7525</v>
      </c>
      <c r="I2531" s="28">
        <v>0.44534778679999998</v>
      </c>
      <c r="J2531" s="28">
        <v>0.4545454545</v>
      </c>
      <c r="K2531" s="28">
        <v>-6.3233969999999997E-3</v>
      </c>
      <c r="L2531" s="28">
        <v>-0.18312500000000001</v>
      </c>
      <c r="M2531" s="28">
        <v>-0.1875</v>
      </c>
      <c r="N2531" s="28">
        <v>5.3846153999999999E-3</v>
      </c>
      <c r="O2531" s="28">
        <v>-4.1238000000000001E-5</v>
      </c>
      <c r="P2531" s="28">
        <v>-9.3925000000000006E-5</v>
      </c>
      <c r="Q2531" s="28">
        <v>1.1806176000000001E-6</v>
      </c>
      <c r="R2531" s="28">
        <v>8.0479210000000004E-6</v>
      </c>
    </row>
    <row r="2532" spans="1:18" x14ac:dyDescent="0.2">
      <c r="A2532" s="12" t="s">
        <v>2268</v>
      </c>
      <c r="B2532" s="10" t="str">
        <f>VLOOKUP(A2532,[3]Feuil1!$A$4:$B$2591,2,FALSE)</f>
        <v>Transplantations pancréatiques, niveau 3</v>
      </c>
      <c r="C2532" s="26">
        <v>41</v>
      </c>
      <c r="D2532" s="27">
        <v>851942.54689999996</v>
      </c>
      <c r="E2532" s="26">
        <v>26</v>
      </c>
      <c r="F2532" s="27">
        <v>537810.47640000004</v>
      </c>
      <c r="G2532" s="26">
        <v>40</v>
      </c>
      <c r="H2532" s="27">
        <v>827180.34459999995</v>
      </c>
      <c r="I2532" s="28">
        <v>-0.36872447800000002</v>
      </c>
      <c r="J2532" s="28">
        <v>-0.365853659</v>
      </c>
      <c r="K2532" s="28">
        <v>-4.5270609999999998E-3</v>
      </c>
      <c r="L2532" s="28">
        <v>0.53805175039999997</v>
      </c>
      <c r="M2532" s="28">
        <v>0.5384615385</v>
      </c>
      <c r="N2532" s="28">
        <v>-2.6636200000000002E-4</v>
      </c>
      <c r="O2532" s="28">
        <v>1.9244520000000001E-4</v>
      </c>
      <c r="P2532" s="28">
        <v>5.5593009999999998E-4</v>
      </c>
      <c r="Q2532" s="28">
        <v>3.6326694999999999E-6</v>
      </c>
      <c r="R2532" s="28">
        <v>3.0525499999999998E-5</v>
      </c>
    </row>
    <row r="2533" spans="1:18" x14ac:dyDescent="0.2">
      <c r="A2533" s="12" t="s">
        <v>2269</v>
      </c>
      <c r="B2533" s="10" t="str">
        <f>VLOOKUP(A2533,[3]Feuil1!$A$4:$B$2591,2,FALSE)</f>
        <v>Transplantations pancréatiques, niveau 4</v>
      </c>
      <c r="C2533" s="26">
        <v>21</v>
      </c>
      <c r="D2533" s="27">
        <v>594609.98939999996</v>
      </c>
      <c r="E2533" s="26">
        <v>20</v>
      </c>
      <c r="F2533" s="27">
        <v>564907.24950000003</v>
      </c>
      <c r="G2533" s="26">
        <v>28</v>
      </c>
      <c r="H2533" s="27">
        <v>788926.97939999995</v>
      </c>
      <c r="I2533" s="28">
        <v>-4.9953314999999998E-2</v>
      </c>
      <c r="J2533" s="28">
        <v>-4.7619047999999997E-2</v>
      </c>
      <c r="K2533" s="28">
        <v>-2.4509800000000002E-3</v>
      </c>
      <c r="L2533" s="28">
        <v>0.39656019660000003</v>
      </c>
      <c r="M2533" s="28">
        <v>0.4</v>
      </c>
      <c r="N2533" s="28">
        <v>-2.4570019999999998E-3</v>
      </c>
      <c r="O2533" s="28">
        <v>1.099687E-4</v>
      </c>
      <c r="P2533" s="28">
        <v>4.3038110000000001E-4</v>
      </c>
      <c r="Q2533" s="28">
        <v>2.5428686999999998E-6</v>
      </c>
      <c r="R2533" s="28">
        <v>2.9113799999999999E-5</v>
      </c>
    </row>
    <row r="2534" spans="1:18" x14ac:dyDescent="0.2">
      <c r="A2534" s="12" t="s">
        <v>2270</v>
      </c>
      <c r="B2534" s="10" t="str">
        <f>VLOOKUP(A2534,[3]Feuil1!$A$4:$B$2591,2,FALSE)</f>
        <v>Transplantations pulmonaires, niveau 1</v>
      </c>
      <c r="C2534" s="26">
        <v>5</v>
      </c>
      <c r="D2534" s="27">
        <v>95798.040500000003</v>
      </c>
      <c r="E2534" s="26">
        <v>9</v>
      </c>
      <c r="F2534" s="27">
        <v>172450.785</v>
      </c>
      <c r="G2534" s="26">
        <v>5</v>
      </c>
      <c r="H2534" s="27">
        <v>91968.991999999998</v>
      </c>
      <c r="I2534" s="28">
        <v>0.80014939870000001</v>
      </c>
      <c r="J2534" s="28">
        <v>0.8</v>
      </c>
      <c r="K2534" s="28">
        <v>8.2999300000000003E-5</v>
      </c>
      <c r="L2534" s="28">
        <v>-0.46669426899999999</v>
      </c>
      <c r="M2534" s="28">
        <v>-0.44444444399999999</v>
      </c>
      <c r="N2534" s="28">
        <v>-4.0049684000000002E-2</v>
      </c>
      <c r="O2534" s="28">
        <v>-5.4984000000000001E-5</v>
      </c>
      <c r="P2534" s="28">
        <v>-1.5462000000000001E-4</v>
      </c>
      <c r="Q2534" s="28">
        <v>4.5408368999999999E-7</v>
      </c>
      <c r="R2534" s="28">
        <v>3.3939373E-6</v>
      </c>
    </row>
    <row r="2535" spans="1:18" x14ac:dyDescent="0.2">
      <c r="A2535" s="12" t="s">
        <v>2271</v>
      </c>
      <c r="B2535" s="10" t="str">
        <f>VLOOKUP(A2535,[3]Feuil1!$A$4:$B$2591,2,FALSE)</f>
        <v>Transplantations pulmonaires, niveau 2</v>
      </c>
      <c r="C2535" s="26">
        <v>19</v>
      </c>
      <c r="D2535" s="27">
        <v>656221.79040000006</v>
      </c>
      <c r="E2535" s="26">
        <v>22</v>
      </c>
      <c r="F2535" s="27">
        <v>792471.80689999997</v>
      </c>
      <c r="G2535" s="26">
        <v>13</v>
      </c>
      <c r="H2535" s="27">
        <v>462166.6508</v>
      </c>
      <c r="I2535" s="28">
        <v>0.2076279979</v>
      </c>
      <c r="J2535" s="28">
        <v>0.15789473679999999</v>
      </c>
      <c r="K2535" s="28">
        <v>4.2951452699999997E-2</v>
      </c>
      <c r="L2535" s="28">
        <v>-0.41680366800000002</v>
      </c>
      <c r="M2535" s="28">
        <v>-0.409090909</v>
      </c>
      <c r="N2535" s="28">
        <v>-1.3052362E-2</v>
      </c>
      <c r="O2535" s="28">
        <v>-1.2371499999999999E-4</v>
      </c>
      <c r="P2535" s="28">
        <v>-6.3457400000000005E-4</v>
      </c>
      <c r="Q2535" s="28">
        <v>1.1806176000000001E-6</v>
      </c>
      <c r="R2535" s="28">
        <v>1.7055399999999999E-5</v>
      </c>
    </row>
    <row r="2536" spans="1:18" x14ac:dyDescent="0.2">
      <c r="A2536" s="12" t="s">
        <v>2272</v>
      </c>
      <c r="B2536" s="10" t="str">
        <f>VLOOKUP(A2536,[3]Feuil1!$A$4:$B$2591,2,FALSE)</f>
        <v>Transplantations pulmonaires, niveau 3</v>
      </c>
      <c r="C2536" s="26">
        <v>94</v>
      </c>
      <c r="D2536" s="27">
        <v>4132222.7393</v>
      </c>
      <c r="E2536" s="26">
        <v>86</v>
      </c>
      <c r="F2536" s="27">
        <v>3780897.6625999999</v>
      </c>
      <c r="G2536" s="26">
        <v>64</v>
      </c>
      <c r="H2536" s="27">
        <v>2807833.7855000002</v>
      </c>
      <c r="I2536" s="28">
        <v>-8.5020846999999997E-2</v>
      </c>
      <c r="J2536" s="28">
        <v>-8.5106382999999994E-2</v>
      </c>
      <c r="K2536" s="28">
        <v>9.3492999999999994E-5</v>
      </c>
      <c r="L2536" s="28">
        <v>-0.25736318800000002</v>
      </c>
      <c r="M2536" s="28">
        <v>-0.25581395299999998</v>
      </c>
      <c r="N2536" s="28">
        <v>-2.0817840000000002E-3</v>
      </c>
      <c r="O2536" s="28">
        <v>-3.0241399999999998E-4</v>
      </c>
      <c r="P2536" s="28">
        <v>-1.869426E-3</v>
      </c>
      <c r="Q2536" s="28">
        <v>5.8122712999999999E-6</v>
      </c>
      <c r="R2536" s="28">
        <v>1.036177E-4</v>
      </c>
    </row>
    <row r="2537" spans="1:18" x14ac:dyDescent="0.2">
      <c r="A2537" s="12" t="s">
        <v>2273</v>
      </c>
      <c r="B2537" s="10" t="str">
        <f>VLOOKUP(A2537,[3]Feuil1!$A$4:$B$2591,2,FALSE)</f>
        <v>Transplantations pulmonaires, niveau 4</v>
      </c>
      <c r="C2537" s="26">
        <v>183</v>
      </c>
      <c r="D2537" s="27">
        <v>12036440.468</v>
      </c>
      <c r="E2537" s="26">
        <v>218</v>
      </c>
      <c r="F2537" s="27">
        <v>14696466.301000001</v>
      </c>
      <c r="G2537" s="26">
        <v>228</v>
      </c>
      <c r="H2537" s="27">
        <v>15180555.073999999</v>
      </c>
      <c r="I2537" s="28">
        <v>0.22099771430000001</v>
      </c>
      <c r="J2537" s="28">
        <v>0.19125683060000001</v>
      </c>
      <c r="K2537" s="28">
        <v>2.4965971199999999E-2</v>
      </c>
      <c r="L2537" s="28">
        <v>3.2939127200000001E-2</v>
      </c>
      <c r="M2537" s="28">
        <v>4.58715596E-2</v>
      </c>
      <c r="N2537" s="28">
        <v>-1.236522E-2</v>
      </c>
      <c r="O2537" s="28">
        <v>1.374608E-4</v>
      </c>
      <c r="P2537" s="28">
        <v>9.3001919999999999E-4</v>
      </c>
      <c r="Q2537" s="28">
        <v>2.0706199999999998E-5</v>
      </c>
      <c r="R2537" s="28">
        <v>5.6020889999999995E-4</v>
      </c>
    </row>
    <row r="2538" spans="1:18" x14ac:dyDescent="0.2">
      <c r="A2538" s="12" t="s">
        <v>2274</v>
      </c>
      <c r="B2538" s="10" t="str">
        <f>VLOOKUP(A2538,[3]Feuil1!$A$4:$B$2591,2,FALSE)</f>
        <v>Transplantations cardiaques, niveau 1</v>
      </c>
      <c r="C2538" s="26">
        <v>6</v>
      </c>
      <c r="D2538" s="27">
        <v>121701.03389999999</v>
      </c>
      <c r="E2538" s="26">
        <v>13</v>
      </c>
      <c r="F2538" s="27">
        <v>268486.98300000001</v>
      </c>
      <c r="G2538" s="26">
        <v>9</v>
      </c>
      <c r="H2538" s="27">
        <v>180493.8039</v>
      </c>
      <c r="I2538" s="28">
        <v>1.2061191626000001</v>
      </c>
      <c r="J2538" s="28">
        <v>1.1666666667000001</v>
      </c>
      <c r="K2538" s="28">
        <v>1.8208844299999999E-2</v>
      </c>
      <c r="L2538" s="28">
        <v>-0.32773722599999999</v>
      </c>
      <c r="M2538" s="28">
        <v>-0.30769230800000003</v>
      </c>
      <c r="N2538" s="28">
        <v>-2.8953771E-2</v>
      </c>
      <c r="O2538" s="28">
        <v>-5.4984000000000001E-5</v>
      </c>
      <c r="P2538" s="28">
        <v>-1.6904999999999999E-4</v>
      </c>
      <c r="Q2538" s="28">
        <v>8.1735065000000003E-7</v>
      </c>
      <c r="R2538" s="28">
        <v>6.6607737999999996E-6</v>
      </c>
    </row>
    <row r="2539" spans="1:18" x14ac:dyDescent="0.2">
      <c r="A2539" s="12" t="s">
        <v>2275</v>
      </c>
      <c r="B2539" s="10" t="str">
        <f>VLOOKUP(A2539,[3]Feuil1!$A$4:$B$2591,2,FALSE)</f>
        <v>Transplantations cardiaques, niveau 2</v>
      </c>
      <c r="C2539" s="26">
        <v>44</v>
      </c>
      <c r="D2539" s="27">
        <v>1172291.2535999999</v>
      </c>
      <c r="E2539" s="26">
        <v>45</v>
      </c>
      <c r="F2539" s="27">
        <v>1147004.8256000001</v>
      </c>
      <c r="G2539" s="26">
        <v>35</v>
      </c>
      <c r="H2539" s="27">
        <v>855613.00749999995</v>
      </c>
      <c r="I2539" s="28">
        <v>-2.157009E-2</v>
      </c>
      <c r="J2539" s="28">
        <v>2.2727272699999999E-2</v>
      </c>
      <c r="K2539" s="28">
        <v>-4.3312977000000003E-2</v>
      </c>
      <c r="L2539" s="28">
        <v>-0.25404585200000002</v>
      </c>
      <c r="M2539" s="28">
        <v>-0.222222222</v>
      </c>
      <c r="N2539" s="28">
        <v>-4.0916095E-2</v>
      </c>
      <c r="O2539" s="28">
        <v>-1.3746099999999999E-4</v>
      </c>
      <c r="P2539" s="28">
        <v>-5.5981499999999997E-4</v>
      </c>
      <c r="Q2539" s="28">
        <v>3.1785858000000001E-6</v>
      </c>
      <c r="R2539" s="28">
        <v>3.1574700000000001E-5</v>
      </c>
    </row>
    <row r="2540" spans="1:18" x14ac:dyDescent="0.2">
      <c r="A2540" s="12" t="s">
        <v>2276</v>
      </c>
      <c r="B2540" s="10" t="str">
        <f>VLOOKUP(A2540,[3]Feuil1!$A$4:$B$2591,2,FALSE)</f>
        <v>Transplantations cardiaques, niveau 3</v>
      </c>
      <c r="C2540" s="26">
        <v>128</v>
      </c>
      <c r="D2540" s="27">
        <v>5302890.0437000003</v>
      </c>
      <c r="E2540" s="26">
        <v>116</v>
      </c>
      <c r="F2540" s="27">
        <v>4752886.9474999998</v>
      </c>
      <c r="G2540" s="26">
        <v>112</v>
      </c>
      <c r="H2540" s="27">
        <v>4681568.9829000002</v>
      </c>
      <c r="I2540" s="28">
        <v>-0.103717613</v>
      </c>
      <c r="J2540" s="28">
        <v>-9.375E-2</v>
      </c>
      <c r="K2540" s="28">
        <v>-1.0998745000000001E-2</v>
      </c>
      <c r="L2540" s="28">
        <v>-1.5005189E-2</v>
      </c>
      <c r="M2540" s="28">
        <v>-3.4482759000000002E-2</v>
      </c>
      <c r="N2540" s="28">
        <v>2.0173197600000001E-2</v>
      </c>
      <c r="O2540" s="28">
        <v>-5.4984000000000001E-5</v>
      </c>
      <c r="P2540" s="28">
        <v>-1.37014E-4</v>
      </c>
      <c r="Q2540" s="28">
        <v>1.0171500000000001E-5</v>
      </c>
      <c r="R2540" s="28">
        <v>1.7276419999999999E-4</v>
      </c>
    </row>
    <row r="2541" spans="1:18" x14ac:dyDescent="0.2">
      <c r="A2541" s="12" t="s">
        <v>2277</v>
      </c>
      <c r="B2541" s="10" t="str">
        <f>VLOOKUP(A2541,[3]Feuil1!$A$4:$B$2591,2,FALSE)</f>
        <v>Transplantations cardiaques, niveau 4</v>
      </c>
      <c r="C2541" s="26">
        <v>208</v>
      </c>
      <c r="D2541" s="27">
        <v>12539226.785</v>
      </c>
      <c r="E2541" s="26">
        <v>197</v>
      </c>
      <c r="F2541" s="27">
        <v>11725392.26</v>
      </c>
      <c r="G2541" s="26">
        <v>248</v>
      </c>
      <c r="H2541" s="27">
        <v>14272646.617000001</v>
      </c>
      <c r="I2541" s="28">
        <v>-6.4903086999999998E-2</v>
      </c>
      <c r="J2541" s="28">
        <v>-5.2884615000000003E-2</v>
      </c>
      <c r="K2541" s="28">
        <v>-1.2689554E-2</v>
      </c>
      <c r="L2541" s="28">
        <v>0.2172425707</v>
      </c>
      <c r="M2541" s="28">
        <v>0.25888324870000001</v>
      </c>
      <c r="N2541" s="28">
        <v>-3.3077474000000003E-2</v>
      </c>
      <c r="O2541" s="28">
        <v>7.0105020000000001E-4</v>
      </c>
      <c r="P2541" s="28">
        <v>4.8937210000000002E-3</v>
      </c>
      <c r="Q2541" s="28">
        <v>2.25226E-5</v>
      </c>
      <c r="R2541" s="28">
        <v>5.2670430000000001E-4</v>
      </c>
    </row>
    <row r="2542" spans="1:18" x14ac:dyDescent="0.2">
      <c r="A2542" s="12" t="s">
        <v>2278</v>
      </c>
      <c r="B2542" s="10" t="str">
        <f>VLOOKUP(A2542,[3]Feuil1!$A$4:$B$2591,2,FALSE)</f>
        <v>Transplantations rénales, niveau 1</v>
      </c>
      <c r="C2542" s="26">
        <v>499</v>
      </c>
      <c r="D2542" s="27">
        <v>5837646.0426000003</v>
      </c>
      <c r="E2542" s="26">
        <v>389</v>
      </c>
      <c r="F2542" s="27">
        <v>4558439.7929999996</v>
      </c>
      <c r="G2542" s="26">
        <v>362</v>
      </c>
      <c r="H2542" s="27">
        <v>4229180.4800000004</v>
      </c>
      <c r="I2542" s="28">
        <v>-0.21913049200000001</v>
      </c>
      <c r="J2542" s="28">
        <v>-0.220440882</v>
      </c>
      <c r="K2542" s="28">
        <v>1.680937E-3</v>
      </c>
      <c r="L2542" s="28">
        <v>-7.2230702999999993E-2</v>
      </c>
      <c r="M2542" s="28">
        <v>-6.9408739999999997E-2</v>
      </c>
      <c r="N2542" s="28">
        <v>-3.0324409999999999E-3</v>
      </c>
      <c r="O2542" s="28">
        <v>-3.7114400000000001E-4</v>
      </c>
      <c r="P2542" s="28">
        <v>-6.3256499999999997E-4</v>
      </c>
      <c r="Q2542" s="28">
        <v>3.2875700000000001E-5</v>
      </c>
      <c r="R2542" s="28">
        <v>1.5606969999999999E-4</v>
      </c>
    </row>
    <row r="2543" spans="1:18" x14ac:dyDescent="0.2">
      <c r="A2543" s="12" t="s">
        <v>2279</v>
      </c>
      <c r="B2543" s="10" t="str">
        <f>VLOOKUP(A2543,[3]Feuil1!$A$4:$B$2591,2,FALSE)</f>
        <v>Transplantations rénales, niveau 2</v>
      </c>
      <c r="C2543" s="26">
        <v>1568</v>
      </c>
      <c r="D2543" s="27">
        <v>23204757.877</v>
      </c>
      <c r="E2543" s="26">
        <v>1753</v>
      </c>
      <c r="F2543" s="27">
        <v>26040572.072000001</v>
      </c>
      <c r="G2543" s="26">
        <v>1754</v>
      </c>
      <c r="H2543" s="27">
        <v>25869023.429000001</v>
      </c>
      <c r="I2543" s="28">
        <v>0.12220830789999999</v>
      </c>
      <c r="J2543" s="28">
        <v>0.11798469390000001</v>
      </c>
      <c r="K2543" s="28">
        <v>3.7778818000000001E-3</v>
      </c>
      <c r="L2543" s="28">
        <v>-6.5877449999999999E-3</v>
      </c>
      <c r="M2543" s="28">
        <v>5.7045070000000004E-4</v>
      </c>
      <c r="N2543" s="28">
        <v>-7.1541139999999996E-3</v>
      </c>
      <c r="O2543" s="28">
        <v>1.37461E-5</v>
      </c>
      <c r="P2543" s="28">
        <v>-3.2957499999999997E-4</v>
      </c>
      <c r="Q2543" s="28">
        <v>1.5929259999999999E-4</v>
      </c>
      <c r="R2543" s="28">
        <v>9.546461E-4</v>
      </c>
    </row>
    <row r="2544" spans="1:18" x14ac:dyDescent="0.2">
      <c r="A2544" s="12" t="s">
        <v>2280</v>
      </c>
      <c r="B2544" s="10" t="str">
        <f>VLOOKUP(A2544,[3]Feuil1!$A$4:$B$2591,2,FALSE)</f>
        <v>Transplantations rénales, niveau 3</v>
      </c>
      <c r="C2544" s="26">
        <v>550</v>
      </c>
      <c r="D2544" s="27">
        <v>11405731.148</v>
      </c>
      <c r="E2544" s="26">
        <v>521</v>
      </c>
      <c r="F2544" s="27">
        <v>10729494.134</v>
      </c>
      <c r="G2544" s="26">
        <v>568</v>
      </c>
      <c r="H2544" s="27">
        <v>11604964.808</v>
      </c>
      <c r="I2544" s="28">
        <v>-5.9289229999999998E-2</v>
      </c>
      <c r="J2544" s="28">
        <v>-5.2727272999999998E-2</v>
      </c>
      <c r="K2544" s="28">
        <v>-6.9272099999999996E-3</v>
      </c>
      <c r="L2544" s="28">
        <v>8.1594776300000005E-2</v>
      </c>
      <c r="M2544" s="28">
        <v>9.0211132400000005E-2</v>
      </c>
      <c r="N2544" s="28">
        <v>-7.9033829999999999E-3</v>
      </c>
      <c r="O2544" s="28">
        <v>6.4606590000000001E-4</v>
      </c>
      <c r="P2544" s="28">
        <v>1.6819322E-3</v>
      </c>
      <c r="Q2544" s="28">
        <v>5.1583899999999999E-5</v>
      </c>
      <c r="R2544" s="28">
        <v>4.2825870000000001E-4</v>
      </c>
    </row>
    <row r="2545" spans="1:18" x14ac:dyDescent="0.2">
      <c r="A2545" s="12" t="s">
        <v>2281</v>
      </c>
      <c r="B2545" s="10" t="str">
        <f>VLOOKUP(A2545,[3]Feuil1!$A$4:$B$2591,2,FALSE)</f>
        <v>Transplantations rénales, niveau 4</v>
      </c>
      <c r="C2545" s="26">
        <v>220</v>
      </c>
      <c r="D2545" s="27">
        <v>7219968.9222999997</v>
      </c>
      <c r="E2545" s="26">
        <v>248</v>
      </c>
      <c r="F2545" s="27">
        <v>7689810.2450000001</v>
      </c>
      <c r="G2545" s="26">
        <v>256</v>
      </c>
      <c r="H2545" s="27">
        <v>8214984.8322000001</v>
      </c>
      <c r="I2545" s="28">
        <v>6.5075255600000007E-2</v>
      </c>
      <c r="J2545" s="28">
        <v>0.1272727273</v>
      </c>
      <c r="K2545" s="28">
        <v>-5.5175176999999999E-2</v>
      </c>
      <c r="L2545" s="28">
        <v>6.8294869499999994E-2</v>
      </c>
      <c r="M2545" s="28">
        <v>3.2258064500000003E-2</v>
      </c>
      <c r="N2545" s="28">
        <v>3.4910654800000003E-2</v>
      </c>
      <c r="O2545" s="28">
        <v>1.099687E-4</v>
      </c>
      <c r="P2545" s="28">
        <v>1.0089522000000001E-3</v>
      </c>
      <c r="Q2545" s="28">
        <v>2.3249100000000001E-5</v>
      </c>
      <c r="R2545" s="28">
        <v>3.0315810000000002E-4</v>
      </c>
    </row>
    <row r="2546" spans="1:18" x14ac:dyDescent="0.2">
      <c r="A2546" s="12" t="s">
        <v>2282</v>
      </c>
      <c r="B2546" s="10" t="str">
        <f>VLOOKUP(A2546,[3]Feuil1!$A$4:$B$2591,2,FALSE)</f>
        <v>Autres transplantations, niveau 3</v>
      </c>
      <c r="C2546" s="26">
        <v>4</v>
      </c>
      <c r="D2546" s="27">
        <v>252313.27600000001</v>
      </c>
      <c r="E2546" s="26">
        <v>1</v>
      </c>
      <c r="F2546" s="27">
        <v>63078.319000000003</v>
      </c>
      <c r="G2546" s="26" t="s">
        <v>3391</v>
      </c>
      <c r="H2546" s="27" t="s">
        <v>3391</v>
      </c>
      <c r="I2546" s="28">
        <v>-0.75</v>
      </c>
      <c r="J2546" s="28">
        <v>-0.75</v>
      </c>
      <c r="K2546" s="28">
        <v>0</v>
      </c>
      <c r="L2546" s="28" t="s">
        <v>3391</v>
      </c>
      <c r="M2546" s="28" t="s">
        <v>3391</v>
      </c>
      <c r="N2546" s="28" t="s">
        <v>3391</v>
      </c>
      <c r="O2546" s="28" t="s">
        <v>3391</v>
      </c>
      <c r="P2546" s="28" t="s">
        <v>3391</v>
      </c>
      <c r="Q2546" s="28" t="s">
        <v>3391</v>
      </c>
      <c r="R2546" s="28" t="s">
        <v>3392</v>
      </c>
    </row>
    <row r="2547" spans="1:18" x14ac:dyDescent="0.2">
      <c r="A2547" s="12" t="s">
        <v>2283</v>
      </c>
      <c r="B2547" s="10" t="str">
        <f>VLOOKUP(A2547,[3]Feuil1!$A$4:$B$2591,2,FALSE)</f>
        <v>Autres transplantations, niveau 4</v>
      </c>
      <c r="C2547" s="26">
        <v>3</v>
      </c>
      <c r="D2547" s="27">
        <v>225834.38829999999</v>
      </c>
      <c r="E2547" s="26">
        <v>3</v>
      </c>
      <c r="F2547" s="27">
        <v>225834.38829999999</v>
      </c>
      <c r="G2547" s="26">
        <v>2</v>
      </c>
      <c r="H2547" s="27">
        <v>152272.69829999999</v>
      </c>
      <c r="I2547" s="28">
        <v>0</v>
      </c>
      <c r="J2547" s="28">
        <v>0</v>
      </c>
      <c r="K2547" s="28">
        <v>0</v>
      </c>
      <c r="L2547" s="28">
        <v>-0.32573289900000002</v>
      </c>
      <c r="M2547" s="28">
        <v>-0.33333333300000001</v>
      </c>
      <c r="N2547" s="28">
        <v>1.1400651499999999E-2</v>
      </c>
      <c r="O2547" s="28">
        <v>-1.3746E-5</v>
      </c>
      <c r="P2547" s="28">
        <v>-1.4132500000000001E-4</v>
      </c>
      <c r="Q2547" s="28">
        <v>1.8163347999999999E-7</v>
      </c>
      <c r="R2547" s="28">
        <v>5.6193286000000001E-6</v>
      </c>
    </row>
    <row r="2548" spans="1:18" ht="22.5" x14ac:dyDescent="0.2">
      <c r="A2548" s="12" t="s">
        <v>2284</v>
      </c>
      <c r="B2548" s="10" t="str">
        <f>VLOOKUP(A2548,[3]Feuil1!$A$4:$B$2591,2,FALSE)</f>
        <v>Allogreffes de cellules souches hématopoïétiques, niveau 1</v>
      </c>
      <c r="C2548" s="26">
        <v>80</v>
      </c>
      <c r="D2548" s="27">
        <v>1745362.4680000001</v>
      </c>
      <c r="E2548" s="26">
        <v>81</v>
      </c>
      <c r="F2548" s="27">
        <v>1794256.449</v>
      </c>
      <c r="G2548" s="26">
        <v>38</v>
      </c>
      <c r="H2548" s="27">
        <v>664512.89529999997</v>
      </c>
      <c r="I2548" s="28">
        <v>2.8013654400000001E-2</v>
      </c>
      <c r="J2548" s="28">
        <v>1.2500000000000001E-2</v>
      </c>
      <c r="K2548" s="28">
        <v>1.53221278E-2</v>
      </c>
      <c r="L2548" s="28">
        <v>-0.62964441599999998</v>
      </c>
      <c r="M2548" s="28">
        <v>-0.53086419799999995</v>
      </c>
      <c r="N2548" s="28">
        <v>-0.210557834</v>
      </c>
      <c r="O2548" s="28">
        <v>-5.9108200000000004E-4</v>
      </c>
      <c r="P2548" s="28">
        <v>-2.1704350000000001E-3</v>
      </c>
      <c r="Q2548" s="28">
        <v>3.4510361000000002E-6</v>
      </c>
      <c r="R2548" s="28">
        <v>2.4522600000000001E-5</v>
      </c>
    </row>
    <row r="2549" spans="1:18" ht="22.5" x14ac:dyDescent="0.2">
      <c r="A2549" s="12" t="s">
        <v>2285</v>
      </c>
      <c r="B2549" s="10" t="str">
        <f>VLOOKUP(A2549,[3]Feuil1!$A$4:$B$2591,2,FALSE)</f>
        <v>Allogreffes de cellules souches hématopoïétiques, niveau 2</v>
      </c>
      <c r="C2549" s="26">
        <v>385</v>
      </c>
      <c r="D2549" s="27">
        <v>10355064.857000001</v>
      </c>
      <c r="E2549" s="26">
        <v>384</v>
      </c>
      <c r="F2549" s="27">
        <v>10198591.199999999</v>
      </c>
      <c r="G2549" s="26">
        <v>373</v>
      </c>
      <c r="H2549" s="27">
        <v>9928877.7188000008</v>
      </c>
      <c r="I2549" s="28">
        <v>-1.5110833000000001E-2</v>
      </c>
      <c r="J2549" s="28">
        <v>-2.5974029999999999E-3</v>
      </c>
      <c r="K2549" s="28">
        <v>-1.2546018000000001E-2</v>
      </c>
      <c r="L2549" s="28">
        <v>-2.6446151000000001E-2</v>
      </c>
      <c r="M2549" s="28">
        <v>-2.8645832999999999E-2</v>
      </c>
      <c r="N2549" s="28">
        <v>2.2645525000000001E-3</v>
      </c>
      <c r="O2549" s="28">
        <v>-1.5120699999999999E-4</v>
      </c>
      <c r="P2549" s="28">
        <v>-5.1816700000000004E-4</v>
      </c>
      <c r="Q2549" s="28">
        <v>3.3874600000000003E-5</v>
      </c>
      <c r="R2549" s="28">
        <v>3.66406E-4</v>
      </c>
    </row>
    <row r="2550" spans="1:18" ht="22.5" x14ac:dyDescent="0.2">
      <c r="A2550" s="12" t="s">
        <v>2286</v>
      </c>
      <c r="B2550" s="10" t="str">
        <f>VLOOKUP(A2550,[3]Feuil1!$A$4:$B$2591,2,FALSE)</f>
        <v>Allogreffes de cellules souches hématopoïétiques, niveau 3</v>
      </c>
      <c r="C2550" s="26">
        <v>588</v>
      </c>
      <c r="D2550" s="27">
        <v>31772245.659000002</v>
      </c>
      <c r="E2550" s="26">
        <v>534</v>
      </c>
      <c r="F2550" s="27">
        <v>28780784.114</v>
      </c>
      <c r="G2550" s="26">
        <v>646</v>
      </c>
      <c r="H2550" s="27">
        <v>34576907.523000002</v>
      </c>
      <c r="I2550" s="28">
        <v>-9.4153292999999999E-2</v>
      </c>
      <c r="J2550" s="28">
        <v>-9.1836735000000003E-2</v>
      </c>
      <c r="K2550" s="28">
        <v>-2.5508169999999999E-3</v>
      </c>
      <c r="L2550" s="28">
        <v>0.20138865519999999</v>
      </c>
      <c r="M2550" s="28">
        <v>0.20973782769999999</v>
      </c>
      <c r="N2550" s="28">
        <v>-6.9016379999999999E-3</v>
      </c>
      <c r="O2550" s="28">
        <v>1.5395611999999999E-3</v>
      </c>
      <c r="P2550" s="28">
        <v>1.11353666E-2</v>
      </c>
      <c r="Q2550" s="28">
        <v>5.8667600000000001E-5</v>
      </c>
      <c r="R2550" s="28">
        <v>1.2759937E-3</v>
      </c>
    </row>
    <row r="2551" spans="1:18" ht="22.5" x14ac:dyDescent="0.2">
      <c r="A2551" s="12" t="s">
        <v>2287</v>
      </c>
      <c r="B2551" s="10" t="str">
        <f>VLOOKUP(A2551,[3]Feuil1!$A$4:$B$2591,2,FALSE)</f>
        <v>Allogreffes de cellules souches hématopoïétiques, niveau 4</v>
      </c>
      <c r="C2551" s="26">
        <v>712</v>
      </c>
      <c r="D2551" s="27">
        <v>56523699.5</v>
      </c>
      <c r="E2551" s="26">
        <v>705</v>
      </c>
      <c r="F2551" s="27">
        <v>56540837.791000001</v>
      </c>
      <c r="G2551" s="26">
        <v>794</v>
      </c>
      <c r="H2551" s="27">
        <v>63415605.108000003</v>
      </c>
      <c r="I2551" s="28">
        <v>3.032054E-4</v>
      </c>
      <c r="J2551" s="28">
        <v>-9.8314609999999997E-3</v>
      </c>
      <c r="K2551" s="28">
        <v>1.0235294000000001E-2</v>
      </c>
      <c r="L2551" s="28">
        <v>0.1215894137</v>
      </c>
      <c r="M2551" s="28">
        <v>0.12624113479999999</v>
      </c>
      <c r="N2551" s="28">
        <v>-4.1303060000000003E-3</v>
      </c>
      <c r="O2551" s="28">
        <v>1.2234012999999999E-3</v>
      </c>
      <c r="P2551" s="28">
        <v>1.3207630099999999E-2</v>
      </c>
      <c r="Q2551" s="28">
        <v>7.2108500000000003E-5</v>
      </c>
      <c r="R2551" s="28">
        <v>2.3402299E-3</v>
      </c>
    </row>
    <row r="2552" spans="1:18" ht="22.5" x14ac:dyDescent="0.2">
      <c r="A2552" s="12" t="s">
        <v>2288</v>
      </c>
      <c r="B2552" s="10" t="str">
        <f>VLOOKUP(A2552,[3]Feuil1!$A$4:$B$2591,2,FALSE)</f>
        <v>Autogreffes de cellules souches hématopoïétiques</v>
      </c>
      <c r="C2552" s="26">
        <v>2983</v>
      </c>
      <c r="D2552" s="27">
        <v>59309686.310000002</v>
      </c>
      <c r="E2552" s="26">
        <v>2872</v>
      </c>
      <c r="F2552" s="27">
        <v>56564002.181000002</v>
      </c>
      <c r="G2552" s="26">
        <v>3070</v>
      </c>
      <c r="H2552" s="27">
        <v>61094875.259999998</v>
      </c>
      <c r="I2552" s="28">
        <v>-4.6294025000000003E-2</v>
      </c>
      <c r="J2552" s="28">
        <v>-3.7210861999999997E-2</v>
      </c>
      <c r="K2552" s="28">
        <v>-9.4342190000000006E-3</v>
      </c>
      <c r="L2552" s="28">
        <v>8.0101706100000003E-2</v>
      </c>
      <c r="M2552" s="28">
        <v>6.8941504200000003E-2</v>
      </c>
      <c r="N2552" s="28">
        <v>1.0440423399999999E-2</v>
      </c>
      <c r="O2552" s="28">
        <v>2.7217243000000001E-3</v>
      </c>
      <c r="P2552" s="28">
        <v>8.7045995000000001E-3</v>
      </c>
      <c r="Q2552" s="28">
        <v>2.7880739999999998E-4</v>
      </c>
      <c r="R2552" s="28">
        <v>2.2545879E-3</v>
      </c>
    </row>
    <row r="2553" spans="1:18" ht="22.5" x14ac:dyDescent="0.2">
      <c r="A2553" s="12" t="s">
        <v>2289</v>
      </c>
      <c r="B2553" s="10" t="str">
        <f>VLOOKUP(A2553,[3]Feuil1!$A$4:$B$2591,2,FALSE)</f>
        <v>Greffes de cellules souches hématopoïétiques, en ambulatoire</v>
      </c>
      <c r="C2553" s="26">
        <v>185</v>
      </c>
      <c r="D2553" s="27">
        <v>203734.91250000001</v>
      </c>
      <c r="E2553" s="26">
        <v>191</v>
      </c>
      <c r="F2553" s="27">
        <v>210967.91099999999</v>
      </c>
      <c r="G2553" s="26">
        <v>357</v>
      </c>
      <c r="H2553" s="27">
        <v>392676.54300000001</v>
      </c>
      <c r="I2553" s="28">
        <v>3.5502008000000002E-2</v>
      </c>
      <c r="J2553" s="28">
        <v>3.2432432400000002E-2</v>
      </c>
      <c r="K2553" s="28">
        <v>2.9731491000000001E-3</v>
      </c>
      <c r="L2553" s="28">
        <v>0.86130933909999996</v>
      </c>
      <c r="M2553" s="28">
        <v>0.86910994760000004</v>
      </c>
      <c r="N2553" s="28">
        <v>-4.1734349999999996E-3</v>
      </c>
      <c r="O2553" s="28">
        <v>2.2818497000000001E-3</v>
      </c>
      <c r="P2553" s="28">
        <v>3.4909410000000002E-4</v>
      </c>
      <c r="Q2553" s="28">
        <v>3.2421600000000001E-5</v>
      </c>
      <c r="R2553" s="28">
        <v>1.4491000000000001E-5</v>
      </c>
    </row>
    <row r="2554" spans="1:18" x14ac:dyDescent="0.2">
      <c r="A2554" s="13" t="s">
        <v>3417</v>
      </c>
      <c r="B2554" s="10"/>
      <c r="C2554" s="41">
        <v>10767405</v>
      </c>
      <c r="D2554" s="42">
        <v>25784105617</v>
      </c>
      <c r="E2554" s="41">
        <v>10938438</v>
      </c>
      <c r="F2554" s="42">
        <v>26577508656</v>
      </c>
      <c r="G2554" s="41">
        <v>11011186</v>
      </c>
      <c r="H2554" s="42">
        <v>27098023483</v>
      </c>
      <c r="I2554" s="43">
        <v>3.0771012600000001E-2</v>
      </c>
      <c r="J2554" s="43">
        <v>1.5884328699999999E-2</v>
      </c>
      <c r="K2554" s="43">
        <v>1.46539163E-2</v>
      </c>
      <c r="L2554" s="43">
        <v>1.95847863E-2</v>
      </c>
      <c r="M2554" s="43">
        <v>6.6506754000000001E-3</v>
      </c>
      <c r="N2554" s="43">
        <v>1.28486587E-2</v>
      </c>
      <c r="O2554" s="43">
        <v>1</v>
      </c>
      <c r="P2554" s="43">
        <v>0.99999999900000003</v>
      </c>
      <c r="Q2554" s="43">
        <v>1</v>
      </c>
      <c r="R2554" s="43">
        <v>1</v>
      </c>
    </row>
    <row r="2555" spans="1:18" x14ac:dyDescent="0.2">
      <c r="A2555" s="36" t="s">
        <v>3266</v>
      </c>
    </row>
  </sheetData>
  <mergeCells count="1">
    <mergeCell ref="A4:B4"/>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1:U46"/>
  <sheetViews>
    <sheetView view="pageBreakPreview" zoomScale="80" zoomScaleNormal="100" zoomScaleSheetLayoutView="80" workbookViewId="0">
      <selection activeCell="J45" sqref="J45"/>
    </sheetView>
  </sheetViews>
  <sheetFormatPr baseColWidth="10" defaultColWidth="9.140625" defaultRowHeight="12.75" x14ac:dyDescent="0.2"/>
  <cols>
    <col min="1" max="1" width="22.5703125" style="6" customWidth="1"/>
    <col min="2" max="4" width="10.7109375" style="6" customWidth="1"/>
    <col min="5" max="5" width="11.42578125" style="6" customWidth="1"/>
    <col min="6" max="6" width="10.7109375" style="6" customWidth="1"/>
    <col min="7" max="7" width="11.5703125" style="6" customWidth="1"/>
    <col min="8" max="13" width="9.7109375" style="7" customWidth="1"/>
    <col min="14" max="15" width="10.7109375" style="7" customWidth="1"/>
    <col min="16" max="17" width="9.7109375" style="7" customWidth="1"/>
    <col min="18" max="18" width="9.140625" style="6"/>
    <col min="19" max="19" width="10.85546875" style="6" bestFit="1" customWidth="1"/>
    <col min="20" max="20" width="9.140625" style="6"/>
    <col min="21" max="21" width="11.7109375" style="6" customWidth="1"/>
    <col min="22" max="16384" width="9.140625" style="6"/>
  </cols>
  <sheetData>
    <row r="11" spans="1:21" ht="45" x14ac:dyDescent="0.2">
      <c r="A11" s="16" t="s">
        <v>3268</v>
      </c>
      <c r="B11" s="3" t="s">
        <v>3248</v>
      </c>
      <c r="C11" s="3" t="s">
        <v>3249</v>
      </c>
      <c r="D11" s="3" t="s">
        <v>3250</v>
      </c>
      <c r="E11" s="3" t="s">
        <v>3251</v>
      </c>
      <c r="F11" s="3" t="s">
        <v>3252</v>
      </c>
      <c r="G11" s="3" t="s">
        <v>3253</v>
      </c>
      <c r="H11" s="3" t="s">
        <v>3254</v>
      </c>
      <c r="I11" s="3" t="s">
        <v>3255</v>
      </c>
      <c r="J11" s="3" t="s">
        <v>3256</v>
      </c>
      <c r="K11" s="3" t="s">
        <v>3257</v>
      </c>
      <c r="L11" s="3" t="s">
        <v>3258</v>
      </c>
      <c r="M11" s="3" t="s">
        <v>3259</v>
      </c>
      <c r="N11" s="3" t="s">
        <v>3261</v>
      </c>
      <c r="O11" s="3" t="s">
        <v>3260</v>
      </c>
      <c r="P11" s="3" t="s">
        <v>3262</v>
      </c>
      <c r="Q11" s="3" t="s">
        <v>3263</v>
      </c>
    </row>
    <row r="12" spans="1:21" x14ac:dyDescent="0.2">
      <c r="A12" s="2" t="s">
        <v>3335</v>
      </c>
      <c r="B12" s="45">
        <v>2938714</v>
      </c>
      <c r="C12" s="46">
        <v>2295081746.0999999</v>
      </c>
      <c r="D12" s="45">
        <v>3029451</v>
      </c>
      <c r="E12" s="46">
        <v>2413189807.6999998</v>
      </c>
      <c r="F12" s="45">
        <v>3094841</v>
      </c>
      <c r="G12" s="46">
        <v>2516969974.6999998</v>
      </c>
      <c r="H12" s="47">
        <v>5.14613747E-2</v>
      </c>
      <c r="I12" s="47">
        <v>3.0876430999999999E-2</v>
      </c>
      <c r="J12" s="47">
        <v>1.9968390999999999E-2</v>
      </c>
      <c r="K12" s="47">
        <v>4.3005389200000001E-2</v>
      </c>
      <c r="L12" s="47">
        <v>2.1584769E-2</v>
      </c>
      <c r="M12" s="47">
        <v>2.0968030200000001E-2</v>
      </c>
      <c r="N12" s="48">
        <f>(F12-D12)/($F$16-$D$16)</f>
        <v>0.30603839637565172</v>
      </c>
      <c r="O12" s="48">
        <f>(G12-E12)/($G$16-$E$16)</f>
        <v>0.1729879914644071</v>
      </c>
      <c r="P12" s="48">
        <f>F12/$F$16</f>
        <v>0.18602950621625938</v>
      </c>
      <c r="Q12" s="48">
        <f>G12/$G$16</f>
        <v>8.6791417168506649E-2</v>
      </c>
      <c r="S12" s="160"/>
      <c r="T12" s="160"/>
      <c r="U12" s="160"/>
    </row>
    <row r="13" spans="1:21" x14ac:dyDescent="0.2">
      <c r="A13" s="2" t="s">
        <v>3336</v>
      </c>
      <c r="B13" s="49">
        <v>7828691</v>
      </c>
      <c r="C13" s="50">
        <v>23489023870</v>
      </c>
      <c r="D13" s="49">
        <v>7908987</v>
      </c>
      <c r="E13" s="50">
        <v>24164318849</v>
      </c>
      <c r="F13" s="49">
        <v>7916345</v>
      </c>
      <c r="G13" s="50">
        <v>24581053508</v>
      </c>
      <c r="H13" s="51">
        <v>2.8749384499999999E-2</v>
      </c>
      <c r="I13" s="51">
        <v>1.0256631699999999E-2</v>
      </c>
      <c r="J13" s="51">
        <v>1.8305005100000001E-2</v>
      </c>
      <c r="K13" s="51">
        <v>1.7245868300000002E-2</v>
      </c>
      <c r="L13" s="51">
        <v>9.3033410000000003E-4</v>
      </c>
      <c r="M13" s="51">
        <v>1.63003694E-2</v>
      </c>
      <c r="N13" s="52">
        <f t="shared" ref="N13:N16" si="0">(F13-D13)/($F$16-$D$16)</f>
        <v>3.4436924920202561E-2</v>
      </c>
      <c r="O13" s="52">
        <f t="shared" ref="O13:O16" si="1">(G13-E13)/($G$16-$E$16)</f>
        <v>0.69464227817261659</v>
      </c>
      <c r="P13" s="52">
        <f t="shared" ref="P13:P16" si="2">F13/$F$16</f>
        <v>0.47584795192630375</v>
      </c>
      <c r="Q13" s="52">
        <f t="shared" ref="Q13:Q16" si="3">G13/$G$16</f>
        <v>0.84761617774502729</v>
      </c>
      <c r="S13" s="160"/>
      <c r="T13" s="160"/>
      <c r="U13" s="160"/>
    </row>
    <row r="14" spans="1:21" x14ac:dyDescent="0.2">
      <c r="A14" s="1" t="s">
        <v>14</v>
      </c>
      <c r="B14" s="58">
        <f t="shared" ref="B14:G14" si="4">SUM(B12:B13)</f>
        <v>10767405</v>
      </c>
      <c r="C14" s="59">
        <f t="shared" si="4"/>
        <v>25784105616.099998</v>
      </c>
      <c r="D14" s="58">
        <f t="shared" si="4"/>
        <v>10938438</v>
      </c>
      <c r="E14" s="59">
        <f t="shared" si="4"/>
        <v>26577508656.700001</v>
      </c>
      <c r="F14" s="58">
        <f t="shared" si="4"/>
        <v>11011186</v>
      </c>
      <c r="G14" s="59">
        <f t="shared" si="4"/>
        <v>27098023482.700001</v>
      </c>
      <c r="H14" s="60">
        <f>E14/C14-1</f>
        <v>3.0771012670091968E-2</v>
      </c>
      <c r="I14" s="60">
        <f>D14/B14-1</f>
        <v>1.5884328675293657E-2</v>
      </c>
      <c r="J14" s="60">
        <f>(1+H14)/(1+I14)-1</f>
        <v>1.4653916370784614E-2</v>
      </c>
      <c r="K14" s="60">
        <f>G14/E14-1</f>
        <v>1.9584786246275243E-2</v>
      </c>
      <c r="L14" s="60">
        <f>F14/D14-1</f>
        <v>6.6506753523674078E-3</v>
      </c>
      <c r="M14" s="60">
        <f>(1+K14)/(1+L14)-1</f>
        <v>1.2848658636602339E-2</v>
      </c>
      <c r="N14" s="61">
        <f t="shared" si="0"/>
        <v>0.34047532129585428</v>
      </c>
      <c r="O14" s="61">
        <f t="shared" si="1"/>
        <v>0.86763026963702372</v>
      </c>
      <c r="P14" s="61">
        <f t="shared" si="2"/>
        <v>0.66187745814256316</v>
      </c>
      <c r="Q14" s="61">
        <f t="shared" si="3"/>
        <v>0.93440759491353398</v>
      </c>
      <c r="S14" s="160"/>
      <c r="T14" s="160"/>
      <c r="U14" s="160"/>
    </row>
    <row r="15" spans="1:21" x14ac:dyDescent="0.2">
      <c r="A15" s="2" t="s">
        <v>3410</v>
      </c>
      <c r="B15" s="49">
        <v>5307252</v>
      </c>
      <c r="C15" s="50">
        <v>1731325710.2852223</v>
      </c>
      <c r="D15" s="49">
        <v>5484187</v>
      </c>
      <c r="E15" s="50">
        <v>1822781838.1991024</v>
      </c>
      <c r="F15" s="49">
        <v>5625105</v>
      </c>
      <c r="G15" s="50">
        <v>1902194013.6138365</v>
      </c>
      <c r="H15" s="51">
        <v>5.282433419117516E-2</v>
      </c>
      <c r="I15" s="51">
        <v>3.3338345343315146E-2</v>
      </c>
      <c r="J15" s="51">
        <v>1.885731709819205E-2</v>
      </c>
      <c r="K15" s="51">
        <v>4.3566472822218261E-2</v>
      </c>
      <c r="L15" s="51">
        <v>2.5695330957897777E-2</v>
      </c>
      <c r="M15" s="51">
        <v>1.7423440786876299E-2</v>
      </c>
      <c r="N15" s="52">
        <f t="shared" si="0"/>
        <v>0.65952467870414577</v>
      </c>
      <c r="O15" s="52">
        <f t="shared" si="1"/>
        <v>0.13236973036297028</v>
      </c>
      <c r="P15" s="52">
        <f t="shared" si="2"/>
        <v>0.33812254185743684</v>
      </c>
      <c r="Q15" s="52">
        <f t="shared" si="3"/>
        <v>6.5592405086466007E-2</v>
      </c>
      <c r="S15" s="160"/>
      <c r="T15" s="160"/>
      <c r="U15" s="160"/>
    </row>
    <row r="16" spans="1:21" x14ac:dyDescent="0.2">
      <c r="A16" s="1" t="s">
        <v>3416</v>
      </c>
      <c r="B16" s="53">
        <f>B14+B15</f>
        <v>16074657</v>
      </c>
      <c r="C16" s="54">
        <f t="shared" ref="C16:G16" si="5">C14+C15</f>
        <v>27515431326.38522</v>
      </c>
      <c r="D16" s="53">
        <f t="shared" si="5"/>
        <v>16422625</v>
      </c>
      <c r="E16" s="54">
        <f t="shared" si="5"/>
        <v>28400290494.899101</v>
      </c>
      <c r="F16" s="53">
        <f t="shared" si="5"/>
        <v>16636291</v>
      </c>
      <c r="G16" s="54">
        <f t="shared" si="5"/>
        <v>29000217496.313839</v>
      </c>
      <c r="H16" s="55">
        <f>E16/C16-1</f>
        <v>3.2158651558747975E-2</v>
      </c>
      <c r="I16" s="55">
        <f>D16/B16-1</f>
        <v>2.1646993774112833E-2</v>
      </c>
      <c r="J16" s="55">
        <f>(1+H16)/(1+I16)-1</f>
        <v>1.0288933309345438E-2</v>
      </c>
      <c r="K16" s="55">
        <f>G16/E16-1</f>
        <v>2.1123974120000222E-2</v>
      </c>
      <c r="L16" s="55">
        <f>F16/D16-1</f>
        <v>1.3010465744666355E-2</v>
      </c>
      <c r="M16" s="55">
        <f>(1+K16)/(1+L16)-1</f>
        <v>8.0093036051405164E-3</v>
      </c>
      <c r="N16" s="56">
        <f t="shared" si="0"/>
        <v>1</v>
      </c>
      <c r="O16" s="56">
        <f t="shared" si="1"/>
        <v>1</v>
      </c>
      <c r="P16" s="56">
        <f t="shared" si="2"/>
        <v>1</v>
      </c>
      <c r="Q16" s="56">
        <f t="shared" si="3"/>
        <v>1</v>
      </c>
      <c r="S16" s="160"/>
      <c r="T16" s="160"/>
      <c r="U16" s="160"/>
    </row>
    <row r="17" spans="1:19" x14ac:dyDescent="0.2">
      <c r="A17" s="36" t="s">
        <v>3266</v>
      </c>
    </row>
    <row r="18" spans="1:19" x14ac:dyDescent="0.2">
      <c r="A18" s="36" t="s">
        <v>3411</v>
      </c>
    </row>
    <row r="19" spans="1:19" x14ac:dyDescent="0.2">
      <c r="A19" s="36"/>
      <c r="B19" s="7"/>
      <c r="C19" s="7"/>
      <c r="D19" s="7"/>
      <c r="E19" s="7"/>
      <c r="F19" s="7"/>
      <c r="G19" s="7"/>
    </row>
    <row r="20" spans="1:19" ht="22.5" customHeight="1" x14ac:dyDescent="0.2">
      <c r="A20" s="177" t="s">
        <v>3264</v>
      </c>
      <c r="B20" s="177"/>
      <c r="C20" s="177"/>
      <c r="D20" s="177"/>
      <c r="E20" s="177"/>
      <c r="F20" s="177" t="s">
        <v>3265</v>
      </c>
      <c r="G20" s="177"/>
      <c r="H20" s="177"/>
      <c r="I20" s="177"/>
      <c r="J20" s="62"/>
      <c r="K20" s="178" t="s">
        <v>3267</v>
      </c>
      <c r="L20" s="178"/>
      <c r="M20" s="178"/>
      <c r="N20" s="178"/>
      <c r="O20" s="178"/>
      <c r="P20" s="178"/>
      <c r="Q20" s="178"/>
    </row>
    <row r="25" spans="1:19" x14ac:dyDescent="0.2">
      <c r="S25" s="6" t="s">
        <v>3405</v>
      </c>
    </row>
    <row r="27" spans="1:19" s="156" customFormat="1" x14ac:dyDescent="0.2">
      <c r="H27" s="157"/>
      <c r="I27" s="157"/>
      <c r="J27" s="157"/>
      <c r="K27" s="157"/>
      <c r="L27" s="157"/>
      <c r="M27" s="157"/>
      <c r="N27" s="157"/>
      <c r="O27" s="157"/>
      <c r="P27" s="157"/>
      <c r="Q27" s="157"/>
    </row>
    <row r="28" spans="1:19" s="156" customFormat="1" x14ac:dyDescent="0.2">
      <c r="H28" s="157"/>
      <c r="I28" s="157"/>
      <c r="J28" s="157"/>
      <c r="K28" s="157"/>
      <c r="L28" s="157"/>
      <c r="M28" s="157"/>
      <c r="N28" s="157"/>
      <c r="O28" s="157"/>
      <c r="P28" s="157"/>
      <c r="Q28" s="157"/>
    </row>
    <row r="29" spans="1:19" s="156" customFormat="1" x14ac:dyDescent="0.2">
      <c r="H29" s="157"/>
      <c r="I29" s="157"/>
      <c r="J29" s="157"/>
      <c r="K29" s="157"/>
      <c r="L29" s="157"/>
      <c r="M29" s="157"/>
      <c r="N29" s="157"/>
      <c r="O29" s="157"/>
      <c r="P29" s="157"/>
      <c r="Q29" s="157"/>
    </row>
    <row r="30" spans="1:19" s="156" customFormat="1" x14ac:dyDescent="0.2">
      <c r="H30" s="157"/>
      <c r="I30" s="157"/>
      <c r="J30" s="157"/>
      <c r="K30" s="157"/>
      <c r="L30" s="157"/>
      <c r="M30" s="157"/>
      <c r="N30" s="157"/>
      <c r="O30" s="157"/>
      <c r="P30" s="157"/>
      <c r="Q30" s="157"/>
    </row>
    <row r="31" spans="1:19" s="156" customFormat="1" x14ac:dyDescent="0.2">
      <c r="H31" s="157"/>
      <c r="I31" s="157"/>
      <c r="J31" s="157"/>
      <c r="K31" s="157"/>
      <c r="L31" s="157"/>
      <c r="M31" s="157"/>
      <c r="N31" s="157"/>
      <c r="O31" s="157"/>
      <c r="P31" s="157"/>
      <c r="Q31" s="157"/>
    </row>
    <row r="32" spans="1:19" s="156" customFormat="1" x14ac:dyDescent="0.2">
      <c r="H32" s="157"/>
      <c r="I32" s="157"/>
      <c r="J32" s="157"/>
      <c r="K32" s="157"/>
      <c r="L32" s="157"/>
      <c r="M32" s="157"/>
      <c r="N32" s="157"/>
      <c r="O32" s="157"/>
      <c r="P32" s="157"/>
      <c r="Q32" s="157"/>
    </row>
    <row r="33" spans="1:17" s="156" customFormat="1" x14ac:dyDescent="0.2">
      <c r="H33" s="157"/>
      <c r="I33" s="157"/>
      <c r="J33" s="157"/>
      <c r="K33" s="157"/>
      <c r="L33" s="157"/>
      <c r="M33" s="157"/>
      <c r="N33" s="157"/>
      <c r="O33" s="157"/>
      <c r="P33" s="157"/>
      <c r="Q33" s="157"/>
    </row>
    <row r="34" spans="1:17" s="156" customFormat="1" x14ac:dyDescent="0.2">
      <c r="H34" s="157"/>
      <c r="I34" s="157"/>
      <c r="J34" s="157"/>
      <c r="K34" s="157"/>
      <c r="L34" s="157"/>
      <c r="M34" s="157"/>
      <c r="N34" s="157"/>
      <c r="O34" s="157"/>
      <c r="P34" s="157"/>
      <c r="Q34" s="157"/>
    </row>
    <row r="42" spans="1:17" x14ac:dyDescent="0.2">
      <c r="A42" s="4"/>
      <c r="B42" s="179" t="s">
        <v>3301</v>
      </c>
      <c r="C42" s="180"/>
      <c r="D42" s="181"/>
    </row>
    <row r="43" spans="1:17" x14ac:dyDescent="0.2">
      <c r="A43" s="4"/>
      <c r="B43" s="72">
        <v>2011</v>
      </c>
      <c r="C43" s="73">
        <v>2012</v>
      </c>
      <c r="D43" s="73">
        <v>2013</v>
      </c>
    </row>
    <row r="44" spans="1:17" x14ac:dyDescent="0.2">
      <c r="A44" s="86" t="s">
        <v>12</v>
      </c>
      <c r="B44" s="63">
        <v>1.35</v>
      </c>
      <c r="C44" s="64">
        <v>1.34</v>
      </c>
      <c r="D44" s="65">
        <v>1.33</v>
      </c>
    </row>
    <row r="45" spans="1:17" x14ac:dyDescent="0.2">
      <c r="A45" s="86" t="s">
        <v>13</v>
      </c>
      <c r="B45" s="66">
        <v>1.42</v>
      </c>
      <c r="C45" s="67">
        <v>1.42</v>
      </c>
      <c r="D45" s="68">
        <v>1.42</v>
      </c>
    </row>
    <row r="46" spans="1:17" x14ac:dyDescent="0.2">
      <c r="A46" s="88" t="s">
        <v>14</v>
      </c>
      <c r="B46" s="69">
        <v>1.53</v>
      </c>
      <c r="C46" s="70">
        <v>1.53</v>
      </c>
      <c r="D46" s="71">
        <v>1.53</v>
      </c>
    </row>
  </sheetData>
  <mergeCells count="4">
    <mergeCell ref="A20:E20"/>
    <mergeCell ref="F20:I20"/>
    <mergeCell ref="K20:Q20"/>
    <mergeCell ref="B42:D42"/>
  </mergeCells>
  <pageMargins left="0.70866141732283472" right="0.70866141732283472" top="0.74803149606299213" bottom="0.74803149606299213" header="0.31496062992125984" footer="0.31496062992125984"/>
  <pageSetup paperSize="9" scale="58" orientation="landscape" r:id="rId1"/>
  <headerFooter>
    <oddHeader>&amp;CPartie 1 &amp;K2092C6Analyse de l’activité de MCO&amp;REx DG</oddHeader>
  </headerFooter>
  <rowBreaks count="1" manualBreakCount="1">
    <brk id="5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1:R65"/>
  <sheetViews>
    <sheetView view="pageBreakPreview" topLeftCell="A13" zoomScale="60" zoomScaleNormal="100" workbookViewId="0">
      <selection activeCell="Y71" sqref="Y71"/>
    </sheetView>
  </sheetViews>
  <sheetFormatPr baseColWidth="10" defaultColWidth="9.140625" defaultRowHeight="12.75" customHeight="1" x14ac:dyDescent="0.2"/>
  <cols>
    <col min="1" max="1" width="12.42578125" style="11" customWidth="1"/>
    <col min="2" max="2" width="17.5703125" style="11" bestFit="1" customWidth="1"/>
    <col min="3" max="8" width="10.7109375" style="11" customWidth="1"/>
    <col min="9" max="14" width="9.7109375" style="11" customWidth="1"/>
    <col min="15" max="16" width="10.7109375" style="11" customWidth="1"/>
    <col min="17" max="18" width="9.7109375" style="11" customWidth="1"/>
    <col min="19" max="16384" width="9.140625" style="11"/>
  </cols>
  <sheetData>
    <row r="11" spans="1:18" ht="45" x14ac:dyDescent="0.2">
      <c r="A11" s="22" t="s">
        <v>6</v>
      </c>
      <c r="B11" s="22" t="s">
        <v>3268</v>
      </c>
      <c r="C11" s="10" t="s">
        <v>3248</v>
      </c>
      <c r="D11" s="10" t="s">
        <v>3249</v>
      </c>
      <c r="E11" s="10" t="s">
        <v>3250</v>
      </c>
      <c r="F11" s="10" t="s">
        <v>3251</v>
      </c>
      <c r="G11" s="10" t="s">
        <v>3252</v>
      </c>
      <c r="H11" s="10" t="s">
        <v>3253</v>
      </c>
      <c r="I11" s="10" t="s">
        <v>3254</v>
      </c>
      <c r="J11" s="10" t="s">
        <v>3255</v>
      </c>
      <c r="K11" s="10" t="s">
        <v>3256</v>
      </c>
      <c r="L11" s="10" t="s">
        <v>3257</v>
      </c>
      <c r="M11" s="10" t="s">
        <v>3258</v>
      </c>
      <c r="N11" s="10" t="s">
        <v>3259</v>
      </c>
      <c r="O11" s="10" t="s">
        <v>3261</v>
      </c>
      <c r="P11" s="10" t="s">
        <v>3260</v>
      </c>
      <c r="Q11" s="10" t="s">
        <v>3262</v>
      </c>
      <c r="R11" s="10" t="s">
        <v>3263</v>
      </c>
    </row>
    <row r="12" spans="1:18" ht="12.75" customHeight="1" x14ac:dyDescent="0.2">
      <c r="A12" s="182" t="s">
        <v>0</v>
      </c>
      <c r="B12" s="17" t="s">
        <v>12</v>
      </c>
      <c r="C12" s="23">
        <v>295650</v>
      </c>
      <c r="D12" s="24">
        <v>223440116.88999999</v>
      </c>
      <c r="E12" s="23">
        <v>301543</v>
      </c>
      <c r="F12" s="24">
        <v>231623171.78999999</v>
      </c>
      <c r="G12" s="23">
        <v>306871</v>
      </c>
      <c r="H12" s="24">
        <v>239108168.43000001</v>
      </c>
      <c r="I12" s="25">
        <v>3.662E-2</v>
      </c>
      <c r="J12" s="25">
        <v>1.993E-2</v>
      </c>
      <c r="K12" s="25">
        <v>1.6364E-2</v>
      </c>
      <c r="L12" s="25">
        <v>3.2315000000000003E-2</v>
      </c>
      <c r="M12" s="25">
        <v>1.7669000000000001E-2</v>
      </c>
      <c r="N12" s="25">
        <v>1.4392E-2</v>
      </c>
      <c r="O12" s="25">
        <f>(G12-E12)/($G$16-$E$16)</f>
        <v>0.44102309411472562</v>
      </c>
      <c r="P12" s="25">
        <f>(H12-F12)/($H$16-$F$16)</f>
        <v>0.14999948681996422</v>
      </c>
      <c r="Q12" s="25">
        <f>G12/$G$16</f>
        <v>0.25567171615341422</v>
      </c>
      <c r="R12" s="25">
        <f>H12/$H$16</f>
        <v>9.5969116424976977E-2</v>
      </c>
    </row>
    <row r="13" spans="1:18" ht="12.75" customHeight="1" x14ac:dyDescent="0.2">
      <c r="A13" s="183"/>
      <c r="B13" s="18" t="s">
        <v>13</v>
      </c>
      <c r="C13" s="26">
        <v>545493</v>
      </c>
      <c r="D13" s="27">
        <v>2017663551.6600001</v>
      </c>
      <c r="E13" s="26">
        <v>555310</v>
      </c>
      <c r="F13" s="27">
        <v>2080218210.4200001</v>
      </c>
      <c r="G13" s="26">
        <v>558422</v>
      </c>
      <c r="H13" s="27">
        <v>2120386839.1900001</v>
      </c>
      <c r="I13" s="28">
        <v>3.1E-2</v>
      </c>
      <c r="J13" s="28">
        <v>1.7999999999999999E-2</v>
      </c>
      <c r="K13" s="28">
        <v>1.2777E-2</v>
      </c>
      <c r="L13" s="28">
        <v>1.9310000000000001E-2</v>
      </c>
      <c r="M13" s="28">
        <v>5.6039999999999996E-3</v>
      </c>
      <c r="N13" s="28">
        <v>1.3629E-2</v>
      </c>
      <c r="O13" s="28">
        <f t="shared" ref="O13:O16" si="0">(G13-E13)/($G$16-$E$16)</f>
        <v>0.25759456998592833</v>
      </c>
      <c r="P13" s="28">
        <f t="shared" ref="P13:P16" si="1">(H13-F13)/($H$16-$F$16)</f>
        <v>0.80498014782831429</v>
      </c>
      <c r="Q13" s="28">
        <f t="shared" ref="Q13:Q16" si="2">G13/$G$16</f>
        <v>0.46525318807519073</v>
      </c>
      <c r="R13" s="28">
        <f t="shared" ref="R13:R16" si="3">H13/$H$16</f>
        <v>0.85104433182836725</v>
      </c>
    </row>
    <row r="14" spans="1:18" ht="12.75" customHeight="1" x14ac:dyDescent="0.2">
      <c r="A14" s="183"/>
      <c r="B14" s="19" t="s">
        <v>14</v>
      </c>
      <c r="C14" s="29">
        <f t="shared" ref="C14:H14" si="4">SUM(C12:C13)</f>
        <v>841143</v>
      </c>
      <c r="D14" s="30">
        <f t="shared" si="4"/>
        <v>2241103668.5500002</v>
      </c>
      <c r="E14" s="29">
        <f t="shared" si="4"/>
        <v>856853</v>
      </c>
      <c r="F14" s="30">
        <f t="shared" si="4"/>
        <v>2311841382.21</v>
      </c>
      <c r="G14" s="29">
        <f t="shared" si="4"/>
        <v>865293</v>
      </c>
      <c r="H14" s="30">
        <f t="shared" si="4"/>
        <v>2359495007.6199999</v>
      </c>
      <c r="I14" s="31">
        <f>F14/D14-1</f>
        <v>3.1563784689071284E-2</v>
      </c>
      <c r="J14" s="31">
        <f>E14/C14-1</f>
        <v>1.8676966936656436E-2</v>
      </c>
      <c r="K14" s="31">
        <f>(1+I14)/(1+J14)-1</f>
        <v>1.2650543961122196E-2</v>
      </c>
      <c r="L14" s="31">
        <f>H14/F14-1</f>
        <v>2.0612843846771867E-2</v>
      </c>
      <c r="M14" s="31">
        <f>G14/E14-1</f>
        <v>9.8499976075243634E-3</v>
      </c>
      <c r="N14" s="31">
        <f>(1+L14)/(1+M14)-1</f>
        <v>1.065786628186971E-2</v>
      </c>
      <c r="O14" s="31">
        <f t="shared" si="0"/>
        <v>0.69861766410065396</v>
      </c>
      <c r="P14" s="31">
        <f t="shared" si="1"/>
        <v>0.95497963464827551</v>
      </c>
      <c r="Q14" s="31">
        <f t="shared" si="2"/>
        <v>0.72092490422860489</v>
      </c>
      <c r="R14" s="31">
        <f t="shared" si="3"/>
        <v>0.94701344825334421</v>
      </c>
    </row>
    <row r="15" spans="1:18" ht="12.75" customHeight="1" x14ac:dyDescent="0.2">
      <c r="A15" s="183"/>
      <c r="B15" s="18" t="s">
        <v>3409</v>
      </c>
      <c r="C15" s="26">
        <v>326492</v>
      </c>
      <c r="D15" s="27">
        <v>124567501.50969984</v>
      </c>
      <c r="E15" s="26">
        <v>331320</v>
      </c>
      <c r="F15" s="27">
        <v>129770086.30430007</v>
      </c>
      <c r="G15" s="26">
        <v>334961</v>
      </c>
      <c r="H15" s="27">
        <v>132016609.21269991</v>
      </c>
      <c r="I15" s="28">
        <f>F15/D15-1</f>
        <v>4.1765185393841442E-2</v>
      </c>
      <c r="J15" s="28">
        <f>E15/C15-1</f>
        <v>1.4787498621712025E-2</v>
      </c>
      <c r="K15" s="28">
        <f>(1+I15)/(1+J15)-1</f>
        <v>2.6584567516618529E-2</v>
      </c>
      <c r="L15" s="28">
        <f>H15/F15-1</f>
        <v>1.731156210478213E-2</v>
      </c>
      <c r="M15" s="28">
        <f>G15/E15-1</f>
        <v>1.0989375830013248E-2</v>
      </c>
      <c r="N15" s="28">
        <f>(1+L15)/(1+M15)-1</f>
        <v>6.2534646020175888E-3</v>
      </c>
      <c r="O15" s="28">
        <f t="shared" si="0"/>
        <v>0.3013823358993461</v>
      </c>
      <c r="P15" s="28">
        <f t="shared" si="1"/>
        <v>4.5020365351729548E-2</v>
      </c>
      <c r="Q15" s="28">
        <f t="shared" si="2"/>
        <v>0.27907509577139505</v>
      </c>
      <c r="R15" s="28">
        <f t="shared" si="3"/>
        <v>5.2986551746655799E-2</v>
      </c>
    </row>
    <row r="16" spans="1:18" ht="12.75" customHeight="1" x14ac:dyDescent="0.2">
      <c r="A16" s="184"/>
      <c r="B16" s="20" t="s">
        <v>3425</v>
      </c>
      <c r="C16" s="32">
        <f t="shared" ref="C16:H16" si="5">SUM(C14:C15)</f>
        <v>1167635</v>
      </c>
      <c r="D16" s="33">
        <f t="shared" si="5"/>
        <v>2365671170.0597</v>
      </c>
      <c r="E16" s="32">
        <f t="shared" si="5"/>
        <v>1188173</v>
      </c>
      <c r="F16" s="33">
        <f t="shared" si="5"/>
        <v>2441611468.5143003</v>
      </c>
      <c r="G16" s="32">
        <f t="shared" si="5"/>
        <v>1200254</v>
      </c>
      <c r="H16" s="33">
        <f t="shared" si="5"/>
        <v>2491511616.8326998</v>
      </c>
      <c r="I16" s="34">
        <f>F16/D16-1</f>
        <v>3.2100952751046963E-2</v>
      </c>
      <c r="J16" s="34">
        <f>E16/C16-1</f>
        <v>1.7589400797338284E-2</v>
      </c>
      <c r="K16" s="34">
        <f>(1+I16)/(1+J16)-1</f>
        <v>1.4260714530180962E-2</v>
      </c>
      <c r="L16" s="34">
        <f>H16/F16-1</f>
        <v>2.0437382835837958E-2</v>
      </c>
      <c r="M16" s="34">
        <f>G16/E16-1</f>
        <v>1.0167711267635271E-2</v>
      </c>
      <c r="N16" s="34">
        <f>(1+L16)/(1+M16)-1</f>
        <v>1.0166303529258069E-2</v>
      </c>
      <c r="O16" s="34">
        <f t="shared" si="0"/>
        <v>1</v>
      </c>
      <c r="P16" s="34">
        <f t="shared" si="1"/>
        <v>1</v>
      </c>
      <c r="Q16" s="34">
        <f t="shared" si="2"/>
        <v>1</v>
      </c>
      <c r="R16" s="34">
        <f t="shared" si="3"/>
        <v>1</v>
      </c>
    </row>
    <row r="17" spans="1:18" ht="12.75" customHeight="1" x14ac:dyDescent="0.2">
      <c r="A17" s="36" t="s">
        <v>3266</v>
      </c>
    </row>
    <row r="18" spans="1:18" ht="12.75" customHeight="1" x14ac:dyDescent="0.2">
      <c r="A18" s="9"/>
    </row>
    <row r="20" spans="1:18" ht="45" x14ac:dyDescent="0.2">
      <c r="A20" s="22" t="s">
        <v>6</v>
      </c>
      <c r="B20" s="22" t="s">
        <v>3268</v>
      </c>
      <c r="C20" s="10" t="s">
        <v>3248</v>
      </c>
      <c r="D20" s="10" t="s">
        <v>3249</v>
      </c>
      <c r="E20" s="10" t="s">
        <v>3250</v>
      </c>
      <c r="F20" s="10" t="s">
        <v>3251</v>
      </c>
      <c r="G20" s="10" t="s">
        <v>3252</v>
      </c>
      <c r="H20" s="10" t="s">
        <v>3253</v>
      </c>
      <c r="I20" s="10" t="s">
        <v>3254</v>
      </c>
      <c r="J20" s="10" t="s">
        <v>3255</v>
      </c>
      <c r="K20" s="10" t="s">
        <v>3256</v>
      </c>
      <c r="L20" s="10" t="s">
        <v>3257</v>
      </c>
      <c r="M20" s="10" t="s">
        <v>3258</v>
      </c>
      <c r="N20" s="10" t="s">
        <v>3259</v>
      </c>
      <c r="O20" s="10" t="s">
        <v>3261</v>
      </c>
      <c r="P20" s="10" t="s">
        <v>3260</v>
      </c>
      <c r="Q20" s="10" t="s">
        <v>3262</v>
      </c>
      <c r="R20" s="10" t="s">
        <v>3263</v>
      </c>
    </row>
    <row r="21" spans="1:18" ht="12.75" customHeight="1" x14ac:dyDescent="0.2">
      <c r="A21" s="182" t="s">
        <v>1</v>
      </c>
      <c r="B21" s="17" t="s">
        <v>12</v>
      </c>
      <c r="C21" s="23">
        <v>1348929</v>
      </c>
      <c r="D21" s="24">
        <v>1066976424.4299999</v>
      </c>
      <c r="E21" s="23">
        <v>1391633</v>
      </c>
      <c r="F21" s="24">
        <v>1126038283.6600001</v>
      </c>
      <c r="G21" s="23">
        <v>1424759</v>
      </c>
      <c r="H21" s="24">
        <v>1176012270.1099999</v>
      </c>
      <c r="I21" s="25">
        <v>5.5350000000000003E-2</v>
      </c>
      <c r="J21" s="25">
        <v>3.1660000000000001E-2</v>
      </c>
      <c r="K21" s="25">
        <v>2.2970000000000001E-2</v>
      </c>
      <c r="L21" s="25">
        <v>4.4380000000000003E-2</v>
      </c>
      <c r="M21" s="25">
        <v>2.3803999999999999E-2</v>
      </c>
      <c r="N21" s="25">
        <v>2.0098000000000001E-2</v>
      </c>
      <c r="O21" s="25">
        <f>(G21-E21)/($G$25-$E$25)</f>
        <v>0.27505978477481069</v>
      </c>
      <c r="P21" s="25">
        <f>(H21-F21)/($H$25-$F$25)</f>
        <v>0.15877207448394612</v>
      </c>
      <c r="Q21" s="25">
        <f>G21/$G$25</f>
        <v>0.17225427096613513</v>
      </c>
      <c r="R21" s="25">
        <f>H21/$H$25</f>
        <v>8.1295475772206652E-2</v>
      </c>
    </row>
    <row r="22" spans="1:18" ht="12.75" customHeight="1" x14ac:dyDescent="0.2">
      <c r="A22" s="183" t="s">
        <v>1</v>
      </c>
      <c r="B22" s="18" t="s">
        <v>13</v>
      </c>
      <c r="C22" s="26">
        <v>4433888</v>
      </c>
      <c r="D22" s="27">
        <v>11896157587.4</v>
      </c>
      <c r="E22" s="26">
        <v>4483306</v>
      </c>
      <c r="F22" s="27">
        <v>12270167186.49</v>
      </c>
      <c r="G22" s="26">
        <v>4497639</v>
      </c>
      <c r="H22" s="27">
        <v>12500418512.129999</v>
      </c>
      <c r="I22" s="28">
        <v>3.1440000000000003E-2</v>
      </c>
      <c r="J22" s="28">
        <v>1.115E-2</v>
      </c>
      <c r="K22" s="28">
        <v>2.0070000000000001E-2</v>
      </c>
      <c r="L22" s="28">
        <v>1.8765E-2</v>
      </c>
      <c r="M22" s="28">
        <v>3.1970000000000002E-3</v>
      </c>
      <c r="N22" s="28">
        <v>1.5519E-2</v>
      </c>
      <c r="O22" s="28">
        <f t="shared" ref="O22:O25" si="6">(G22-E22)/($G$25-$E$25)</f>
        <v>0.11901321907798591</v>
      </c>
      <c r="P22" s="28">
        <f t="shared" ref="P22:P25" si="7">(H22-F22)/($H$25-$F$25)</f>
        <v>0.73153020644286537</v>
      </c>
      <c r="Q22" s="28">
        <f t="shared" ref="Q22:Q25" si="8">G22/$G$25</f>
        <v>0.54376742102619247</v>
      </c>
      <c r="R22" s="28">
        <f t="shared" ref="R22:R25" si="9">H22/$H$25</f>
        <v>0.86412998922218198</v>
      </c>
    </row>
    <row r="23" spans="1:18" ht="12.75" customHeight="1" x14ac:dyDescent="0.2">
      <c r="A23" s="183"/>
      <c r="B23" s="19" t="s">
        <v>14</v>
      </c>
      <c r="C23" s="29">
        <f t="shared" ref="C23:H23" si="10">SUM(C21:C22)</f>
        <v>5782817</v>
      </c>
      <c r="D23" s="30">
        <f t="shared" si="10"/>
        <v>12963134011.83</v>
      </c>
      <c r="E23" s="29">
        <f t="shared" si="10"/>
        <v>5874939</v>
      </c>
      <c r="F23" s="30">
        <f t="shared" si="10"/>
        <v>13396205470.15</v>
      </c>
      <c r="G23" s="29">
        <f t="shared" si="10"/>
        <v>5922398</v>
      </c>
      <c r="H23" s="30">
        <f t="shared" si="10"/>
        <v>13676430782.24</v>
      </c>
      <c r="I23" s="31">
        <f>F23/D23-1</f>
        <v>3.3407928817582588E-2</v>
      </c>
      <c r="J23" s="31">
        <f>E23/C23-1</f>
        <v>1.5930298330381287E-2</v>
      </c>
      <c r="K23" s="31">
        <f>(1+I23)/(1+J23)-1</f>
        <v>1.7203572445791515E-2</v>
      </c>
      <c r="L23" s="31">
        <f>H23/F23-1</f>
        <v>2.091826022782417E-2</v>
      </c>
      <c r="M23" s="31">
        <f>G23/E23-1</f>
        <v>8.0782115354729456E-3</v>
      </c>
      <c r="N23" s="31">
        <f>(1+L23)/(1+M23)-1</f>
        <v>1.2737155257818378E-2</v>
      </c>
      <c r="O23" s="31">
        <f t="shared" si="6"/>
        <v>0.39407300385279659</v>
      </c>
      <c r="P23" s="31">
        <f t="shared" si="7"/>
        <v>0.89030228092681452</v>
      </c>
      <c r="Q23" s="31">
        <f t="shared" si="8"/>
        <v>0.71602169199232768</v>
      </c>
      <c r="R23" s="31">
        <f t="shared" si="9"/>
        <v>0.94542546499438862</v>
      </c>
    </row>
    <row r="24" spans="1:18" ht="12.75" customHeight="1" x14ac:dyDescent="0.2">
      <c r="A24" s="183" t="s">
        <v>1</v>
      </c>
      <c r="B24" s="18" t="s">
        <v>3409</v>
      </c>
      <c r="C24" s="26">
        <v>2194084</v>
      </c>
      <c r="D24" s="27">
        <v>723536027.75760972</v>
      </c>
      <c r="E24" s="26">
        <v>2275884</v>
      </c>
      <c r="F24" s="27">
        <v>754942111.62391436</v>
      </c>
      <c r="G24" s="26">
        <v>2348857</v>
      </c>
      <c r="H24" s="27">
        <v>789469797.58114243</v>
      </c>
      <c r="I24" s="28">
        <f>F24/D24-1</f>
        <v>4.3406385669057412E-2</v>
      </c>
      <c r="J24" s="28">
        <f>E24/C24-1</f>
        <v>3.7282073065570964E-2</v>
      </c>
      <c r="K24" s="28">
        <f>(1+I24)/(1+J24)-1</f>
        <v>5.9041920828601935E-3</v>
      </c>
      <c r="L24" s="28">
        <f>H24/F24-1</f>
        <v>4.5735541077391195E-2</v>
      </c>
      <c r="M24" s="28">
        <f>G24/E24-1</f>
        <v>3.2063584963029745E-2</v>
      </c>
      <c r="N24" s="28">
        <f>(1+L24)/(1+M24)-1</f>
        <v>1.3247203286269604E-2</v>
      </c>
      <c r="O24" s="28">
        <f t="shared" si="6"/>
        <v>0.60592699614720336</v>
      </c>
      <c r="P24" s="28">
        <f t="shared" si="7"/>
        <v>0.10969771907318664</v>
      </c>
      <c r="Q24" s="28">
        <f t="shared" si="8"/>
        <v>0.28397830800767238</v>
      </c>
      <c r="R24" s="28">
        <f t="shared" si="9"/>
        <v>5.4574535005611345E-2</v>
      </c>
    </row>
    <row r="25" spans="1:18" ht="12.75" customHeight="1" x14ac:dyDescent="0.2">
      <c r="A25" s="184"/>
      <c r="B25" s="20" t="s">
        <v>3424</v>
      </c>
      <c r="C25" s="32">
        <f t="shared" ref="C25:H25" si="11">SUM(C23:C24)</f>
        <v>7976901</v>
      </c>
      <c r="D25" s="33">
        <f t="shared" si="11"/>
        <v>13686670039.58761</v>
      </c>
      <c r="E25" s="32">
        <f t="shared" si="11"/>
        <v>8150823</v>
      </c>
      <c r="F25" s="33">
        <f t="shared" si="11"/>
        <v>14151147581.773914</v>
      </c>
      <c r="G25" s="32">
        <f t="shared" si="11"/>
        <v>8271255</v>
      </c>
      <c r="H25" s="33">
        <f t="shared" si="11"/>
        <v>14465900579.821142</v>
      </c>
      <c r="I25" s="34">
        <f>F25/D25-1</f>
        <v>3.3936490091661442E-2</v>
      </c>
      <c r="J25" s="34">
        <f>E25/C25-1</f>
        <v>2.1803204026225265E-2</v>
      </c>
      <c r="K25" s="34">
        <f>(1+I25)/(1+J25)-1</f>
        <v>1.1874386396154568E-2</v>
      </c>
      <c r="L25" s="34">
        <f>H25/F25-1</f>
        <v>2.2242224259791943E-2</v>
      </c>
      <c r="M25" s="34">
        <f>G25/E25-1</f>
        <v>1.477544046779089E-2</v>
      </c>
      <c r="N25" s="34">
        <f>(1+L25)/(1+M25)-1</f>
        <v>7.3580651385878326E-3</v>
      </c>
      <c r="O25" s="34">
        <f t="shared" si="6"/>
        <v>1</v>
      </c>
      <c r="P25" s="34">
        <f t="shared" si="7"/>
        <v>1</v>
      </c>
      <c r="Q25" s="34">
        <f t="shared" si="8"/>
        <v>1</v>
      </c>
      <c r="R25" s="34">
        <f t="shared" si="9"/>
        <v>1</v>
      </c>
    </row>
    <row r="26" spans="1:18" ht="12.75" customHeight="1" x14ac:dyDescent="0.2">
      <c r="A26" s="36" t="s">
        <v>3266</v>
      </c>
    </row>
    <row r="27" spans="1:18" ht="12.75" customHeight="1" x14ac:dyDescent="0.2">
      <c r="A27" s="9"/>
    </row>
    <row r="28" spans="1:18" ht="12.75" customHeight="1" x14ac:dyDescent="0.2">
      <c r="A28" s="21"/>
      <c r="B28" s="21"/>
      <c r="C28" s="21"/>
      <c r="D28" s="21"/>
      <c r="E28" s="21"/>
      <c r="F28" s="21"/>
      <c r="G28" s="21"/>
      <c r="H28" s="21"/>
      <c r="I28" s="21"/>
      <c r="J28" s="21"/>
      <c r="K28" s="21"/>
      <c r="L28" s="21"/>
      <c r="M28" s="21"/>
      <c r="N28" s="21"/>
      <c r="O28" s="21"/>
      <c r="P28" s="21"/>
      <c r="Q28" s="21"/>
      <c r="R28" s="21"/>
    </row>
    <row r="29" spans="1:18" ht="45" x14ac:dyDescent="0.2">
      <c r="A29" s="22" t="s">
        <v>6</v>
      </c>
      <c r="B29" s="22" t="s">
        <v>3268</v>
      </c>
      <c r="C29" s="141" t="s">
        <v>3248</v>
      </c>
      <c r="D29" s="10" t="s">
        <v>3249</v>
      </c>
      <c r="E29" s="10" t="s">
        <v>3250</v>
      </c>
      <c r="F29" s="92" t="s">
        <v>3251</v>
      </c>
      <c r="G29" s="10" t="s">
        <v>3252</v>
      </c>
      <c r="H29" s="10" t="s">
        <v>3253</v>
      </c>
      <c r="I29" s="10" t="s">
        <v>3254</v>
      </c>
      <c r="J29" s="10" t="s">
        <v>3255</v>
      </c>
      <c r="K29" s="10" t="s">
        <v>3256</v>
      </c>
      <c r="L29" s="10" t="s">
        <v>3257</v>
      </c>
      <c r="M29" s="10" t="s">
        <v>3258</v>
      </c>
      <c r="N29" s="10" t="s">
        <v>3259</v>
      </c>
      <c r="O29" s="10" t="s">
        <v>3261</v>
      </c>
      <c r="P29" s="10" t="s">
        <v>3260</v>
      </c>
      <c r="Q29" s="10" t="s">
        <v>3262</v>
      </c>
      <c r="R29" s="10" t="s">
        <v>3263</v>
      </c>
    </row>
    <row r="30" spans="1:18" ht="12.75" customHeight="1" x14ac:dyDescent="0.2">
      <c r="A30" s="182" t="s">
        <v>2</v>
      </c>
      <c r="B30" s="17" t="s">
        <v>12</v>
      </c>
      <c r="C30" s="142">
        <v>906039</v>
      </c>
      <c r="D30" s="24">
        <v>667957086.80999994</v>
      </c>
      <c r="E30" s="23">
        <v>932114</v>
      </c>
      <c r="F30" s="147">
        <v>699445087.09000003</v>
      </c>
      <c r="G30" s="23">
        <v>941665</v>
      </c>
      <c r="H30" s="24">
        <v>721703135.86000001</v>
      </c>
      <c r="I30" s="25">
        <v>4.7140000000000001E-2</v>
      </c>
      <c r="J30" s="25">
        <v>2.878E-2</v>
      </c>
      <c r="K30" s="25">
        <v>1.7847999999999999E-2</v>
      </c>
      <c r="L30" s="25">
        <v>3.1822000000000003E-2</v>
      </c>
      <c r="M30" s="25">
        <v>1.0246999999999999E-2</v>
      </c>
      <c r="N30" s="25">
        <v>2.1357000000000001E-2</v>
      </c>
      <c r="O30" s="25">
        <f>(G30-E30)/($G$34-$E$34)</f>
        <v>0.21844338220158727</v>
      </c>
      <c r="P30" s="25">
        <f>(H30-F30)/($H$34-$F$34)</f>
        <v>0.13692742456129445</v>
      </c>
      <c r="Q30" s="25">
        <f>G30/$G$34</f>
        <v>0.21716990596334243</v>
      </c>
      <c r="R30" s="25">
        <f>H30/$H$34</f>
        <v>8.635569042313325E-2</v>
      </c>
    </row>
    <row r="31" spans="1:18" ht="12.75" customHeight="1" x14ac:dyDescent="0.2">
      <c r="A31" s="183" t="s">
        <v>2</v>
      </c>
      <c r="B31" s="18" t="s">
        <v>13</v>
      </c>
      <c r="C31" s="137">
        <v>2006629</v>
      </c>
      <c r="D31" s="27">
        <v>6842521494.7200003</v>
      </c>
      <c r="E31" s="26">
        <v>2024698</v>
      </c>
      <c r="F31" s="144">
        <v>7030003145.0799999</v>
      </c>
      <c r="G31" s="26">
        <v>2025995</v>
      </c>
      <c r="H31" s="27">
        <v>7153988355.2299995</v>
      </c>
      <c r="I31" s="28">
        <v>2.7400000000000001E-2</v>
      </c>
      <c r="J31" s="28">
        <v>8.9999999999999993E-3</v>
      </c>
      <c r="K31" s="28">
        <v>1.8231000000000001E-2</v>
      </c>
      <c r="L31" s="28">
        <v>1.7637E-2</v>
      </c>
      <c r="M31" s="28">
        <v>6.4099999999999997E-4</v>
      </c>
      <c r="N31" s="28">
        <v>1.6985E-2</v>
      </c>
      <c r="O31" s="28">
        <f t="shared" ref="O31:O34" si="12">(G31-E31)/($G$34-$E$34)</f>
        <v>2.9664021224527135E-2</v>
      </c>
      <c r="P31" s="28">
        <f t="shared" ref="P31:P34" si="13">(H31-F31)/($H$34-$F$34)</f>
        <v>0.76273422189695039</v>
      </c>
      <c r="Q31" s="28">
        <f t="shared" ref="Q31:Q34" si="14">G31/$G$34</f>
        <v>0.46724168747081174</v>
      </c>
      <c r="R31" s="28">
        <f t="shared" ref="R31:R34" si="15">H31/$H$34</f>
        <v>0.85601346730850825</v>
      </c>
    </row>
    <row r="32" spans="1:18" ht="12.75" customHeight="1" x14ac:dyDescent="0.2">
      <c r="A32" s="183"/>
      <c r="B32" s="19" t="s">
        <v>14</v>
      </c>
      <c r="C32" s="143">
        <f t="shared" ref="C32:H32" si="16">SUM(C30:C31)</f>
        <v>2912668</v>
      </c>
      <c r="D32" s="30">
        <f t="shared" si="16"/>
        <v>7510478581.5300007</v>
      </c>
      <c r="E32" s="29">
        <f t="shared" si="16"/>
        <v>2956812</v>
      </c>
      <c r="F32" s="148">
        <f t="shared" si="16"/>
        <v>7729448232.1700001</v>
      </c>
      <c r="G32" s="29">
        <f t="shared" si="16"/>
        <v>2967660</v>
      </c>
      <c r="H32" s="30">
        <f t="shared" si="16"/>
        <v>7875691491.0899992</v>
      </c>
      <c r="I32" s="31">
        <f>F32/D32-1</f>
        <v>2.915521937290344E-2</v>
      </c>
      <c r="J32" s="31">
        <f>E32/C32-1</f>
        <v>1.515586397076496E-2</v>
      </c>
      <c r="K32" s="31">
        <f>(1+I32)/(1+J32)-1</f>
        <v>1.3790350722479472E-2</v>
      </c>
      <c r="L32" s="31">
        <f>H32/F32-1</f>
        <v>1.8920271476990269E-2</v>
      </c>
      <c r="M32" s="31">
        <f>G32/E32-1</f>
        <v>3.6688162791547185E-3</v>
      </c>
      <c r="N32" s="31">
        <f>(1+L32)/(1+M32)-1</f>
        <v>1.5195704948148592E-2</v>
      </c>
      <c r="O32" s="31">
        <f t="shared" si="12"/>
        <v>0.2481074034261144</v>
      </c>
      <c r="P32" s="31">
        <f t="shared" si="13"/>
        <v>0.89966164645824198</v>
      </c>
      <c r="Q32" s="31">
        <f t="shared" si="14"/>
        <v>0.68441159343415414</v>
      </c>
      <c r="R32" s="31">
        <f t="shared" si="15"/>
        <v>0.94236915773164143</v>
      </c>
    </row>
    <row r="33" spans="1:18" ht="12.75" customHeight="1" x14ac:dyDescent="0.2">
      <c r="A33" s="183" t="s">
        <v>2</v>
      </c>
      <c r="B33" s="18" t="s">
        <v>3409</v>
      </c>
      <c r="C33" s="26">
        <v>1289356</v>
      </c>
      <c r="D33" s="27">
        <v>443736389.74460447</v>
      </c>
      <c r="E33" s="26">
        <v>1335540</v>
      </c>
      <c r="F33" s="27">
        <v>465329693.42360407</v>
      </c>
      <c r="G33" s="26">
        <v>1368415</v>
      </c>
      <c r="H33" s="27">
        <v>481640056.18540603</v>
      </c>
      <c r="I33" s="28">
        <f>F33/D33-1</f>
        <v>4.8662458563355049E-2</v>
      </c>
      <c r="J33" s="28">
        <f>E33/C33-1</f>
        <v>3.5819432336763546E-2</v>
      </c>
      <c r="K33" s="28">
        <f>(1+I33)/(1+J33)-1</f>
        <v>1.2398904505602992E-2</v>
      </c>
      <c r="L33" s="28">
        <f>H33/F33-1</f>
        <v>3.5051197016464863E-2</v>
      </c>
      <c r="M33" s="28">
        <f>G33/E33-1</f>
        <v>2.461551132875095E-2</v>
      </c>
      <c r="N33" s="28">
        <f>(1+L33)/(1+M33)-1</f>
        <v>1.0184977264477091E-2</v>
      </c>
      <c r="O33" s="28">
        <f t="shared" si="12"/>
        <v>0.75189259657388563</v>
      </c>
      <c r="P33" s="28">
        <f t="shared" si="13"/>
        <v>0.10033835354175952</v>
      </c>
      <c r="Q33" s="28">
        <f t="shared" si="14"/>
        <v>0.31558840656584586</v>
      </c>
      <c r="R33" s="28">
        <f t="shared" si="15"/>
        <v>5.763084226835858E-2</v>
      </c>
    </row>
    <row r="34" spans="1:18" ht="12.75" customHeight="1" x14ac:dyDescent="0.2">
      <c r="A34" s="184"/>
      <c r="B34" s="20" t="s">
        <v>3423</v>
      </c>
      <c r="C34" s="32">
        <f t="shared" ref="C34:H34" si="17">SUM(C32:C33)</f>
        <v>4202024</v>
      </c>
      <c r="D34" s="33">
        <f t="shared" si="17"/>
        <v>7954214971.2746048</v>
      </c>
      <c r="E34" s="32">
        <f t="shared" si="17"/>
        <v>4292352</v>
      </c>
      <c r="F34" s="33">
        <f t="shared" si="17"/>
        <v>8194777925.5936041</v>
      </c>
      <c r="G34" s="32">
        <f t="shared" si="17"/>
        <v>4336075</v>
      </c>
      <c r="H34" s="33">
        <f t="shared" si="17"/>
        <v>8357331547.2754049</v>
      </c>
      <c r="I34" s="34">
        <f>F34/D34-1</f>
        <v>3.0243456480338438E-2</v>
      </c>
      <c r="J34" s="34">
        <f>E34/C34-1</f>
        <v>2.1496307493722E-2</v>
      </c>
      <c r="K34" s="34">
        <f>(1+I34)/(1+J34)-1</f>
        <v>8.5630745039870781E-3</v>
      </c>
      <c r="L34" s="34">
        <f>H34/F34-1</f>
        <v>1.9836244881526355E-2</v>
      </c>
      <c r="M34" s="34">
        <f>G34/E34-1</f>
        <v>1.0186256858710552E-2</v>
      </c>
      <c r="N34" s="34">
        <f>(1+L34)/(1+M34)-1</f>
        <v>9.5526819507756322E-3</v>
      </c>
      <c r="O34" s="34">
        <f t="shared" si="12"/>
        <v>1</v>
      </c>
      <c r="P34" s="34">
        <f t="shared" si="13"/>
        <v>1</v>
      </c>
      <c r="Q34" s="34">
        <f t="shared" si="14"/>
        <v>1</v>
      </c>
      <c r="R34" s="34">
        <f t="shared" si="15"/>
        <v>1</v>
      </c>
    </row>
    <row r="35" spans="1:18" ht="12.75" customHeight="1" x14ac:dyDescent="0.2">
      <c r="A35" s="36" t="s">
        <v>3266</v>
      </c>
    </row>
    <row r="36" spans="1:18" ht="12.75" customHeight="1" x14ac:dyDescent="0.2">
      <c r="A36" s="9"/>
    </row>
    <row r="37" spans="1:18" ht="12.75" customHeight="1" x14ac:dyDescent="0.2">
      <c r="A37" s="21"/>
      <c r="B37" s="21"/>
      <c r="C37" s="21"/>
      <c r="D37" s="21"/>
      <c r="E37" s="21"/>
      <c r="F37" s="21"/>
      <c r="G37" s="21"/>
      <c r="H37" s="21"/>
      <c r="I37" s="21"/>
      <c r="J37" s="21"/>
      <c r="K37" s="21"/>
      <c r="L37" s="21"/>
      <c r="M37" s="21"/>
      <c r="N37" s="21"/>
      <c r="O37" s="21"/>
      <c r="P37" s="21"/>
      <c r="Q37" s="21"/>
      <c r="R37" s="21"/>
    </row>
    <row r="38" spans="1:18" ht="45" x14ac:dyDescent="0.2">
      <c r="A38" s="22" t="s">
        <v>6</v>
      </c>
      <c r="B38" s="22" t="s">
        <v>3268</v>
      </c>
      <c r="C38" s="10" t="s">
        <v>3248</v>
      </c>
      <c r="D38" s="10" t="s">
        <v>3249</v>
      </c>
      <c r="E38" s="10" t="s">
        <v>3250</v>
      </c>
      <c r="F38" s="10" t="s">
        <v>3251</v>
      </c>
      <c r="G38" s="10" t="s">
        <v>3252</v>
      </c>
      <c r="H38" s="10" t="s">
        <v>3253</v>
      </c>
      <c r="I38" s="10" t="s">
        <v>3254</v>
      </c>
      <c r="J38" s="10" t="s">
        <v>3255</v>
      </c>
      <c r="K38" s="10" t="s">
        <v>3256</v>
      </c>
      <c r="L38" s="10" t="s">
        <v>3257</v>
      </c>
      <c r="M38" s="10" t="s">
        <v>3258</v>
      </c>
      <c r="N38" s="10" t="s">
        <v>3259</v>
      </c>
      <c r="O38" s="10" t="s">
        <v>3261</v>
      </c>
      <c r="P38" s="10" t="s">
        <v>3260</v>
      </c>
      <c r="Q38" s="10" t="s">
        <v>3262</v>
      </c>
      <c r="R38" s="10" t="s">
        <v>3263</v>
      </c>
    </row>
    <row r="39" spans="1:18" ht="12.75" customHeight="1" x14ac:dyDescent="0.2">
      <c r="A39" s="182" t="s">
        <v>3</v>
      </c>
      <c r="B39" s="17" t="s">
        <v>12</v>
      </c>
      <c r="C39" s="23">
        <v>47242</v>
      </c>
      <c r="D39" s="24">
        <v>36179279.729999997</v>
      </c>
      <c r="E39" s="23">
        <v>52055</v>
      </c>
      <c r="F39" s="24">
        <v>40603001.539999999</v>
      </c>
      <c r="G39" s="23">
        <v>54529</v>
      </c>
      <c r="H39" s="24">
        <v>42967542.93</v>
      </c>
      <c r="I39" s="25">
        <v>0.12227</v>
      </c>
      <c r="J39" s="25">
        <v>0.10188</v>
      </c>
      <c r="K39" s="25">
        <v>1.8506999999999999E-2</v>
      </c>
      <c r="L39" s="25">
        <v>5.8236000000000003E-2</v>
      </c>
      <c r="M39" s="25">
        <v>4.7527E-2</v>
      </c>
      <c r="N39" s="25">
        <v>1.0222999999999999E-2</v>
      </c>
      <c r="O39" s="25">
        <f>(G39-E39)/($G$43-$E$43)</f>
        <v>0.1164235294117647</v>
      </c>
      <c r="P39" s="25">
        <f>(H39-F39)/($H$43-$F$43)</f>
        <v>7.1550081931173751E-2</v>
      </c>
      <c r="Q39" s="25">
        <f>G39/$G$43</f>
        <v>4.1459794742500528E-2</v>
      </c>
      <c r="R39" s="25">
        <f>H39/$H$43</f>
        <v>4.6273413590870914E-2</v>
      </c>
    </row>
    <row r="40" spans="1:18" ht="12.75" customHeight="1" x14ac:dyDescent="0.2">
      <c r="A40" s="183" t="s">
        <v>3</v>
      </c>
      <c r="B40" s="18" t="s">
        <v>13</v>
      </c>
      <c r="C40" s="26">
        <v>138881</v>
      </c>
      <c r="D40" s="27">
        <v>510211842.37</v>
      </c>
      <c r="E40" s="26">
        <v>139943</v>
      </c>
      <c r="F40" s="27">
        <v>521363365.22000003</v>
      </c>
      <c r="G40" s="26">
        <v>139106</v>
      </c>
      <c r="H40" s="27">
        <v>531483467.45999998</v>
      </c>
      <c r="I40" s="28">
        <v>2.1860000000000001E-2</v>
      </c>
      <c r="J40" s="28">
        <v>7.6499999999999997E-3</v>
      </c>
      <c r="K40" s="28">
        <v>1.4102E-2</v>
      </c>
      <c r="L40" s="28">
        <v>1.9411000000000001E-2</v>
      </c>
      <c r="M40" s="28">
        <v>-5.9810000000000002E-3</v>
      </c>
      <c r="N40" s="28">
        <v>2.5545000000000002E-2</v>
      </c>
      <c r="O40" s="28">
        <f t="shared" ref="O40:O43" si="18">(G40-E40)/($G$43-$E$43)</f>
        <v>-3.9388235294117648E-2</v>
      </c>
      <c r="P40" s="28">
        <f t="shared" ref="P40:P43" si="19">(H40-F40)/($H$43-$F$43)</f>
        <v>0.30623026836669215</v>
      </c>
      <c r="Q40" s="28">
        <f t="shared" ref="Q40:Q43" si="20">G40/$G$43</f>
        <v>0.10576585316896107</v>
      </c>
      <c r="R40" s="28">
        <f t="shared" ref="R40:R43" si="21">H40/$H$43</f>
        <v>0.57237516109666831</v>
      </c>
    </row>
    <row r="41" spans="1:18" ht="12.75" customHeight="1" x14ac:dyDescent="0.2">
      <c r="A41" s="183"/>
      <c r="B41" s="19" t="s">
        <v>14</v>
      </c>
      <c r="C41" s="29">
        <f t="shared" ref="C41:H41" si="22">SUM(C39:C40)</f>
        <v>186123</v>
      </c>
      <c r="D41" s="30">
        <f t="shared" si="22"/>
        <v>546391122.10000002</v>
      </c>
      <c r="E41" s="29">
        <f t="shared" si="22"/>
        <v>191998</v>
      </c>
      <c r="F41" s="30">
        <f t="shared" si="22"/>
        <v>561966366.75999999</v>
      </c>
      <c r="G41" s="29">
        <f t="shared" si="22"/>
        <v>193635</v>
      </c>
      <c r="H41" s="30">
        <f t="shared" si="22"/>
        <v>574451010.38999999</v>
      </c>
      <c r="I41" s="31">
        <f>F41/D41-1</f>
        <v>2.8505669345684215E-2</v>
      </c>
      <c r="J41" s="31">
        <f>E41/C41-1</f>
        <v>3.1565147778619407E-2</v>
      </c>
      <c r="K41" s="31">
        <f>(1+I41)/(1+J41)-1</f>
        <v>-2.9658606046583103E-3</v>
      </c>
      <c r="L41" s="31">
        <f>H41/F41-1</f>
        <v>2.2215997911013474E-2</v>
      </c>
      <c r="M41" s="31">
        <f>G41/E41-1</f>
        <v>8.526130480525751E-3</v>
      </c>
      <c r="N41" s="31">
        <f>(1+L41)/(1+M41)-1</f>
        <v>1.357413260473983E-2</v>
      </c>
      <c r="O41" s="31">
        <f t="shared" si="18"/>
        <v>7.7035294117647063E-2</v>
      </c>
      <c r="P41" s="31">
        <f t="shared" si="19"/>
        <v>0.37778035029786727</v>
      </c>
      <c r="Q41" s="31">
        <f t="shared" si="20"/>
        <v>0.14722564791146162</v>
      </c>
      <c r="R41" s="31">
        <f t="shared" si="21"/>
        <v>0.6186485746875392</v>
      </c>
    </row>
    <row r="42" spans="1:18" ht="12.75" customHeight="1" x14ac:dyDescent="0.2">
      <c r="A42" s="183" t="s">
        <v>3</v>
      </c>
      <c r="B42" s="18" t="s">
        <v>3421</v>
      </c>
      <c r="C42" s="26">
        <v>1074015</v>
      </c>
      <c r="D42" s="27">
        <v>306093850.00249559</v>
      </c>
      <c r="E42" s="26">
        <v>1101978</v>
      </c>
      <c r="F42" s="27">
        <v>333544154.48449433</v>
      </c>
      <c r="G42" s="26">
        <v>1121591</v>
      </c>
      <c r="H42" s="27">
        <v>354106871.89419973</v>
      </c>
      <c r="I42" s="28">
        <f>F42/D42-1</f>
        <v>8.9679372786401812E-2</v>
      </c>
      <c r="J42" s="28">
        <f>E42/C42-1</f>
        <v>2.6035949218586429E-2</v>
      </c>
      <c r="K42" s="28">
        <f>(1+I42)/(1+J42)-1</f>
        <v>6.2028453892171376E-2</v>
      </c>
      <c r="L42" s="28">
        <f>H42/F42-1</f>
        <v>6.1649161387600682E-2</v>
      </c>
      <c r="M42" s="28">
        <f>G42/E42-1</f>
        <v>1.7797995967251623E-2</v>
      </c>
      <c r="N42" s="28">
        <f>(1+L42)/(1+M42)-1</f>
        <v>4.3084350326977772E-2</v>
      </c>
      <c r="O42" s="28">
        <f t="shared" si="18"/>
        <v>0.92296470588235291</v>
      </c>
      <c r="P42" s="28">
        <f t="shared" si="19"/>
        <v>0.62221964970213273</v>
      </c>
      <c r="Q42" s="28">
        <f t="shared" si="20"/>
        <v>0.85277435208853836</v>
      </c>
      <c r="R42" s="28">
        <f t="shared" si="21"/>
        <v>0.38135142531246075</v>
      </c>
    </row>
    <row r="43" spans="1:18" ht="12.75" customHeight="1" x14ac:dyDescent="0.2">
      <c r="A43" s="184"/>
      <c r="B43" s="20" t="s">
        <v>3420</v>
      </c>
      <c r="C43" s="32">
        <f t="shared" ref="C43:H43" si="23">SUM(C41:C42)</f>
        <v>1260138</v>
      </c>
      <c r="D43" s="33">
        <f t="shared" si="23"/>
        <v>852484972.10249567</v>
      </c>
      <c r="E43" s="32">
        <f t="shared" si="23"/>
        <v>1293976</v>
      </c>
      <c r="F43" s="33">
        <f t="shared" si="23"/>
        <v>895510521.24449432</v>
      </c>
      <c r="G43" s="32">
        <f t="shared" si="23"/>
        <v>1315226</v>
      </c>
      <c r="H43" s="33">
        <f t="shared" si="23"/>
        <v>928557882.28419971</v>
      </c>
      <c r="I43" s="34">
        <f>F43/D43-1</f>
        <v>5.0470742065850338E-2</v>
      </c>
      <c r="J43" s="34">
        <f>E43/C43-1</f>
        <v>2.6852614554913723E-2</v>
      </c>
      <c r="K43" s="34">
        <f>(1+I43)/(1+J43)-1</f>
        <v>2.3000503846575704E-2</v>
      </c>
      <c r="L43" s="34">
        <f>H43/F43-1</f>
        <v>3.6903375511188052E-2</v>
      </c>
      <c r="M43" s="34">
        <f>G43/E43-1</f>
        <v>1.6422252035586338E-2</v>
      </c>
      <c r="N43" s="34">
        <f>(1+L43)/(1+M43)-1</f>
        <v>2.0150211621778436E-2</v>
      </c>
      <c r="O43" s="34">
        <f t="shared" si="18"/>
        <v>1</v>
      </c>
      <c r="P43" s="34">
        <f t="shared" si="19"/>
        <v>1</v>
      </c>
      <c r="Q43" s="34">
        <f t="shared" si="20"/>
        <v>1</v>
      </c>
      <c r="R43" s="34">
        <f t="shared" si="21"/>
        <v>1</v>
      </c>
    </row>
    <row r="44" spans="1:18" ht="12.75" customHeight="1" x14ac:dyDescent="0.2">
      <c r="A44" s="36" t="s">
        <v>3266</v>
      </c>
    </row>
    <row r="45" spans="1:18" ht="12.75" customHeight="1" x14ac:dyDescent="0.2">
      <c r="A45" s="9" t="s">
        <v>3422</v>
      </c>
    </row>
    <row r="46" spans="1:18" ht="12.75" customHeight="1" x14ac:dyDescent="0.2">
      <c r="A46" s="21"/>
      <c r="B46" s="21"/>
      <c r="C46" s="21"/>
      <c r="D46" s="21"/>
      <c r="E46" s="21"/>
      <c r="F46" s="21"/>
      <c r="G46" s="21"/>
      <c r="H46" s="21"/>
      <c r="I46" s="21"/>
      <c r="J46" s="21"/>
      <c r="K46" s="21"/>
      <c r="L46" s="21"/>
      <c r="M46" s="21"/>
      <c r="N46" s="21"/>
      <c r="O46" s="21"/>
      <c r="P46" s="21"/>
      <c r="Q46" s="21"/>
      <c r="R46" s="21"/>
    </row>
    <row r="47" spans="1:18" ht="45" x14ac:dyDescent="0.2">
      <c r="A47" s="22" t="s">
        <v>6</v>
      </c>
      <c r="B47" s="22" t="s">
        <v>3268</v>
      </c>
      <c r="C47" s="10" t="s">
        <v>3248</v>
      </c>
      <c r="D47" s="10" t="s">
        <v>3249</v>
      </c>
      <c r="E47" s="10" t="s">
        <v>3250</v>
      </c>
      <c r="F47" s="10" t="s">
        <v>3251</v>
      </c>
      <c r="G47" s="10" t="s">
        <v>3252</v>
      </c>
      <c r="H47" s="10" t="s">
        <v>3253</v>
      </c>
      <c r="I47" s="10" t="s">
        <v>3254</v>
      </c>
      <c r="J47" s="10" t="s">
        <v>3255</v>
      </c>
      <c r="K47" s="10" t="s">
        <v>3256</v>
      </c>
      <c r="L47" s="10" t="s">
        <v>3257</v>
      </c>
      <c r="M47" s="10" t="s">
        <v>3258</v>
      </c>
      <c r="N47" s="10" t="s">
        <v>3259</v>
      </c>
      <c r="O47" s="10" t="s">
        <v>3261</v>
      </c>
      <c r="P47" s="10" t="s">
        <v>3260</v>
      </c>
      <c r="Q47" s="10" t="s">
        <v>3262</v>
      </c>
      <c r="R47" s="10" t="s">
        <v>3263</v>
      </c>
    </row>
    <row r="48" spans="1:18" ht="12.75" customHeight="1" x14ac:dyDescent="0.2">
      <c r="A48" s="182" t="s">
        <v>4</v>
      </c>
      <c r="B48" s="17" t="s">
        <v>12</v>
      </c>
      <c r="C48" s="23">
        <v>318395</v>
      </c>
      <c r="D48" s="24">
        <v>281209861.38</v>
      </c>
      <c r="E48" s="23">
        <v>327190</v>
      </c>
      <c r="F48" s="24">
        <v>293293821.08999997</v>
      </c>
      <c r="G48" s="23">
        <v>341142</v>
      </c>
      <c r="H48" s="24">
        <v>313327084.04000002</v>
      </c>
      <c r="I48" s="25">
        <v>4.2970000000000001E-2</v>
      </c>
      <c r="J48" s="25">
        <v>2.7619999999999999E-2</v>
      </c>
      <c r="K48" s="25">
        <v>1.4936E-2</v>
      </c>
      <c r="L48" s="25">
        <v>6.8304000000000004E-2</v>
      </c>
      <c r="M48" s="25">
        <v>4.2641999999999999E-2</v>
      </c>
      <c r="N48" s="25">
        <v>2.4612999999999999E-2</v>
      </c>
      <c r="O48" s="25">
        <f>(G48-E48)/($G$52-$E$52)</f>
        <v>0.77403606102635225</v>
      </c>
      <c r="P48" s="25">
        <f>(H48-F48)/($H$52-$F$52)</f>
        <v>0.43642388126961201</v>
      </c>
      <c r="Q48" s="25">
        <f>G48/$G$52</f>
        <v>0.24856152980221718</v>
      </c>
      <c r="R48" s="25">
        <f>H48/$H$52</f>
        <v>0.12672367424018718</v>
      </c>
    </row>
    <row r="49" spans="1:18" ht="12.75" customHeight="1" x14ac:dyDescent="0.2">
      <c r="A49" s="183" t="s">
        <v>4</v>
      </c>
      <c r="B49" s="18" t="s">
        <v>13</v>
      </c>
      <c r="C49" s="26">
        <v>628078</v>
      </c>
      <c r="D49" s="27">
        <v>1979604297.05</v>
      </c>
      <c r="E49" s="26">
        <v>627240</v>
      </c>
      <c r="F49" s="27">
        <v>2007007004.97</v>
      </c>
      <c r="G49" s="26">
        <v>620089</v>
      </c>
      <c r="H49" s="27">
        <v>2028009363.03</v>
      </c>
      <c r="I49" s="28">
        <v>1.384E-2</v>
      </c>
      <c r="J49" s="28">
        <v>-1.33E-3</v>
      </c>
      <c r="K49" s="28">
        <v>1.5197E-2</v>
      </c>
      <c r="L49" s="28">
        <v>1.0465E-2</v>
      </c>
      <c r="M49" s="28">
        <v>-1.1401E-2</v>
      </c>
      <c r="N49" s="28">
        <v>2.2117000000000001E-2</v>
      </c>
      <c r="O49" s="28">
        <f t="shared" ref="O49:O52" si="24">(G49-E49)/($G$52-$E$52)</f>
        <v>-0.39672676837725379</v>
      </c>
      <c r="P49" s="28">
        <f t="shared" ref="P49:P52" si="25">(H49-F49)/($H$52-$F$52)</f>
        <v>0.45753558185883403</v>
      </c>
      <c r="Q49" s="28">
        <f t="shared" ref="Q49:Q52" si="26">G49/$G$52</f>
        <v>0.45180678560109</v>
      </c>
      <c r="R49" s="28">
        <f t="shared" ref="R49:R52" si="27">H49/$H$52</f>
        <v>0.82021890531446839</v>
      </c>
    </row>
    <row r="50" spans="1:18" ht="12.75" customHeight="1" x14ac:dyDescent="0.2">
      <c r="A50" s="183"/>
      <c r="B50" s="19" t="s">
        <v>14</v>
      </c>
      <c r="C50" s="29">
        <f t="shared" ref="C50:H50" si="28">SUM(C48:C49)</f>
        <v>946473</v>
      </c>
      <c r="D50" s="30">
        <f t="shared" si="28"/>
        <v>2260814158.4299998</v>
      </c>
      <c r="E50" s="29">
        <f t="shared" si="28"/>
        <v>954430</v>
      </c>
      <c r="F50" s="30">
        <f t="shared" si="28"/>
        <v>2300300826.0599999</v>
      </c>
      <c r="G50" s="29">
        <f t="shared" si="28"/>
        <v>961231</v>
      </c>
      <c r="H50" s="30">
        <f t="shared" si="28"/>
        <v>2341336447.0700002</v>
      </c>
      <c r="I50" s="31">
        <f>F50/D50-1</f>
        <v>1.7465684865235032E-2</v>
      </c>
      <c r="J50" s="31">
        <f>E50/C50-1</f>
        <v>8.4070015732091719E-3</v>
      </c>
      <c r="K50" s="31">
        <f>(1+I50)/(1+J50)-1</f>
        <v>8.9831618363354071E-3</v>
      </c>
      <c r="L50" s="31">
        <f>H50/F50-1</f>
        <v>1.7839241087560964E-2</v>
      </c>
      <c r="M50" s="31">
        <f>G50/E50-1</f>
        <v>7.1257190155380457E-3</v>
      </c>
      <c r="N50" s="31">
        <f>(1+L50)/(1+M50)-1</f>
        <v>1.0637720663608352E-2</v>
      </c>
      <c r="O50" s="31">
        <f t="shared" si="24"/>
        <v>0.37730929264909846</v>
      </c>
      <c r="P50" s="31">
        <f t="shared" si="25"/>
        <v>0.8939594631284512</v>
      </c>
      <c r="Q50" s="31">
        <f t="shared" si="26"/>
        <v>0.70036831540330724</v>
      </c>
      <c r="R50" s="31">
        <f t="shared" si="27"/>
        <v>0.94694257955465566</v>
      </c>
    </row>
    <row r="51" spans="1:18" ht="12.75" customHeight="1" x14ac:dyDescent="0.2">
      <c r="A51" s="183" t="s">
        <v>4</v>
      </c>
      <c r="B51" s="18" t="s">
        <v>3409</v>
      </c>
      <c r="C51" s="26">
        <v>385006</v>
      </c>
      <c r="D51" s="27">
        <v>121215256.99869978</v>
      </c>
      <c r="E51" s="26">
        <v>400010</v>
      </c>
      <c r="F51" s="27">
        <v>126318041.69350076</v>
      </c>
      <c r="G51" s="26">
        <v>411234</v>
      </c>
      <c r="H51" s="27">
        <v>131185644.15450031</v>
      </c>
      <c r="I51" s="28">
        <f>F51/D51-1</f>
        <v>4.2096884675628887E-2</v>
      </c>
      <c r="J51" s="28">
        <f>E51/C51-1</f>
        <v>3.8970821233954789E-2</v>
      </c>
      <c r="K51" s="28">
        <f>(1+I51)/(1+J51)-1</f>
        <v>3.008807733369645E-3</v>
      </c>
      <c r="L51" s="28">
        <f>H51/F51-1</f>
        <v>3.8534499076627204E-2</v>
      </c>
      <c r="M51" s="28">
        <f>G51/E51-1</f>
        <v>2.8059298517536968E-2</v>
      </c>
      <c r="N51" s="28">
        <f>(1+L51)/(1+M51)-1</f>
        <v>1.0189296059279318E-2</v>
      </c>
      <c r="O51" s="28">
        <f t="shared" si="24"/>
        <v>0.62269070735090148</v>
      </c>
      <c r="P51" s="28">
        <f t="shared" si="25"/>
        <v>0.10604053687155007</v>
      </c>
      <c r="Q51" s="28">
        <f t="shared" si="26"/>
        <v>0.29963168459669282</v>
      </c>
      <c r="R51" s="28">
        <f t="shared" si="27"/>
        <v>5.3057420445344318E-2</v>
      </c>
    </row>
    <row r="52" spans="1:18" ht="12.75" customHeight="1" x14ac:dyDescent="0.2">
      <c r="A52" s="184"/>
      <c r="B52" s="20" t="s">
        <v>3419</v>
      </c>
      <c r="C52" s="32">
        <f t="shared" ref="C52:H52" si="29">SUM(C50:C51)</f>
        <v>1331479</v>
      </c>
      <c r="D52" s="33">
        <f t="shared" si="29"/>
        <v>2382029415.4286995</v>
      </c>
      <c r="E52" s="32">
        <f t="shared" si="29"/>
        <v>1354440</v>
      </c>
      <c r="F52" s="33">
        <f t="shared" si="29"/>
        <v>2426618867.7535009</v>
      </c>
      <c r="G52" s="32">
        <f t="shared" si="29"/>
        <v>1372465</v>
      </c>
      <c r="H52" s="33">
        <f t="shared" si="29"/>
        <v>2472522091.2245007</v>
      </c>
      <c r="I52" s="34">
        <f>F52/D52-1</f>
        <v>1.8719102306625546E-2</v>
      </c>
      <c r="J52" s="34">
        <f>E52/C52-1</f>
        <v>1.7244733112576238E-2</v>
      </c>
      <c r="K52" s="34">
        <f>(1+I52)/(1+J52)-1</f>
        <v>1.4493751071464889E-3</v>
      </c>
      <c r="L52" s="34">
        <f>H52/F52-1</f>
        <v>1.8916536123983807E-2</v>
      </c>
      <c r="M52" s="34">
        <f>G52/E52-1</f>
        <v>1.330808304539155E-2</v>
      </c>
      <c r="N52" s="34">
        <f>(1+L52)/(1+M52)-1</f>
        <v>5.5347955596452003E-3</v>
      </c>
      <c r="O52" s="34">
        <f t="shared" si="24"/>
        <v>1</v>
      </c>
      <c r="P52" s="34">
        <f t="shared" si="25"/>
        <v>1</v>
      </c>
      <c r="Q52" s="34">
        <f t="shared" si="26"/>
        <v>1</v>
      </c>
      <c r="R52" s="34">
        <f t="shared" si="27"/>
        <v>1</v>
      </c>
    </row>
    <row r="53" spans="1:18" ht="12.75" customHeight="1" x14ac:dyDescent="0.2">
      <c r="A53" s="36" t="s">
        <v>3266</v>
      </c>
    </row>
    <row r="54" spans="1:18" ht="12.75" customHeight="1" x14ac:dyDescent="0.2">
      <c r="A54" s="9"/>
    </row>
    <row r="55" spans="1:18" ht="12.75" customHeight="1" x14ac:dyDescent="0.2">
      <c r="A55" s="21"/>
      <c r="B55" s="21"/>
      <c r="C55" s="21"/>
      <c r="D55" s="21"/>
      <c r="E55" s="21"/>
      <c r="F55" s="21"/>
      <c r="G55" s="21"/>
      <c r="H55" s="21"/>
      <c r="I55" s="21"/>
      <c r="J55" s="21"/>
      <c r="K55" s="21"/>
      <c r="L55" s="21"/>
      <c r="M55" s="21"/>
      <c r="N55" s="21"/>
      <c r="O55" s="21"/>
      <c r="P55" s="21"/>
      <c r="Q55" s="21"/>
      <c r="R55" s="21"/>
    </row>
    <row r="56" spans="1:18" ht="56.25" x14ac:dyDescent="0.2">
      <c r="A56" s="22" t="s">
        <v>6</v>
      </c>
      <c r="B56" s="22" t="s">
        <v>3268</v>
      </c>
      <c r="C56" s="10" t="s">
        <v>3248</v>
      </c>
      <c r="D56" s="10" t="s">
        <v>3249</v>
      </c>
      <c r="E56" s="10" t="s">
        <v>3250</v>
      </c>
      <c r="F56" s="10" t="s">
        <v>3251</v>
      </c>
      <c r="G56" s="10" t="s">
        <v>3252</v>
      </c>
      <c r="H56" s="10" t="s">
        <v>3253</v>
      </c>
      <c r="I56" s="10" t="s">
        <v>3254</v>
      </c>
      <c r="J56" s="10" t="s">
        <v>3255</v>
      </c>
      <c r="K56" s="10" t="s">
        <v>3256</v>
      </c>
      <c r="L56" s="10" t="s">
        <v>3257</v>
      </c>
      <c r="M56" s="10" t="s">
        <v>3258</v>
      </c>
      <c r="N56" s="10" t="s">
        <v>3259</v>
      </c>
      <c r="O56" s="10" t="s">
        <v>3400</v>
      </c>
      <c r="P56" s="10" t="s">
        <v>3401</v>
      </c>
      <c r="Q56" s="10" t="s">
        <v>3262</v>
      </c>
      <c r="R56" s="10" t="s">
        <v>3263</v>
      </c>
    </row>
    <row r="57" spans="1:18" ht="12.75" customHeight="1" x14ac:dyDescent="0.2">
      <c r="A57" s="182" t="s">
        <v>5</v>
      </c>
      <c r="B57" s="17" t="s">
        <v>12</v>
      </c>
      <c r="C57" s="23">
        <v>22459</v>
      </c>
      <c r="D57" s="24">
        <v>19318976.870000001</v>
      </c>
      <c r="E57" s="23">
        <v>24916</v>
      </c>
      <c r="F57" s="24">
        <v>22186442.539999999</v>
      </c>
      <c r="G57" s="23">
        <v>25875</v>
      </c>
      <c r="H57" s="24">
        <v>23851773.34</v>
      </c>
      <c r="I57" s="25">
        <v>0.14843000000000001</v>
      </c>
      <c r="J57" s="25">
        <v>0.1094</v>
      </c>
      <c r="K57" s="25">
        <v>3.5179000000000002E-2</v>
      </c>
      <c r="L57" s="25">
        <v>7.5061000000000003E-2</v>
      </c>
      <c r="M57" s="25">
        <v>3.8489000000000002E-2</v>
      </c>
      <c r="N57" s="25">
        <v>3.5215999999999997E-2</v>
      </c>
      <c r="O57" s="25">
        <f>(G57-E57)/($G$61-$E$61)</f>
        <v>-0.51978319783197835</v>
      </c>
      <c r="P57" s="25">
        <f>(H57-F57)/($H$61-$F$61)</f>
        <v>-0.26729326923924296</v>
      </c>
      <c r="Q57" s="25">
        <f>G57/$G$61</f>
        <v>0.18348981675838202</v>
      </c>
      <c r="R57" s="25">
        <f>H57/$H$61</f>
        <v>8.3868829451055116E-2</v>
      </c>
    </row>
    <row r="58" spans="1:18" ht="12.75" customHeight="1" x14ac:dyDescent="0.2">
      <c r="A58" s="183" t="s">
        <v>5</v>
      </c>
      <c r="B58" s="18" t="s">
        <v>13</v>
      </c>
      <c r="C58" s="26">
        <v>75722</v>
      </c>
      <c r="D58" s="27">
        <v>242865097.18000001</v>
      </c>
      <c r="E58" s="26">
        <v>78490</v>
      </c>
      <c r="F58" s="27">
        <v>255559936.37</v>
      </c>
      <c r="G58" s="26">
        <v>75094</v>
      </c>
      <c r="H58" s="27">
        <v>246766970.97999999</v>
      </c>
      <c r="I58" s="28">
        <v>5.2269999999999997E-2</v>
      </c>
      <c r="J58" s="28">
        <v>3.6549999999999999E-2</v>
      </c>
      <c r="K58" s="28">
        <v>1.5162E-2</v>
      </c>
      <c r="L58" s="28">
        <v>-3.4407E-2</v>
      </c>
      <c r="M58" s="28">
        <v>-4.3267E-2</v>
      </c>
      <c r="N58" s="28">
        <v>9.2610000000000001E-3</v>
      </c>
      <c r="O58" s="28">
        <f t="shared" ref="O58:O61" si="30">(G58-E58)/($G$61-$E$61)</f>
        <v>1.840650406504065</v>
      </c>
      <c r="P58" s="28">
        <f t="shared" ref="P58:P61" si="31">(H58-F58)/($H$61-$F$61)</f>
        <v>1.4113114736127008</v>
      </c>
      <c r="Q58" s="28">
        <f t="shared" ref="Q58:Q61" si="32">G58/$G$61</f>
        <v>0.53252113235377541</v>
      </c>
      <c r="R58" s="28">
        <f t="shared" ref="R58:R61" si="33">H58/$H$61</f>
        <v>0.86769468702636465</v>
      </c>
    </row>
    <row r="59" spans="1:18" ht="12.75" customHeight="1" x14ac:dyDescent="0.2">
      <c r="A59" s="183"/>
      <c r="B59" s="19" t="s">
        <v>14</v>
      </c>
      <c r="C59" s="29">
        <f t="shared" ref="C59:H59" si="34">SUM(C57:C58)</f>
        <v>98181</v>
      </c>
      <c r="D59" s="30">
        <f t="shared" si="34"/>
        <v>262184074.05000001</v>
      </c>
      <c r="E59" s="29">
        <f t="shared" si="34"/>
        <v>103406</v>
      </c>
      <c r="F59" s="30">
        <f t="shared" si="34"/>
        <v>277746378.91000003</v>
      </c>
      <c r="G59" s="29">
        <f t="shared" si="34"/>
        <v>100969</v>
      </c>
      <c r="H59" s="30">
        <f t="shared" si="34"/>
        <v>270618744.31999999</v>
      </c>
      <c r="I59" s="31">
        <f>F59/D59-1</f>
        <v>5.9356407960279745E-2</v>
      </c>
      <c r="J59" s="31">
        <f>E59/C59-1</f>
        <v>5.321803607622666E-2</v>
      </c>
      <c r="K59" s="31">
        <f>(1+I59)/(1+J59)-1</f>
        <v>5.8282061964316512E-3</v>
      </c>
      <c r="L59" s="31">
        <f>H59/F59-1</f>
        <v>-2.5662385295434076E-2</v>
      </c>
      <c r="M59" s="31">
        <f>G59/E59-1</f>
        <v>-2.3567297835715539E-2</v>
      </c>
      <c r="N59" s="31">
        <f>(1+L59)/(1+M59)-1</f>
        <v>-2.1456547441259799E-3</v>
      </c>
      <c r="O59" s="31">
        <f t="shared" si="30"/>
        <v>1.3208672086720867</v>
      </c>
      <c r="P59" s="31">
        <f t="shared" si="31"/>
        <v>1.1440182043734608</v>
      </c>
      <c r="Q59" s="31">
        <f t="shared" si="32"/>
        <v>0.71601094911215746</v>
      </c>
      <c r="R59" s="31">
        <f t="shared" si="33"/>
        <v>0.95156351647741977</v>
      </c>
    </row>
    <row r="60" spans="1:18" ht="12.75" customHeight="1" x14ac:dyDescent="0.2">
      <c r="A60" s="183" t="s">
        <v>5</v>
      </c>
      <c r="B60" s="18" t="s">
        <v>3409</v>
      </c>
      <c r="C60" s="26">
        <v>38299</v>
      </c>
      <c r="D60" s="27">
        <v>12176684.272099921</v>
      </c>
      <c r="E60" s="26">
        <v>39455</v>
      </c>
      <c r="F60" s="27">
        <v>12877750.66929993</v>
      </c>
      <c r="G60" s="26">
        <v>40047</v>
      </c>
      <c r="H60" s="27">
        <v>13775034.585899953</v>
      </c>
      <c r="I60" s="28">
        <f>F60/D60-1</f>
        <v>5.7574490849396698E-2</v>
      </c>
      <c r="J60" s="28">
        <f>E60/C60-1</f>
        <v>3.0183555706415399E-2</v>
      </c>
      <c r="K60" s="28">
        <f>(1+I60)/(1+J60)-1</f>
        <v>2.6588402611609219E-2</v>
      </c>
      <c r="L60" s="28">
        <f>H60/F60-1</f>
        <v>6.967706858458711E-2</v>
      </c>
      <c r="M60" s="28">
        <f>G60/E60-1</f>
        <v>1.5004435432771412E-2</v>
      </c>
      <c r="N60" s="28">
        <f>(1+L60)/(1+M60)-1</f>
        <v>5.3864427822430949E-2</v>
      </c>
      <c r="O60" s="28">
        <f t="shared" si="30"/>
        <v>-0.32086720867208673</v>
      </c>
      <c r="P60" s="28">
        <f t="shared" si="31"/>
        <v>-0.14401820437345669</v>
      </c>
      <c r="Q60" s="28">
        <f t="shared" si="32"/>
        <v>0.28398905088784249</v>
      </c>
      <c r="R60" s="28">
        <f t="shared" si="33"/>
        <v>4.8436483522580245E-2</v>
      </c>
    </row>
    <row r="61" spans="1:18" ht="12.75" customHeight="1" x14ac:dyDescent="0.2">
      <c r="A61" s="184"/>
      <c r="B61" s="20" t="s">
        <v>3418</v>
      </c>
      <c r="C61" s="32">
        <f t="shared" ref="C61:H61" si="35">SUM(C59:C60)</f>
        <v>136480</v>
      </c>
      <c r="D61" s="33">
        <f t="shared" si="35"/>
        <v>274360758.32209992</v>
      </c>
      <c r="E61" s="32">
        <f t="shared" si="35"/>
        <v>142861</v>
      </c>
      <c r="F61" s="33">
        <f t="shared" si="35"/>
        <v>290624129.57929993</v>
      </c>
      <c r="G61" s="32">
        <f t="shared" si="35"/>
        <v>141016</v>
      </c>
      <c r="H61" s="33">
        <f t="shared" si="35"/>
        <v>284393778.90589994</v>
      </c>
      <c r="I61" s="34">
        <f>F61/D61-1</f>
        <v>5.9277322881965411E-2</v>
      </c>
      <c r="J61" s="34">
        <f>E61/C61-1</f>
        <v>4.6754103165298933E-2</v>
      </c>
      <c r="K61" s="34">
        <f>(1+I61)/(1+J61)-1</f>
        <v>1.1963860164289963E-2</v>
      </c>
      <c r="L61" s="34">
        <f>H61/F61-1</f>
        <v>-2.1437829964149557E-2</v>
      </c>
      <c r="M61" s="34">
        <f>G61/E61-1</f>
        <v>-1.2914651304414826E-2</v>
      </c>
      <c r="N61" s="34">
        <f>(1+L61)/(1+M61)-1</f>
        <v>-8.6346927051423883E-3</v>
      </c>
      <c r="O61" s="34">
        <f t="shared" si="30"/>
        <v>1</v>
      </c>
      <c r="P61" s="34">
        <f t="shared" si="31"/>
        <v>1</v>
      </c>
      <c r="Q61" s="34">
        <f t="shared" si="32"/>
        <v>1</v>
      </c>
      <c r="R61" s="34">
        <f t="shared" si="33"/>
        <v>1</v>
      </c>
    </row>
    <row r="62" spans="1:18" ht="12.75" customHeight="1" x14ac:dyDescent="0.2">
      <c r="A62" s="36" t="s">
        <v>3266</v>
      </c>
    </row>
    <row r="65" spans="3:8" ht="12.75" customHeight="1" x14ac:dyDescent="0.2">
      <c r="C65" s="119"/>
      <c r="D65" s="119"/>
      <c r="E65" s="119"/>
      <c r="F65" s="119"/>
      <c r="G65" s="119"/>
      <c r="H65" s="119"/>
    </row>
  </sheetData>
  <mergeCells count="6">
    <mergeCell ref="A57:A61"/>
    <mergeCell ref="A12:A16"/>
    <mergeCell ref="A21:A25"/>
    <mergeCell ref="A30:A34"/>
    <mergeCell ref="A39:A43"/>
    <mergeCell ref="A48:A52"/>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 manualBreakCount="1">
    <brk id="3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1:Q43"/>
  <sheetViews>
    <sheetView view="pageBreakPreview" zoomScale="60" zoomScaleNormal="100" workbookViewId="0">
      <selection activeCell="E36" sqref="E36"/>
    </sheetView>
  </sheetViews>
  <sheetFormatPr baseColWidth="10" defaultColWidth="9.140625" defaultRowHeight="12.75" x14ac:dyDescent="0.2"/>
  <cols>
    <col min="1" max="1" width="21.4257812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11" spans="1:17" ht="45" x14ac:dyDescent="0.2">
      <c r="A11" s="57" t="s">
        <v>2313</v>
      </c>
      <c r="B11" s="3" t="s">
        <v>3248</v>
      </c>
      <c r="C11" s="3" t="s">
        <v>3249</v>
      </c>
      <c r="D11" s="3" t="s">
        <v>3250</v>
      </c>
      <c r="E11" s="3" t="s">
        <v>3251</v>
      </c>
      <c r="F11" s="3" t="s">
        <v>3252</v>
      </c>
      <c r="G11" s="3" t="s">
        <v>3253</v>
      </c>
      <c r="H11" s="3" t="s">
        <v>3254</v>
      </c>
      <c r="I11" s="3" t="s">
        <v>3255</v>
      </c>
      <c r="J11" s="3" t="s">
        <v>3256</v>
      </c>
      <c r="K11" s="3" t="s">
        <v>3257</v>
      </c>
      <c r="L11" s="3" t="s">
        <v>3258</v>
      </c>
      <c r="M11" s="3" t="s">
        <v>3259</v>
      </c>
      <c r="N11" s="3" t="s">
        <v>3261</v>
      </c>
      <c r="O11" s="3" t="s">
        <v>3260</v>
      </c>
      <c r="P11" s="3" t="s">
        <v>3262</v>
      </c>
      <c r="Q11" s="3" t="s">
        <v>3263</v>
      </c>
    </row>
    <row r="12" spans="1:17" x14ac:dyDescent="0.2">
      <c r="A12" s="2" t="s">
        <v>2291</v>
      </c>
      <c r="B12" s="45">
        <v>386435</v>
      </c>
      <c r="C12" s="46">
        <v>878272129.40002441</v>
      </c>
      <c r="D12" s="45">
        <v>387421</v>
      </c>
      <c r="E12" s="46">
        <v>902093873.11001885</v>
      </c>
      <c r="F12" s="45">
        <v>388932</v>
      </c>
      <c r="G12" s="46">
        <v>926387767.32005656</v>
      </c>
      <c r="H12" s="47">
        <v>2.7123419851962996E-2</v>
      </c>
      <c r="I12" s="47">
        <v>2.55152871763686E-3</v>
      </c>
      <c r="J12" s="47">
        <v>2.4509354811673385E-2</v>
      </c>
      <c r="K12" s="47">
        <v>2.6930561146904983E-2</v>
      </c>
      <c r="L12" s="47">
        <v>3.9001499660575962E-3</v>
      </c>
      <c r="M12" s="47">
        <v>2.2940938081965758E-2</v>
      </c>
      <c r="N12" s="48">
        <v>2.077033045582009E-2</v>
      </c>
      <c r="O12" s="48">
        <v>4.6672818812974387E-2</v>
      </c>
      <c r="P12" s="48">
        <v>3.5321535754640782E-2</v>
      </c>
      <c r="Q12" s="48">
        <v>3.4186543823066205E-2</v>
      </c>
    </row>
    <row r="13" spans="1:17" x14ac:dyDescent="0.2">
      <c r="A13" s="2" t="s">
        <v>2292</v>
      </c>
      <c r="B13" s="49">
        <v>533161</v>
      </c>
      <c r="C13" s="50">
        <v>1223255635.7498987</v>
      </c>
      <c r="D13" s="49">
        <v>538690</v>
      </c>
      <c r="E13" s="50">
        <v>1267831144.1298792</v>
      </c>
      <c r="F13" s="49">
        <v>546714</v>
      </c>
      <c r="G13" s="50">
        <v>1299885337.9797895</v>
      </c>
      <c r="H13" s="51">
        <v>3.644005968765001E-2</v>
      </c>
      <c r="I13" s="51">
        <v>1.0370225879237228E-2</v>
      </c>
      <c r="J13" s="51">
        <v>2.5802258558961816E-2</v>
      </c>
      <c r="K13" s="51">
        <v>2.5282699512725142E-2</v>
      </c>
      <c r="L13" s="51">
        <v>1.4895394382669068E-2</v>
      </c>
      <c r="M13" s="51">
        <v>1.0234852958786287E-2</v>
      </c>
      <c r="N13" s="52">
        <v>0.11029856490900093</v>
      </c>
      <c r="O13" s="52">
        <v>6.1581711388809794E-2</v>
      </c>
      <c r="P13" s="52">
        <v>4.9650782395284213E-2</v>
      </c>
      <c r="Q13" s="52">
        <v>4.7969747269400488E-2</v>
      </c>
    </row>
    <row r="14" spans="1:17" x14ac:dyDescent="0.2">
      <c r="A14" s="2" t="s">
        <v>2293</v>
      </c>
      <c r="B14" s="49">
        <v>218729</v>
      </c>
      <c r="C14" s="50">
        <v>556639461.12003171</v>
      </c>
      <c r="D14" s="49">
        <v>225357</v>
      </c>
      <c r="E14" s="50">
        <v>577924100.12003088</v>
      </c>
      <c r="F14" s="49">
        <v>227162</v>
      </c>
      <c r="G14" s="50">
        <v>589591735.37004864</v>
      </c>
      <c r="H14" s="51">
        <v>3.8237747207450358E-2</v>
      </c>
      <c r="I14" s="51">
        <v>3.0302337595837774E-2</v>
      </c>
      <c r="J14" s="51">
        <v>7.7020203895970642E-3</v>
      </c>
      <c r="K14" s="51">
        <v>2.0188871250730805E-2</v>
      </c>
      <c r="L14" s="51">
        <v>8.0095137936695999E-3</v>
      </c>
      <c r="M14" s="51">
        <v>1.2082581851061943E-2</v>
      </c>
      <c r="N14" s="52">
        <v>2.4811678671578598E-2</v>
      </c>
      <c r="O14" s="52">
        <v>2.2415567520457515E-2</v>
      </c>
      <c r="P14" s="52">
        <v>2.0630111960691609E-2</v>
      </c>
      <c r="Q14" s="52">
        <v>2.1757739480148072E-2</v>
      </c>
    </row>
    <row r="15" spans="1:17" x14ac:dyDescent="0.2">
      <c r="A15" s="2" t="s">
        <v>2294</v>
      </c>
      <c r="B15" s="49">
        <v>288497</v>
      </c>
      <c r="C15" s="50">
        <v>708493218.80004251</v>
      </c>
      <c r="D15" s="49">
        <v>293855</v>
      </c>
      <c r="E15" s="50">
        <v>734915221.76001287</v>
      </c>
      <c r="F15" s="49">
        <v>299885</v>
      </c>
      <c r="G15" s="50">
        <v>751880200.14999723</v>
      </c>
      <c r="H15" s="51">
        <v>3.7293233384393783E-2</v>
      </c>
      <c r="I15" s="51">
        <v>1.857211686776639E-2</v>
      </c>
      <c r="J15" s="51">
        <v>1.8379765366243445E-2</v>
      </c>
      <c r="K15" s="51">
        <v>2.3084265895807362E-2</v>
      </c>
      <c r="L15" s="51">
        <v>2.0520324649912373E-2</v>
      </c>
      <c r="M15" s="51">
        <v>2.512386264109376E-3</v>
      </c>
      <c r="N15" s="52">
        <v>8.2888876670149006E-2</v>
      </c>
      <c r="O15" s="52">
        <v>3.2592689986877872E-2</v>
      </c>
      <c r="P15" s="52">
        <v>2.7234577637685897E-2</v>
      </c>
      <c r="Q15" s="52">
        <v>2.7746680514233475E-2</v>
      </c>
    </row>
    <row r="16" spans="1:17" x14ac:dyDescent="0.2">
      <c r="A16" s="2" t="s">
        <v>2295</v>
      </c>
      <c r="B16" s="49">
        <v>540509</v>
      </c>
      <c r="C16" s="50">
        <v>1290041950.3397994</v>
      </c>
      <c r="D16" s="49">
        <v>544941</v>
      </c>
      <c r="E16" s="50">
        <v>1317495751.4797978</v>
      </c>
      <c r="F16" s="49">
        <v>545319</v>
      </c>
      <c r="G16" s="50">
        <v>1350341190.9595606</v>
      </c>
      <c r="H16" s="51">
        <v>2.1281324326520586E-2</v>
      </c>
      <c r="I16" s="51">
        <v>8.199678451237629E-3</v>
      </c>
      <c r="J16" s="51">
        <v>1.2975252973080283E-2</v>
      </c>
      <c r="K16" s="51">
        <v>2.4930205234340322E-2</v>
      </c>
      <c r="L16" s="51">
        <v>6.9365307436951892E-4</v>
      </c>
      <c r="M16" s="51">
        <v>2.4219752054497719E-2</v>
      </c>
      <c r="N16" s="52">
        <v>5.1960191345466538E-3</v>
      </c>
      <c r="O16" s="52">
        <v>6.3101832601135097E-2</v>
      </c>
      <c r="P16" s="52">
        <v>4.9524093045018036E-2</v>
      </c>
      <c r="Q16" s="52">
        <v>4.98317226644482E-2</v>
      </c>
    </row>
    <row r="17" spans="1:17" x14ac:dyDescent="0.2">
      <c r="A17" s="2" t="s">
        <v>2296</v>
      </c>
      <c r="B17" s="49">
        <v>372133</v>
      </c>
      <c r="C17" s="50">
        <v>889636000.98998165</v>
      </c>
      <c r="D17" s="49">
        <v>376813</v>
      </c>
      <c r="E17" s="50">
        <v>911300955.02997851</v>
      </c>
      <c r="F17" s="49">
        <v>374185</v>
      </c>
      <c r="G17" s="50">
        <v>921239277.90984952</v>
      </c>
      <c r="H17" s="51">
        <v>2.4352604903452906E-2</v>
      </c>
      <c r="I17" s="51">
        <v>1.2576148850007927E-2</v>
      </c>
      <c r="J17" s="51">
        <v>1.1630193014934743E-2</v>
      </c>
      <c r="K17" s="51">
        <v>1.0905642998633834E-2</v>
      </c>
      <c r="L17" s="51">
        <v>-6.9742816728722203E-3</v>
      </c>
      <c r="M17" s="51">
        <v>1.8005500100870455E-2</v>
      </c>
      <c r="N17" s="52">
        <v>-3.6124704459229121E-2</v>
      </c>
      <c r="O17" s="52">
        <v>1.909325606947794E-2</v>
      </c>
      <c r="P17" s="52">
        <v>3.3982261311361013E-2</v>
      </c>
      <c r="Q17" s="52">
        <v>3.3996548806882201E-2</v>
      </c>
    </row>
    <row r="18" spans="1:17" x14ac:dyDescent="0.2">
      <c r="A18" s="2" t="s">
        <v>2297</v>
      </c>
      <c r="B18" s="49">
        <v>227622</v>
      </c>
      <c r="C18" s="50">
        <v>544484993.95004833</v>
      </c>
      <c r="D18" s="49">
        <v>226716</v>
      </c>
      <c r="E18" s="50">
        <v>551643589.82002985</v>
      </c>
      <c r="F18" s="49">
        <v>225718</v>
      </c>
      <c r="G18" s="50">
        <v>551571274.18009698</v>
      </c>
      <c r="H18" s="51">
        <v>1.3147462188165033E-2</v>
      </c>
      <c r="I18" s="51">
        <v>-3.9802831009304899E-3</v>
      </c>
      <c r="J18" s="51">
        <v>1.7196190997523397E-2</v>
      </c>
      <c r="K18" s="51">
        <v>-1.3109123584027028E-4</v>
      </c>
      <c r="L18" s="51">
        <v>-4.4019830977963621E-3</v>
      </c>
      <c r="M18" s="51">
        <v>4.2897753806751173E-3</v>
      </c>
      <c r="N18" s="52">
        <v>-1.371859020179249E-2</v>
      </c>
      <c r="O18" s="52">
        <v>-1.3893098943917474E-4</v>
      </c>
      <c r="P18" s="52">
        <v>2.0498972590236874E-2</v>
      </c>
      <c r="Q18" s="52">
        <v>2.0354668100650453E-2</v>
      </c>
    </row>
    <row r="19" spans="1:17" x14ac:dyDescent="0.2">
      <c r="A19" s="2" t="s">
        <v>2298</v>
      </c>
      <c r="B19" s="49">
        <v>36778</v>
      </c>
      <c r="C19" s="50">
        <v>88629544.267196923</v>
      </c>
      <c r="D19" s="49">
        <v>36622</v>
      </c>
      <c r="E19" s="50">
        <v>89680164.670795634</v>
      </c>
      <c r="F19" s="49">
        <v>36049</v>
      </c>
      <c r="G19" s="50">
        <v>89334663.350396305</v>
      </c>
      <c r="H19" s="51">
        <v>1.1854065281339381E-2</v>
      </c>
      <c r="I19" s="51">
        <v>-4.2416662134971998E-3</v>
      </c>
      <c r="J19" s="51">
        <v>1.6164295038968469E-2</v>
      </c>
      <c r="K19" s="51">
        <v>-3.8525946252175166E-3</v>
      </c>
      <c r="L19" s="51">
        <v>-1.5646332805417509E-2</v>
      </c>
      <c r="M19" s="51">
        <v>1.1981200023170841E-2</v>
      </c>
      <c r="N19" s="52">
        <v>-7.8765051960191339E-3</v>
      </c>
      <c r="O19" s="52">
        <v>-6.6376845092124351E-4</v>
      </c>
      <c r="P19" s="52">
        <v>3.2738526077027486E-3</v>
      </c>
      <c r="Q19" s="52">
        <v>3.2967224862891047E-3</v>
      </c>
    </row>
    <row r="20" spans="1:17" x14ac:dyDescent="0.2">
      <c r="A20" s="2" t="s">
        <v>2299</v>
      </c>
      <c r="B20" s="49">
        <v>200696</v>
      </c>
      <c r="C20" s="50">
        <v>484416564.26003891</v>
      </c>
      <c r="D20" s="49">
        <v>204664</v>
      </c>
      <c r="E20" s="50">
        <v>498548819.420035</v>
      </c>
      <c r="F20" s="49">
        <v>206646</v>
      </c>
      <c r="G20" s="50">
        <v>507076328.30010039</v>
      </c>
      <c r="H20" s="51">
        <v>2.9173765314122864E-2</v>
      </c>
      <c r="I20" s="51">
        <v>1.9771196237094911E-2</v>
      </c>
      <c r="J20" s="51">
        <v>9.2202732453347952E-3</v>
      </c>
      <c r="K20" s="51">
        <v>1.7104661665803333E-2</v>
      </c>
      <c r="L20" s="51">
        <v>9.6841652659969517E-3</v>
      </c>
      <c r="M20" s="51">
        <v>7.3493243284165179E-3</v>
      </c>
      <c r="N20" s="52">
        <v>2.7244735250453622E-2</v>
      </c>
      <c r="O20" s="52">
        <v>1.6382835680616225E-2</v>
      </c>
      <c r="P20" s="52">
        <v>1.8766915752762691E-2</v>
      </c>
      <c r="Q20" s="52">
        <v>1.8712668420935413E-2</v>
      </c>
    </row>
    <row r="21" spans="1:17" x14ac:dyDescent="0.2">
      <c r="A21" s="2" t="s">
        <v>2300</v>
      </c>
      <c r="B21" s="49">
        <v>1856317</v>
      </c>
      <c r="C21" s="50">
        <v>4753200417.1025639</v>
      </c>
      <c r="D21" s="49">
        <v>1907540</v>
      </c>
      <c r="E21" s="50">
        <v>4922289161.2297955</v>
      </c>
      <c r="F21" s="49">
        <v>1933172</v>
      </c>
      <c r="G21" s="50">
        <v>5040895606.94625</v>
      </c>
      <c r="H21" s="51">
        <v>3.5573661804545582E-2</v>
      </c>
      <c r="I21" s="51">
        <v>2.7593886173536093E-2</v>
      </c>
      <c r="J21" s="51">
        <v>7.7654954339247588E-3</v>
      </c>
      <c r="K21" s="51">
        <v>2.4095789952905084E-2</v>
      </c>
      <c r="L21" s="51">
        <v>1.3437201841114734E-2</v>
      </c>
      <c r="M21" s="51">
        <v>1.0517265492550342E-2</v>
      </c>
      <c r="N21" s="52">
        <v>0.35233958321878267</v>
      </c>
      <c r="O21" s="52">
        <v>0.22786372176955202</v>
      </c>
      <c r="P21" s="52">
        <v>0.1755643760808327</v>
      </c>
      <c r="Q21" s="52">
        <v>0.18602447555293714</v>
      </c>
    </row>
    <row r="22" spans="1:17" x14ac:dyDescent="0.2">
      <c r="A22" s="2" t="s">
        <v>2301</v>
      </c>
      <c r="B22" s="49">
        <v>354334</v>
      </c>
      <c r="C22" s="50">
        <v>864927074.52996182</v>
      </c>
      <c r="D22" s="49">
        <v>362478</v>
      </c>
      <c r="E22" s="50">
        <v>887773430.94995928</v>
      </c>
      <c r="F22" s="49">
        <v>368212</v>
      </c>
      <c r="G22" s="50">
        <v>919277644.02002561</v>
      </c>
      <c r="H22" s="51">
        <v>2.6414199639215985E-2</v>
      </c>
      <c r="I22" s="51">
        <v>2.2983964282287335E-2</v>
      </c>
      <c r="J22" s="51">
        <v>3.3531663024016804E-3</v>
      </c>
      <c r="K22" s="51">
        <v>3.5486771705203368E-2</v>
      </c>
      <c r="L22" s="51">
        <v>1.5818891077527465E-2</v>
      </c>
      <c r="M22" s="51">
        <v>1.9361601561488289E-2</v>
      </c>
      <c r="N22" s="52">
        <v>7.8820036289657447E-2</v>
      </c>
      <c r="O22" s="52">
        <v>6.0525102140973848E-2</v>
      </c>
      <c r="P22" s="52">
        <v>3.3439812932049284E-2</v>
      </c>
      <c r="Q22" s="52">
        <v>3.3924158512768886E-2</v>
      </c>
    </row>
    <row r="23" spans="1:17" x14ac:dyDescent="0.2">
      <c r="A23" s="2" t="s">
        <v>2302</v>
      </c>
      <c r="B23" s="49">
        <v>140560</v>
      </c>
      <c r="C23" s="50">
        <v>346509126.37002373</v>
      </c>
      <c r="D23" s="49">
        <v>142001</v>
      </c>
      <c r="E23" s="50">
        <v>350968020.39002377</v>
      </c>
      <c r="F23" s="49">
        <v>141735</v>
      </c>
      <c r="G23" s="50">
        <v>353219376.92001486</v>
      </c>
      <c r="H23" s="51">
        <v>1.2868042082212171E-2</v>
      </c>
      <c r="I23" s="51">
        <v>1.0251849743881616E-2</v>
      </c>
      <c r="J23" s="51">
        <v>2.5896437002257407E-3</v>
      </c>
      <c r="K23" s="51">
        <v>6.41470561189365E-3</v>
      </c>
      <c r="L23" s="51">
        <v>-1.8732262448855994E-3</v>
      </c>
      <c r="M23" s="51">
        <v>8.3034861649876213E-3</v>
      </c>
      <c r="N23" s="52">
        <v>-3.6564579094957939E-3</v>
      </c>
      <c r="O23" s="52">
        <v>4.3252495667930133E-3</v>
      </c>
      <c r="P23" s="52">
        <v>1.2871910437258985E-2</v>
      </c>
      <c r="Q23" s="52">
        <v>1.3034876035944384E-2</v>
      </c>
    </row>
    <row r="24" spans="1:17" x14ac:dyDescent="0.2">
      <c r="A24" s="2" t="s">
        <v>2303</v>
      </c>
      <c r="B24" s="49">
        <v>448976</v>
      </c>
      <c r="C24" s="50">
        <v>1056226745.3899562</v>
      </c>
      <c r="D24" s="49">
        <v>446665</v>
      </c>
      <c r="E24" s="50">
        <v>1070030554.7499713</v>
      </c>
      <c r="F24" s="49">
        <v>442624</v>
      </c>
      <c r="G24" s="50">
        <v>1078183255.1698928</v>
      </c>
      <c r="H24" s="51">
        <v>1.3068982981413431E-2</v>
      </c>
      <c r="I24" s="51">
        <v>-5.1472684508748799E-3</v>
      </c>
      <c r="J24" s="51">
        <v>1.8310500493799804E-2</v>
      </c>
      <c r="K24" s="51">
        <v>7.6191286162164956E-3</v>
      </c>
      <c r="L24" s="51">
        <v>-9.0470486830174744E-3</v>
      </c>
      <c r="M24" s="51">
        <v>1.681833358191669E-2</v>
      </c>
      <c r="N24" s="52">
        <v>-5.5547918843129707E-2</v>
      </c>
      <c r="O24" s="52">
        <v>1.5662763089593062E-2</v>
      </c>
      <c r="P24" s="52">
        <v>4.0197668080441111E-2</v>
      </c>
      <c r="Q24" s="52">
        <v>3.9788261894683694E-2</v>
      </c>
    </row>
    <row r="25" spans="1:17" x14ac:dyDescent="0.2">
      <c r="A25" s="2" t="s">
        <v>2304</v>
      </c>
      <c r="B25" s="49">
        <v>422932</v>
      </c>
      <c r="C25" s="50">
        <v>966513469.78002989</v>
      </c>
      <c r="D25" s="49">
        <v>428829</v>
      </c>
      <c r="E25" s="50">
        <v>992794995.03004634</v>
      </c>
      <c r="F25" s="49">
        <v>434807</v>
      </c>
      <c r="G25" s="50">
        <v>1009197006.4100043</v>
      </c>
      <c r="H25" s="51">
        <v>2.719209413190889E-2</v>
      </c>
      <c r="I25" s="51">
        <v>1.3943139795522684E-2</v>
      </c>
      <c r="J25" s="51">
        <v>1.3066762638246153E-2</v>
      </c>
      <c r="K25" s="51">
        <v>1.6521045595582921E-2</v>
      </c>
      <c r="L25" s="51">
        <v>1.3940288553246166E-2</v>
      </c>
      <c r="M25" s="51">
        <v>2.5452751719917286E-3</v>
      </c>
      <c r="N25" s="52">
        <v>8.2174080387089676E-2</v>
      </c>
      <c r="O25" s="52">
        <v>3.1511131920086331E-2</v>
      </c>
      <c r="P25" s="52">
        <v>3.9487753635257819E-2</v>
      </c>
      <c r="Q25" s="52">
        <v>3.724245818308948E-2</v>
      </c>
    </row>
    <row r="26" spans="1:17" x14ac:dyDescent="0.2">
      <c r="A26" s="2" t="s">
        <v>2305</v>
      </c>
      <c r="B26" s="49">
        <v>810217</v>
      </c>
      <c r="C26" s="50">
        <v>1751437949.0596037</v>
      </c>
      <c r="D26" s="49">
        <v>812723</v>
      </c>
      <c r="E26" s="50">
        <v>1800964535.0695908</v>
      </c>
      <c r="F26" s="49">
        <v>818812</v>
      </c>
      <c r="G26" s="50">
        <v>1842113551.9795175</v>
      </c>
      <c r="H26" s="51">
        <v>2.8277670948365217E-2</v>
      </c>
      <c r="I26" s="51">
        <v>3.0929985423658107E-3</v>
      </c>
      <c r="J26" s="51">
        <v>2.5107016440745006E-2</v>
      </c>
      <c r="K26" s="51">
        <v>2.2848321612472296E-2</v>
      </c>
      <c r="L26" s="51">
        <v>7.4920975535329995E-3</v>
      </c>
      <c r="M26" s="51">
        <v>1.5242029288595227E-2</v>
      </c>
      <c r="N26" s="52">
        <v>8.3699895529774013E-2</v>
      </c>
      <c r="O26" s="52">
        <v>7.9054456809789689E-2</v>
      </c>
      <c r="P26" s="52">
        <v>7.4361835319101871E-2</v>
      </c>
      <c r="Q26" s="52">
        <v>6.7979627854967764E-2</v>
      </c>
    </row>
    <row r="27" spans="1:17" x14ac:dyDescent="0.2">
      <c r="A27" s="2" t="s">
        <v>2306</v>
      </c>
      <c r="B27" s="49">
        <v>272878</v>
      </c>
      <c r="C27" s="50">
        <v>663026362.98004961</v>
      </c>
      <c r="D27" s="49">
        <v>274536</v>
      </c>
      <c r="E27" s="50">
        <v>674758877.63003445</v>
      </c>
      <c r="F27" s="49">
        <v>272517</v>
      </c>
      <c r="G27" s="50">
        <v>674797474.56005073</v>
      </c>
      <c r="H27" s="51">
        <v>1.7695396902849648E-2</v>
      </c>
      <c r="I27" s="51">
        <v>6.0759753442930541E-3</v>
      </c>
      <c r="J27" s="51">
        <v>1.1549248608764695E-2</v>
      </c>
      <c r="K27" s="51">
        <v>5.7201070331736525E-5</v>
      </c>
      <c r="L27" s="51">
        <v>-7.3542267680741322E-3</v>
      </c>
      <c r="M27" s="51">
        <v>7.4663369736368054E-3</v>
      </c>
      <c r="N27" s="52">
        <v>-2.7753340298015065E-2</v>
      </c>
      <c r="O27" s="52">
        <v>7.4151451628637702E-5</v>
      </c>
      <c r="P27" s="52">
        <v>2.4749105137266775E-2</v>
      </c>
      <c r="Q27" s="52">
        <v>2.4902092028349827E-2</v>
      </c>
    </row>
    <row r="28" spans="1:17" x14ac:dyDescent="0.2">
      <c r="A28" s="2" t="s">
        <v>2307</v>
      </c>
      <c r="B28" s="49">
        <v>270490</v>
      </c>
      <c r="C28" s="50">
        <v>615304446.18005526</v>
      </c>
      <c r="D28" s="49">
        <v>277856</v>
      </c>
      <c r="E28" s="50">
        <v>636062740.06001747</v>
      </c>
      <c r="F28" s="49">
        <v>281509</v>
      </c>
      <c r="G28" s="50">
        <v>650432713.47012186</v>
      </c>
      <c r="H28" s="51">
        <v>3.3736622592009921E-2</v>
      </c>
      <c r="I28" s="51">
        <v>2.7232060334947687E-2</v>
      </c>
      <c r="J28" s="51">
        <v>6.332125435163421E-3</v>
      </c>
      <c r="K28" s="51">
        <v>2.2592069154606469E-2</v>
      </c>
      <c r="L28" s="51">
        <v>1.3147097777265922E-2</v>
      </c>
      <c r="M28" s="51">
        <v>9.322408757881007E-3</v>
      </c>
      <c r="N28" s="52">
        <v>5.0214438884917799E-2</v>
      </c>
      <c r="O28" s="52">
        <v>2.760723165740751E-2</v>
      </c>
      <c r="P28" s="52">
        <v>2.5565729250236986E-2</v>
      </c>
      <c r="Q28" s="52">
        <v>2.4002957775801328E-2</v>
      </c>
    </row>
    <row r="29" spans="1:17" x14ac:dyDescent="0.2">
      <c r="A29" s="2" t="s">
        <v>2308</v>
      </c>
      <c r="B29" s="49">
        <v>533020</v>
      </c>
      <c r="C29" s="140">
        <v>1231048098.6599822</v>
      </c>
      <c r="D29" s="49">
        <v>540529</v>
      </c>
      <c r="E29" s="50">
        <v>1265026789.3198683</v>
      </c>
      <c r="F29" s="146">
        <v>544572</v>
      </c>
      <c r="G29" s="50">
        <v>1288676968.8699057</v>
      </c>
      <c r="H29" s="51">
        <v>2.7601432224193784E-2</v>
      </c>
      <c r="I29" s="51">
        <v>1.4087651495253461E-2</v>
      </c>
      <c r="J29" s="51">
        <v>1.3326048008783536E-2</v>
      </c>
      <c r="K29" s="51">
        <v>1.8695398192122646E-2</v>
      </c>
      <c r="L29" s="51">
        <v>7.4797096918019198E-3</v>
      </c>
      <c r="M29" s="51">
        <v>1.1132421221417757E-2</v>
      </c>
      <c r="N29" s="52">
        <v>5.5575411007862757E-2</v>
      </c>
      <c r="O29" s="52">
        <v>4.5436130391031844E-2</v>
      </c>
      <c r="P29" s="52">
        <v>4.945625294132712E-2</v>
      </c>
      <c r="Q29" s="52">
        <v>4.7556124146041864E-2</v>
      </c>
    </row>
    <row r="30" spans="1:17" x14ac:dyDescent="0.2">
      <c r="A30" s="2" t="s">
        <v>2309</v>
      </c>
      <c r="B30" s="49">
        <v>328388</v>
      </c>
      <c r="C30" s="140">
        <v>759433682.82001925</v>
      </c>
      <c r="D30" s="49">
        <v>329132</v>
      </c>
      <c r="E30" s="50">
        <v>776427704.84000933</v>
      </c>
      <c r="F30" s="146">
        <v>320471</v>
      </c>
      <c r="G30" s="50">
        <v>774149588.46000218</v>
      </c>
      <c r="H30" s="51">
        <v>2.2377229775858595E-2</v>
      </c>
      <c r="I30" s="51">
        <v>2.2656126289632996E-3</v>
      </c>
      <c r="J30" s="51">
        <v>2.0066155012683884E-2</v>
      </c>
      <c r="K30" s="51">
        <v>-2.9340998083995165E-3</v>
      </c>
      <c r="L30" s="51">
        <v>-2.6314670101965167E-2</v>
      </c>
      <c r="M30" s="51">
        <v>2.4012449993484099E-2</v>
      </c>
      <c r="N30" s="52">
        <v>-0.1190548193764777</v>
      </c>
      <c r="O30" s="52">
        <v>-4.3766599179069065E-3</v>
      </c>
      <c r="P30" s="52">
        <v>2.9104131017312757E-2</v>
      </c>
      <c r="Q30" s="52">
        <v>2.8568489098316212E-2</v>
      </c>
    </row>
    <row r="31" spans="1:17" x14ac:dyDescent="0.2">
      <c r="A31" s="2" t="s">
        <v>2310</v>
      </c>
      <c r="B31" s="49">
        <v>301780</v>
      </c>
      <c r="C31" s="140">
        <v>680428105.96003902</v>
      </c>
      <c r="D31" s="49">
        <v>305495</v>
      </c>
      <c r="E31" s="50">
        <v>698999463.49003279</v>
      </c>
      <c r="F31" s="146">
        <v>305375</v>
      </c>
      <c r="G31" s="50">
        <v>715171194.68009412</v>
      </c>
      <c r="H31" s="51">
        <v>2.7293636708011666E-2</v>
      </c>
      <c r="I31" s="51">
        <v>1.2310292265889058E-2</v>
      </c>
      <c r="J31" s="51">
        <v>1.4801138106167887E-2</v>
      </c>
      <c r="K31" s="51">
        <v>2.3135541634492152E-2</v>
      </c>
      <c r="L31" s="51">
        <v>-3.9280511956005828E-4</v>
      </c>
      <c r="M31" s="51">
        <v>2.3537592440865E-2</v>
      </c>
      <c r="N31" s="52">
        <v>-1.6495298839830648E-3</v>
      </c>
      <c r="O31" s="52">
        <v>3.1068723408452167E-2</v>
      </c>
      <c r="P31" s="52">
        <v>2.7733161532281808E-2</v>
      </c>
      <c r="Q31" s="52">
        <v>2.6392005864514741E-2</v>
      </c>
    </row>
    <row r="32" spans="1:17" x14ac:dyDescent="0.2">
      <c r="A32" s="2" t="s">
        <v>2311</v>
      </c>
      <c r="B32" s="49">
        <v>833636</v>
      </c>
      <c r="C32" s="140">
        <v>1950827936.2394142</v>
      </c>
      <c r="D32" s="49">
        <v>854767</v>
      </c>
      <c r="E32" s="50">
        <v>2030695036.8997204</v>
      </c>
      <c r="F32" s="146">
        <v>865881</v>
      </c>
      <c r="G32" s="50">
        <v>2082291469.2694089</v>
      </c>
      <c r="H32" s="51">
        <v>4.0940105058298988E-2</v>
      </c>
      <c r="I32" s="51">
        <v>2.5347993608721312E-2</v>
      </c>
      <c r="J32" s="51">
        <v>1.5206653298945893E-2</v>
      </c>
      <c r="K32" s="51">
        <v>2.540826240874712E-2</v>
      </c>
      <c r="L32" s="51">
        <v>1.3002373746295775E-2</v>
      </c>
      <c r="M32" s="51">
        <v>1.2246653101681975E-2</v>
      </c>
      <c r="N32" s="52">
        <v>0.15277395942156485</v>
      </c>
      <c r="O32" s="52">
        <v>9.9125768745274401E-2</v>
      </c>
      <c r="P32" s="52">
        <v>7.863648838553812E-2</v>
      </c>
      <c r="Q32" s="52">
        <v>7.6842928067271721E-2</v>
      </c>
    </row>
    <row r="33" spans="1:17" x14ac:dyDescent="0.2">
      <c r="A33" s="2" t="s">
        <v>2312</v>
      </c>
      <c r="B33" s="49">
        <v>1025832</v>
      </c>
      <c r="C33" s="50">
        <v>2459911862.2191467</v>
      </c>
      <c r="D33" s="49">
        <v>1043903</v>
      </c>
      <c r="E33" s="50">
        <v>2544918234.2993517</v>
      </c>
      <c r="F33" s="49">
        <v>1062476</v>
      </c>
      <c r="G33" s="50">
        <v>2616838938.1890721</v>
      </c>
      <c r="H33" s="51">
        <v>3.4556673914129032E-2</v>
      </c>
      <c r="I33" s="51">
        <v>1.7615944911057561E-2</v>
      </c>
      <c r="J33" s="51">
        <v>1.6647468121730426E-2</v>
      </c>
      <c r="K33" s="51">
        <v>2.8260516554285731E-2</v>
      </c>
      <c r="L33" s="51">
        <v>1.7791882962305886E-2</v>
      </c>
      <c r="M33" s="51">
        <v>1.0285632816711668E-2</v>
      </c>
      <c r="N33" s="52">
        <v>0.25530598779347885</v>
      </c>
      <c r="O33" s="52">
        <v>0.13817224824168253</v>
      </c>
      <c r="P33" s="52">
        <v>9.649060509921456E-2</v>
      </c>
      <c r="Q33" s="52">
        <v>9.656936565247097E-2</v>
      </c>
    </row>
    <row r="34" spans="1:17" x14ac:dyDescent="0.2">
      <c r="A34" s="2" t="s">
        <v>5</v>
      </c>
      <c r="B34" s="49">
        <v>98181</v>
      </c>
      <c r="C34" s="50">
        <v>262184074.05721214</v>
      </c>
      <c r="D34" s="49">
        <v>103406</v>
      </c>
      <c r="E34" s="50">
        <v>277746378.90760911</v>
      </c>
      <c r="F34" s="49">
        <v>100969</v>
      </c>
      <c r="G34" s="50">
        <v>270618744.31461006</v>
      </c>
      <c r="H34" s="51">
        <v>5.9356407922019905E-2</v>
      </c>
      <c r="I34" s="51">
        <v>5.3218036076226563E-2</v>
      </c>
      <c r="J34" s="51">
        <v>5.8282061601051781E-3</v>
      </c>
      <c r="K34" s="51">
        <v>-2.5662385306452588E-2</v>
      </c>
      <c r="L34" s="51">
        <v>-2.3567297835715529E-2</v>
      </c>
      <c r="M34" s="51">
        <v>-2.1456547554104437E-3</v>
      </c>
      <c r="N34" s="52">
        <v>-3.3499202727222739E-2</v>
      </c>
      <c r="O34" s="52">
        <v>-1.369343239284717E-2</v>
      </c>
      <c r="P34" s="52">
        <v>9.1696752738533345E-3</v>
      </c>
      <c r="Q34" s="52">
        <v>9.9866598936407033E-3</v>
      </c>
    </row>
    <row r="35" spans="1:17" x14ac:dyDescent="0.2">
      <c r="A35" s="2" t="s">
        <v>3412</v>
      </c>
      <c r="B35" s="49">
        <v>55082</v>
      </c>
      <c r="C35" s="50">
        <v>150197312.23560184</v>
      </c>
      <c r="D35" s="49">
        <v>56445</v>
      </c>
      <c r="E35" s="50">
        <v>153453478.34880042</v>
      </c>
      <c r="F35" s="49">
        <v>53669</v>
      </c>
      <c r="G35" s="50">
        <v>152362261.8630048</v>
      </c>
      <c r="H35" s="51">
        <v>2.1679256870395295E-2</v>
      </c>
      <c r="I35" s="51">
        <v>2.4744925747068009E-2</v>
      </c>
      <c r="J35" s="51">
        <v>-2.991640943659855E-3</v>
      </c>
      <c r="K35" s="51">
        <v>-7.1110573545636897E-3</v>
      </c>
      <c r="L35" s="51">
        <v>-4.9180618301000976E-2</v>
      </c>
      <c r="M35" s="51">
        <v>4.4245586234542278E-2</v>
      </c>
      <c r="N35" s="52">
        <v>-3.81591246494749E-2</v>
      </c>
      <c r="O35" s="52">
        <v>-2.096417679559428E-3</v>
      </c>
      <c r="P35" s="52">
        <v>4.8740435408138596E-3</v>
      </c>
      <c r="Q35" s="52">
        <v>5.6226337673147848E-3</v>
      </c>
    </row>
    <row r="36" spans="1:17" x14ac:dyDescent="0.2">
      <c r="A36" s="2" t="s">
        <v>3413</v>
      </c>
      <c r="B36" s="49">
        <v>34558</v>
      </c>
      <c r="C36" s="50">
        <v>90374877.620999232</v>
      </c>
      <c r="D36" s="49">
        <v>36469</v>
      </c>
      <c r="E36" s="50">
        <v>96741273.006000057</v>
      </c>
      <c r="F36" s="49">
        <v>35914</v>
      </c>
      <c r="G36" s="50">
        <v>98059863.76199919</v>
      </c>
      <c r="H36" s="51">
        <v>7.0444304353022416E-2</v>
      </c>
      <c r="I36" s="51">
        <v>5.5298339024249091E-2</v>
      </c>
      <c r="J36" s="51">
        <v>1.435230661196501E-2</v>
      </c>
      <c r="K36" s="51">
        <v>1.3630074476251225E-2</v>
      </c>
      <c r="L36" s="51">
        <v>-1.5218404672461543E-2</v>
      </c>
      <c r="M36" s="51">
        <v>2.9294291531837303E-2</v>
      </c>
      <c r="N36" s="52">
        <v>-7.629075713421675E-3</v>
      </c>
      <c r="O36" s="52">
        <v>2.5332434113334739E-3</v>
      </c>
      <c r="P36" s="52">
        <v>3.2615923479995708E-3</v>
      </c>
      <c r="Q36" s="52">
        <v>3.6187090849455219E-3</v>
      </c>
    </row>
    <row r="37" spans="1:17" x14ac:dyDescent="0.2">
      <c r="A37" s="2" t="s">
        <v>3414</v>
      </c>
      <c r="B37" s="49">
        <v>60158</v>
      </c>
      <c r="C37" s="50">
        <v>189170623.06379399</v>
      </c>
      <c r="D37" s="49">
        <v>61636</v>
      </c>
      <c r="E37" s="50">
        <v>195801257.5847958</v>
      </c>
      <c r="F37" s="49">
        <v>56466</v>
      </c>
      <c r="G37" s="50">
        <v>179911315.94940239</v>
      </c>
      <c r="H37" s="51">
        <v>3.5051079356892362E-2</v>
      </c>
      <c r="I37" s="51">
        <v>2.4568635925396456E-2</v>
      </c>
      <c r="J37" s="51">
        <v>1.0231079757802729E-2</v>
      </c>
      <c r="K37" s="51">
        <v>-8.1153419704221977E-2</v>
      </c>
      <c r="L37" s="51">
        <v>-8.3879550911804795E-2</v>
      </c>
      <c r="M37" s="51">
        <v>2.9757344793428873E-3</v>
      </c>
      <c r="N37" s="52">
        <v>-7.1067245834937037E-2</v>
      </c>
      <c r="O37" s="52">
        <v>-3.0527356400153825E-2</v>
      </c>
      <c r="P37" s="52">
        <v>5.1280579585160036E-3</v>
      </c>
      <c r="Q37" s="52">
        <v>6.6392781769589251E-3</v>
      </c>
    </row>
    <row r="38" spans="1:17" x14ac:dyDescent="0.2">
      <c r="A38" s="2" t="s">
        <v>3415</v>
      </c>
      <c r="B38" s="49">
        <v>115506</v>
      </c>
      <c r="C38" s="50">
        <v>329513953.31139839</v>
      </c>
      <c r="D38" s="49">
        <v>118949</v>
      </c>
      <c r="E38" s="50">
        <v>350623104.89410144</v>
      </c>
      <c r="F38" s="49">
        <v>121395</v>
      </c>
      <c r="G38" s="50">
        <v>364518732.35916632</v>
      </c>
      <c r="H38" s="51">
        <v>6.4061480160612236E-2</v>
      </c>
      <c r="I38" s="51">
        <v>2.980797534327221E-2</v>
      </c>
      <c r="J38" s="51">
        <v>3.3262031016920574E-2</v>
      </c>
      <c r="K38" s="51">
        <v>3.9631237277594052E-2</v>
      </c>
      <c r="L38" s="51">
        <v>2.0563434749346358E-2</v>
      </c>
      <c r="M38" s="51">
        <v>1.8683603467461819E-2</v>
      </c>
      <c r="N38" s="52">
        <v>3.3622917468521474E-2</v>
      </c>
      <c r="O38" s="52">
        <v>2.6695930152754097E-2</v>
      </c>
      <c r="P38" s="52">
        <v>1.1024697975313467E-2</v>
      </c>
      <c r="Q38" s="52">
        <v>1.3451856833316567E-2</v>
      </c>
    </row>
    <row r="39" spans="1:17" x14ac:dyDescent="0.2">
      <c r="A39" s="1" t="s">
        <v>3417</v>
      </c>
      <c r="B39" s="53">
        <v>10767405</v>
      </c>
      <c r="C39" s="54">
        <v>25784105616.522957</v>
      </c>
      <c r="D39" s="53">
        <v>10938438</v>
      </c>
      <c r="E39" s="54">
        <v>26577508656.305382</v>
      </c>
      <c r="F39" s="53">
        <v>11011186</v>
      </c>
      <c r="G39" s="54">
        <v>27098023482.787331</v>
      </c>
      <c r="H39" s="55">
        <v>3.0771012637878618E-2</v>
      </c>
      <c r="I39" s="55">
        <v>1.588432867529363E-2</v>
      </c>
      <c r="J39" s="55">
        <v>1.4653916339074875E-2</v>
      </c>
      <c r="K39" s="55">
        <v>1.9584786264699769E-2</v>
      </c>
      <c r="L39" s="55">
        <v>6.6506753523674954E-3</v>
      </c>
      <c r="M39" s="55">
        <v>1.2848658654905181E-2</v>
      </c>
      <c r="N39" s="56">
        <v>1</v>
      </c>
      <c r="O39" s="56">
        <v>0.99999999900473313</v>
      </c>
      <c r="P39" s="56">
        <v>1</v>
      </c>
      <c r="Q39" s="56">
        <v>0.99999999999215183</v>
      </c>
    </row>
    <row r="40" spans="1:17" x14ac:dyDescent="0.2">
      <c r="A40" s="36" t="s">
        <v>3266</v>
      </c>
    </row>
    <row r="43" spans="1:17" x14ac:dyDescent="0.2">
      <c r="A43" s="177" t="s">
        <v>3427</v>
      </c>
      <c r="B43" s="177"/>
      <c r="C43" s="177"/>
      <c r="D43" s="177"/>
      <c r="E43" s="177"/>
      <c r="F43" s="177"/>
      <c r="G43" s="177"/>
      <c r="H43" s="177"/>
      <c r="I43" s="177" t="s">
        <v>3428</v>
      </c>
      <c r="J43" s="177"/>
      <c r="K43" s="177"/>
      <c r="L43" s="177"/>
      <c r="M43" s="177"/>
      <c r="N43" s="177"/>
      <c r="O43" s="177"/>
      <c r="P43" s="177"/>
    </row>
  </sheetData>
  <mergeCells count="2">
    <mergeCell ref="A43:H43"/>
    <mergeCell ref="I43:P43"/>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 manualBreakCount="1">
    <brk id="41" max="16" man="1"/>
  </rowBreaks>
  <colBreaks count="1" manualBreakCount="1">
    <brk id="1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0:Q58"/>
  <sheetViews>
    <sheetView view="pageBreakPreview" topLeftCell="A4" zoomScale="90" zoomScaleNormal="100" zoomScaleSheetLayoutView="90" workbookViewId="0">
      <selection activeCell="K47" sqref="K47"/>
    </sheetView>
  </sheetViews>
  <sheetFormatPr baseColWidth="10" defaultColWidth="9.140625" defaultRowHeight="12.75" x14ac:dyDescent="0.2"/>
  <cols>
    <col min="1" max="1" width="21.2851562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10" spans="1:17" ht="45" x14ac:dyDescent="0.2">
      <c r="A10" s="57" t="s">
        <v>11</v>
      </c>
      <c r="B10" s="3" t="s">
        <v>3248</v>
      </c>
      <c r="C10" s="3" t="s">
        <v>3249</v>
      </c>
      <c r="D10" s="3" t="s">
        <v>3250</v>
      </c>
      <c r="E10" s="3" t="s">
        <v>3251</v>
      </c>
      <c r="F10" s="3" t="s">
        <v>3252</v>
      </c>
      <c r="G10" s="3" t="s">
        <v>3253</v>
      </c>
      <c r="H10" s="3" t="s">
        <v>3254</v>
      </c>
      <c r="I10" s="3" t="s">
        <v>3255</v>
      </c>
      <c r="J10" s="3" t="s">
        <v>3256</v>
      </c>
      <c r="K10" s="3" t="s">
        <v>3257</v>
      </c>
      <c r="L10" s="3" t="s">
        <v>3258</v>
      </c>
      <c r="M10" s="3" t="s">
        <v>3259</v>
      </c>
      <c r="N10" s="3" t="s">
        <v>3261</v>
      </c>
      <c r="O10" s="3" t="s">
        <v>3260</v>
      </c>
      <c r="P10" s="3" t="s">
        <v>3262</v>
      </c>
      <c r="Q10" s="3" t="s">
        <v>3263</v>
      </c>
    </row>
    <row r="11" spans="1:17" x14ac:dyDescent="0.2">
      <c r="A11" s="2" t="s">
        <v>3327</v>
      </c>
      <c r="B11" s="45">
        <v>1185100</v>
      </c>
      <c r="C11" s="46">
        <v>1738454485.9397371</v>
      </c>
      <c r="D11" s="45">
        <v>1191291</v>
      </c>
      <c r="E11" s="46">
        <v>1756380455.8681812</v>
      </c>
      <c r="F11" s="45">
        <v>1177994</v>
      </c>
      <c r="G11" s="46">
        <v>1747034266.7315142</v>
      </c>
      <c r="H11" s="47">
        <v>1.031144046244852E-2</v>
      </c>
      <c r="I11" s="47">
        <v>5.2240317272803979E-3</v>
      </c>
      <c r="J11" s="47">
        <v>5.0609700669674209E-3</v>
      </c>
      <c r="K11" s="47">
        <v>-5.3212782603226927E-3</v>
      </c>
      <c r="L11" s="47">
        <v>-1.1161840389963493E-2</v>
      </c>
      <c r="M11" s="47">
        <v>5.9064894218323E-3</v>
      </c>
      <c r="N11" s="48">
        <v>-0.1827816572276901</v>
      </c>
      <c r="O11" s="48">
        <v>-1.7955663608151193E-2</v>
      </c>
      <c r="P11" s="48">
        <v>0.10698157310211634</v>
      </c>
      <c r="Q11" s="48">
        <v>6.4470911239246642E-2</v>
      </c>
    </row>
    <row r="12" spans="1:17" x14ac:dyDescent="0.2">
      <c r="A12" s="2" t="s">
        <v>3328</v>
      </c>
      <c r="B12" s="49">
        <v>746860</v>
      </c>
      <c r="C12" s="50">
        <v>1201653699.3864286</v>
      </c>
      <c r="D12" s="49">
        <v>737278</v>
      </c>
      <c r="E12" s="50">
        <v>1193268524.3490548</v>
      </c>
      <c r="F12" s="49">
        <v>740564</v>
      </c>
      <c r="G12" s="50">
        <v>1200271134.9933577</v>
      </c>
      <c r="H12" s="51">
        <v>-6.9780295618074497E-3</v>
      </c>
      <c r="I12" s="51">
        <v>-1.2829713734836516E-2</v>
      </c>
      <c r="J12" s="51">
        <v>5.927735320284155E-3</v>
      </c>
      <c r="K12" s="51">
        <v>5.8684281881338238E-3</v>
      </c>
      <c r="L12" s="51">
        <v>4.4569348332650638E-3</v>
      </c>
      <c r="M12" s="51">
        <v>1.4052303348406471E-3</v>
      </c>
      <c r="N12" s="52">
        <v>4.5169626656402923E-2</v>
      </c>
      <c r="O12" s="52">
        <v>1.3453239525687603E-2</v>
      </c>
      <c r="P12" s="52">
        <v>6.7255607161662692E-2</v>
      </c>
      <c r="Q12" s="52">
        <v>4.4293678310019555E-2</v>
      </c>
    </row>
    <row r="13" spans="1:17" x14ac:dyDescent="0.2">
      <c r="A13" s="2" t="s">
        <v>3329</v>
      </c>
      <c r="B13" s="49">
        <v>2018080</v>
      </c>
      <c r="C13" s="50">
        <v>3834328876.8260574</v>
      </c>
      <c r="D13" s="49">
        <v>2021851</v>
      </c>
      <c r="E13" s="50">
        <v>3866055898.3808298</v>
      </c>
      <c r="F13" s="49">
        <v>2005355</v>
      </c>
      <c r="G13" s="50">
        <v>3862799404.4192023</v>
      </c>
      <c r="H13" s="51">
        <v>8.2744653820709963E-3</v>
      </c>
      <c r="I13" s="51">
        <v>1.8686077856180131E-3</v>
      </c>
      <c r="J13" s="51">
        <v>6.3939098866582318E-3</v>
      </c>
      <c r="K13" s="51">
        <v>-8.4232976636249837E-4</v>
      </c>
      <c r="L13" s="51">
        <v>-8.1588603710164593E-3</v>
      </c>
      <c r="M13" s="51">
        <v>7.3767162021439181E-3</v>
      </c>
      <c r="N13" s="52">
        <v>-0.22675537471820531</v>
      </c>
      <c r="O13" s="52">
        <v>-6.2562943315109124E-3</v>
      </c>
      <c r="P13" s="52">
        <v>0.18211980071901429</v>
      </c>
      <c r="Q13" s="52">
        <v>0.14254912011728596</v>
      </c>
    </row>
    <row r="14" spans="1:17" x14ac:dyDescent="0.2">
      <c r="A14" s="2" t="s">
        <v>3330</v>
      </c>
      <c r="B14" s="49">
        <v>3140437</v>
      </c>
      <c r="C14" s="50">
        <v>7322890046.9892845</v>
      </c>
      <c r="D14" s="49">
        <v>3156636</v>
      </c>
      <c r="E14" s="50">
        <v>7447349216.0174627</v>
      </c>
      <c r="F14" s="49">
        <v>3161756</v>
      </c>
      <c r="G14" s="50">
        <v>7512966993.4205704</v>
      </c>
      <c r="H14" s="51">
        <v>1.6995908477329666E-2</v>
      </c>
      <c r="I14" s="51">
        <v>5.1581993206677923E-3</v>
      </c>
      <c r="J14" s="51">
        <v>1.1776961243177796E-2</v>
      </c>
      <c r="K14" s="51">
        <v>8.8108903584082684E-3</v>
      </c>
      <c r="L14" s="51">
        <v>1.6219798545033383E-3</v>
      </c>
      <c r="M14" s="51">
        <v>7.1772691179852596E-3</v>
      </c>
      <c r="N14" s="52">
        <v>7.0379941716610772E-2</v>
      </c>
      <c r="O14" s="52">
        <v>0.12606322432983766</v>
      </c>
      <c r="P14" s="52">
        <v>0.2871403679857919</v>
      </c>
      <c r="Q14" s="52">
        <v>0.27725147548616769</v>
      </c>
    </row>
    <row r="15" spans="1:17" x14ac:dyDescent="0.2">
      <c r="A15" s="2" t="s">
        <v>3331</v>
      </c>
      <c r="B15" s="49">
        <v>652851</v>
      </c>
      <c r="C15" s="50">
        <v>1795111291.3715928</v>
      </c>
      <c r="D15" s="49">
        <v>712563</v>
      </c>
      <c r="E15" s="50">
        <v>1979724045.0683701</v>
      </c>
      <c r="F15" s="49">
        <v>764858</v>
      </c>
      <c r="G15" s="50">
        <v>2149613914.8069396</v>
      </c>
      <c r="H15" s="51">
        <v>0.10284195447053317</v>
      </c>
      <c r="I15" s="51">
        <v>9.1463442653836782E-2</v>
      </c>
      <c r="J15" s="51">
        <v>1.042500497225101E-2</v>
      </c>
      <c r="K15" s="51">
        <v>8.5814924641531204E-2</v>
      </c>
      <c r="L15" s="51">
        <v>7.3390002006840094E-2</v>
      </c>
      <c r="M15" s="51">
        <v>1.1575403731599045E-2</v>
      </c>
      <c r="N15" s="52">
        <v>0.71885137735745308</v>
      </c>
      <c r="O15" s="52">
        <v>0.32638814674643168</v>
      </c>
      <c r="P15" s="52">
        <v>6.9461909007803524E-2</v>
      </c>
      <c r="Q15" s="52">
        <v>7.9327332347892618E-2</v>
      </c>
    </row>
    <row r="16" spans="1:17" x14ac:dyDescent="0.2">
      <c r="A16" s="2" t="s">
        <v>3332</v>
      </c>
      <c r="B16" s="49">
        <v>661943</v>
      </c>
      <c r="C16" s="50">
        <v>1932754694.4471161</v>
      </c>
      <c r="D16" s="49">
        <v>661981</v>
      </c>
      <c r="E16" s="50">
        <v>1956804243.6934721</v>
      </c>
      <c r="F16" s="49">
        <v>668362</v>
      </c>
      <c r="G16" s="50">
        <v>1994092292.6898384</v>
      </c>
      <c r="H16" s="51">
        <v>1.244314620756134E-2</v>
      </c>
      <c r="I16" s="51">
        <v>5.7406755566566858E-5</v>
      </c>
      <c r="J16" s="51">
        <v>1.2385028467692877E-2</v>
      </c>
      <c r="K16" s="51">
        <v>1.9055584694555337E-2</v>
      </c>
      <c r="L16" s="51">
        <v>9.6392494648637958E-3</v>
      </c>
      <c r="M16" s="51">
        <v>9.3264353923268907E-3</v>
      </c>
      <c r="N16" s="52">
        <v>8.7713751580799471E-2</v>
      </c>
      <c r="O16" s="52">
        <v>7.1636862318172276E-2</v>
      </c>
      <c r="P16" s="52">
        <v>6.0698457005448819E-2</v>
      </c>
      <c r="Q16" s="52">
        <v>7.3588108517982365E-2</v>
      </c>
    </row>
    <row r="17" spans="1:17" x14ac:dyDescent="0.2">
      <c r="A17" s="2" t="s">
        <v>3333</v>
      </c>
      <c r="B17" s="49">
        <v>755985</v>
      </c>
      <c r="C17" s="50">
        <v>2338918816.227448</v>
      </c>
      <c r="D17" s="49">
        <v>758072</v>
      </c>
      <c r="E17" s="50">
        <v>2364719646.5832267</v>
      </c>
      <c r="F17" s="49">
        <v>748567</v>
      </c>
      <c r="G17" s="50">
        <v>2363343535.2244692</v>
      </c>
      <c r="H17" s="51">
        <v>1.103109273257892E-2</v>
      </c>
      <c r="I17" s="51">
        <v>2.7606367851213979E-3</v>
      </c>
      <c r="J17" s="51">
        <v>8.2476870791147894E-3</v>
      </c>
      <c r="K17" s="51">
        <v>-5.8193425201411649E-4</v>
      </c>
      <c r="L17" s="51">
        <v>-1.2538386855074453E-2</v>
      </c>
      <c r="M17" s="51">
        <v>1.2108270786325257E-2</v>
      </c>
      <c r="N17" s="52">
        <v>-0.13065651289382527</v>
      </c>
      <c r="O17" s="52">
        <v>-2.6437505472970821E-3</v>
      </c>
      <c r="P17" s="52">
        <v>6.7982413520214807E-2</v>
      </c>
      <c r="Q17" s="52">
        <v>8.7214609460616849E-2</v>
      </c>
    </row>
    <row r="18" spans="1:17" x14ac:dyDescent="0.2">
      <c r="A18" s="2" t="s">
        <v>3334</v>
      </c>
      <c r="B18" s="49">
        <v>1606149</v>
      </c>
      <c r="C18" s="50">
        <v>5619993705.2673426</v>
      </c>
      <c r="D18" s="49">
        <v>1698766</v>
      </c>
      <c r="E18" s="50">
        <v>6013206626.2769289</v>
      </c>
      <c r="F18" s="49">
        <v>1743730</v>
      </c>
      <c r="G18" s="50">
        <v>6267901940.4219007</v>
      </c>
      <c r="H18" s="51">
        <v>6.9966790290360514E-2</v>
      </c>
      <c r="I18" s="51">
        <v>5.7664014982420686E-2</v>
      </c>
      <c r="J18" s="51">
        <v>1.1632025987141347E-2</v>
      </c>
      <c r="K18" s="51">
        <v>4.2355989071119982E-2</v>
      </c>
      <c r="L18" s="51">
        <v>2.6468624872407382E-2</v>
      </c>
      <c r="M18" s="51">
        <v>1.5477691001697684E-2</v>
      </c>
      <c r="N18" s="52">
        <v>0.61807884752845443</v>
      </c>
      <c r="O18" s="52">
        <v>0.48931423454911854</v>
      </c>
      <c r="P18" s="52">
        <v>0.15835987149794764</v>
      </c>
      <c r="Q18" s="52">
        <v>0.23130476451000501</v>
      </c>
    </row>
    <row r="19" spans="1:17" x14ac:dyDescent="0.2">
      <c r="A19" s="1" t="s">
        <v>3417</v>
      </c>
      <c r="B19" s="53">
        <v>10767405</v>
      </c>
      <c r="C19" s="54">
        <v>25784105616.522957</v>
      </c>
      <c r="D19" s="53">
        <v>10938438</v>
      </c>
      <c r="E19" s="54">
        <v>26577508656.305382</v>
      </c>
      <c r="F19" s="53">
        <v>11011186</v>
      </c>
      <c r="G19" s="54">
        <v>27098023482.787331</v>
      </c>
      <c r="H19" s="55">
        <v>3.0771012637878618E-2</v>
      </c>
      <c r="I19" s="55">
        <v>1.588432867529363E-2</v>
      </c>
      <c r="J19" s="55">
        <v>1.4653916339074875E-2</v>
      </c>
      <c r="K19" s="55">
        <v>1.9584786264699769E-2</v>
      </c>
      <c r="L19" s="55">
        <v>6.6506753523674954E-3</v>
      </c>
      <c r="M19" s="55">
        <v>1.2848658654905181E-2</v>
      </c>
      <c r="N19" s="56">
        <v>1</v>
      </c>
      <c r="O19" s="56">
        <v>0.99999999900473313</v>
      </c>
      <c r="P19" s="56">
        <v>1</v>
      </c>
      <c r="Q19" s="56">
        <v>0.99999999999215183</v>
      </c>
    </row>
    <row r="20" spans="1:17" x14ac:dyDescent="0.2">
      <c r="A20" s="36" t="s">
        <v>3266</v>
      </c>
      <c r="B20" s="4"/>
      <c r="C20" s="4"/>
      <c r="D20" s="8"/>
      <c r="E20" s="8"/>
      <c r="F20" s="8"/>
      <c r="G20" s="8"/>
      <c r="H20" s="5"/>
      <c r="I20" s="5"/>
      <c r="J20" s="5"/>
      <c r="K20" s="5"/>
      <c r="L20" s="5"/>
      <c r="M20" s="5"/>
      <c r="N20" s="5"/>
      <c r="O20" s="5"/>
      <c r="P20" s="5"/>
      <c r="Q20" s="5"/>
    </row>
    <row r="21" spans="1:17" x14ac:dyDescent="0.2">
      <c r="A21" s="4"/>
      <c r="B21" s="5"/>
      <c r="C21" s="8"/>
      <c r="D21" s="8"/>
      <c r="E21" s="8"/>
      <c r="F21" s="8"/>
      <c r="G21" s="8"/>
      <c r="H21" s="5"/>
      <c r="I21" s="5"/>
      <c r="J21" s="5"/>
      <c r="K21" s="5"/>
      <c r="L21" s="5"/>
      <c r="M21" s="5"/>
      <c r="N21" s="5"/>
      <c r="O21" s="5"/>
      <c r="P21" s="5"/>
      <c r="Q21" s="5"/>
    </row>
    <row r="22" spans="1:17" x14ac:dyDescent="0.2">
      <c r="A22" s="177" t="s">
        <v>3264</v>
      </c>
      <c r="B22" s="177"/>
      <c r="C22" s="177"/>
      <c r="D22" s="177"/>
      <c r="E22" s="177"/>
      <c r="F22" s="177" t="s">
        <v>3265</v>
      </c>
      <c r="G22" s="177"/>
      <c r="H22" s="177"/>
      <c r="I22" s="177"/>
      <c r="J22" s="62"/>
      <c r="K22" s="185" t="s">
        <v>3267</v>
      </c>
      <c r="L22" s="185"/>
      <c r="M22" s="185"/>
      <c r="N22" s="185"/>
      <c r="O22" s="185"/>
      <c r="P22" s="185"/>
      <c r="Q22" s="185"/>
    </row>
    <row r="28" spans="1:17" s="156" customFormat="1" x14ac:dyDescent="0.2">
      <c r="H28" s="157"/>
      <c r="I28" s="157"/>
      <c r="J28" s="157"/>
      <c r="K28" s="157"/>
      <c r="L28" s="157"/>
      <c r="M28" s="157"/>
      <c r="N28" s="157"/>
      <c r="O28" s="157"/>
      <c r="P28" s="157"/>
      <c r="Q28" s="157"/>
    </row>
    <row r="29" spans="1:17" s="156" customFormat="1" x14ac:dyDescent="0.2">
      <c r="H29" s="157"/>
      <c r="I29" s="157"/>
      <c r="J29" s="157"/>
      <c r="K29" s="157"/>
      <c r="L29" s="157"/>
      <c r="M29" s="157"/>
      <c r="N29" s="157"/>
      <c r="O29" s="157"/>
      <c r="P29" s="157"/>
      <c r="Q29" s="157"/>
    </row>
    <row r="30" spans="1:17" s="156" customFormat="1" x14ac:dyDescent="0.2">
      <c r="H30" s="157"/>
      <c r="I30" s="157"/>
      <c r="J30" s="157"/>
      <c r="K30" s="157"/>
      <c r="L30" s="157"/>
      <c r="M30" s="157"/>
      <c r="N30" s="157"/>
      <c r="O30" s="157"/>
      <c r="P30" s="157"/>
      <c r="Q30" s="157"/>
    </row>
    <row r="31" spans="1:17" s="156" customFormat="1" x14ac:dyDescent="0.2">
      <c r="H31" s="157"/>
      <c r="I31" s="157"/>
      <c r="J31" s="157"/>
      <c r="K31" s="157"/>
      <c r="L31" s="157"/>
      <c r="M31" s="157"/>
      <c r="N31" s="157"/>
      <c r="O31" s="157"/>
      <c r="P31" s="157"/>
      <c r="Q31" s="157"/>
    </row>
    <row r="32" spans="1:17" s="156" customFormat="1" x14ac:dyDescent="0.2">
      <c r="H32" s="157"/>
      <c r="I32" s="157"/>
      <c r="J32" s="157"/>
      <c r="K32" s="157"/>
      <c r="L32" s="157"/>
      <c r="M32" s="157"/>
      <c r="N32" s="157"/>
      <c r="O32" s="157"/>
      <c r="P32" s="157"/>
      <c r="Q32" s="157"/>
    </row>
    <row r="33" spans="1:17" s="156" customFormat="1" x14ac:dyDescent="0.2">
      <c r="H33" s="157"/>
      <c r="I33" s="157"/>
      <c r="J33" s="157"/>
      <c r="K33" s="157"/>
      <c r="L33" s="157"/>
      <c r="M33" s="157"/>
      <c r="N33" s="157"/>
      <c r="O33" s="157"/>
      <c r="P33" s="157"/>
      <c r="Q33" s="157"/>
    </row>
    <row r="44" spans="1:17" x14ac:dyDescent="0.2">
      <c r="A44" s="4"/>
      <c r="B44" s="179" t="s">
        <v>3301</v>
      </c>
      <c r="C44" s="180"/>
      <c r="D44" s="181"/>
      <c r="E44" s="7"/>
      <c r="F44" s="7"/>
      <c r="G44" s="7"/>
    </row>
    <row r="45" spans="1:17" x14ac:dyDescent="0.2">
      <c r="A45" s="4"/>
      <c r="B45" s="72">
        <v>2011</v>
      </c>
      <c r="C45" s="73">
        <v>2012</v>
      </c>
      <c r="D45" s="73">
        <v>2013</v>
      </c>
      <c r="E45" s="7"/>
      <c r="F45" s="7"/>
      <c r="G45" s="7"/>
    </row>
    <row r="46" spans="1:17" x14ac:dyDescent="0.2">
      <c r="A46" s="86" t="s">
        <v>2314</v>
      </c>
      <c r="B46" s="63">
        <v>1.24</v>
      </c>
      <c r="C46" s="64">
        <v>1.24</v>
      </c>
      <c r="D46" s="65">
        <v>1.24</v>
      </c>
      <c r="E46" s="7"/>
      <c r="F46" s="7"/>
      <c r="G46" s="7"/>
    </row>
    <row r="47" spans="1:17" x14ac:dyDescent="0.2">
      <c r="A47" s="86" t="s">
        <v>2317</v>
      </c>
      <c r="B47" s="66">
        <v>1.32</v>
      </c>
      <c r="C47" s="67">
        <v>1.33</v>
      </c>
      <c r="D47" s="68">
        <v>1.34</v>
      </c>
      <c r="E47" s="7"/>
      <c r="F47" s="7"/>
      <c r="G47" s="7"/>
    </row>
    <row r="48" spans="1:17" x14ac:dyDescent="0.2">
      <c r="A48" s="86" t="s">
        <v>2315</v>
      </c>
      <c r="B48" s="66">
        <v>1.35</v>
      </c>
      <c r="C48" s="67">
        <v>1.35</v>
      </c>
      <c r="D48" s="68">
        <v>1.35</v>
      </c>
      <c r="E48" s="7"/>
      <c r="F48" s="7"/>
      <c r="G48" s="7"/>
    </row>
    <row r="49" spans="1:7" x14ac:dyDescent="0.2">
      <c r="A49" s="86" t="s">
        <v>2316</v>
      </c>
      <c r="B49" s="66">
        <v>1.62</v>
      </c>
      <c r="C49" s="67">
        <v>1.62</v>
      </c>
      <c r="D49" s="68">
        <v>1.61</v>
      </c>
      <c r="E49" s="7"/>
      <c r="F49" s="7"/>
      <c r="G49" s="7"/>
    </row>
    <row r="50" spans="1:7" x14ac:dyDescent="0.2">
      <c r="A50" s="86" t="s">
        <v>7</v>
      </c>
      <c r="B50" s="66">
        <v>1.7</v>
      </c>
      <c r="C50" s="67">
        <v>1.7</v>
      </c>
      <c r="D50" s="68">
        <v>1.7</v>
      </c>
      <c r="E50" s="7"/>
      <c r="F50" s="7"/>
      <c r="G50" s="7"/>
    </row>
    <row r="51" spans="1:7" x14ac:dyDescent="0.2">
      <c r="A51" s="86" t="s">
        <v>8</v>
      </c>
      <c r="B51" s="66">
        <v>1.72</v>
      </c>
      <c r="C51" s="67">
        <v>1.71</v>
      </c>
      <c r="D51" s="68">
        <v>1.71</v>
      </c>
      <c r="E51" s="7"/>
      <c r="F51" s="7"/>
      <c r="G51" s="7"/>
    </row>
    <row r="52" spans="1:7" x14ac:dyDescent="0.2">
      <c r="A52" s="86" t="s">
        <v>9</v>
      </c>
      <c r="B52" s="66">
        <v>1.72</v>
      </c>
      <c r="C52" s="67">
        <v>1.72</v>
      </c>
      <c r="D52" s="68">
        <v>1.72</v>
      </c>
      <c r="E52" s="7"/>
      <c r="F52" s="7"/>
      <c r="G52" s="7"/>
    </row>
    <row r="53" spans="1:7" x14ac:dyDescent="0.2">
      <c r="A53" s="86" t="s">
        <v>10</v>
      </c>
      <c r="B53" s="66">
        <v>1.69</v>
      </c>
      <c r="C53" s="67">
        <v>1.69</v>
      </c>
      <c r="D53" s="68">
        <v>1.69</v>
      </c>
      <c r="E53" s="7"/>
      <c r="F53" s="7"/>
      <c r="G53" s="7"/>
    </row>
    <row r="54" spans="1:7" x14ac:dyDescent="0.2">
      <c r="A54" s="88" t="s">
        <v>3303</v>
      </c>
      <c r="B54" s="69">
        <v>1.53</v>
      </c>
      <c r="C54" s="70">
        <v>1.53</v>
      </c>
      <c r="D54" s="71">
        <v>1.53</v>
      </c>
      <c r="E54" s="7"/>
      <c r="F54" s="7"/>
      <c r="G54" s="7"/>
    </row>
    <row r="55" spans="1:7" x14ac:dyDescent="0.2">
      <c r="E55" s="7"/>
      <c r="F55" s="7"/>
      <c r="G55" s="7"/>
    </row>
    <row r="56" spans="1:7" x14ac:dyDescent="0.2">
      <c r="E56" s="7"/>
      <c r="F56" s="7"/>
      <c r="G56" s="7"/>
    </row>
    <row r="57" spans="1:7" x14ac:dyDescent="0.2">
      <c r="E57" s="7"/>
      <c r="F57" s="7"/>
      <c r="G57" s="7"/>
    </row>
    <row r="58" spans="1:7" x14ac:dyDescent="0.2">
      <c r="E58" s="7"/>
      <c r="F58" s="7"/>
      <c r="G58" s="7"/>
    </row>
  </sheetData>
  <mergeCells count="4">
    <mergeCell ref="A22:E22"/>
    <mergeCell ref="F22:I22"/>
    <mergeCell ref="K22:Q22"/>
    <mergeCell ref="B44:D44"/>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0:Q51"/>
  <sheetViews>
    <sheetView view="pageBreakPreview" zoomScale="60" zoomScaleNormal="100" workbookViewId="0">
      <selection activeCell="J47" sqref="J47"/>
    </sheetView>
  </sheetViews>
  <sheetFormatPr baseColWidth="10" defaultColWidth="9.140625" defaultRowHeight="12.75" x14ac:dyDescent="0.2"/>
  <cols>
    <col min="1" max="1" width="12.7109375" style="4" bestFit="1" customWidth="1"/>
    <col min="2" max="7" width="10.7109375" style="4" customWidth="1"/>
    <col min="8" max="13" width="9.7109375" style="5" customWidth="1"/>
    <col min="14" max="15" width="10.7109375" style="5" customWidth="1"/>
    <col min="16" max="17" width="9.7109375" style="5" customWidth="1"/>
    <col min="18" max="16384" width="9.140625" style="4"/>
  </cols>
  <sheetData>
    <row r="10" spans="1:17" ht="45" x14ac:dyDescent="0.2">
      <c r="A10" s="57" t="s">
        <v>6</v>
      </c>
      <c r="B10" s="3" t="s">
        <v>3248</v>
      </c>
      <c r="C10" s="3" t="s">
        <v>3249</v>
      </c>
      <c r="D10" s="3" t="s">
        <v>3250</v>
      </c>
      <c r="E10" s="3" t="s">
        <v>3251</v>
      </c>
      <c r="F10" s="3" t="s">
        <v>3252</v>
      </c>
      <c r="G10" s="3" t="s">
        <v>3253</v>
      </c>
      <c r="H10" s="3" t="s">
        <v>3254</v>
      </c>
      <c r="I10" s="3" t="s">
        <v>3255</v>
      </c>
      <c r="J10" s="3" t="s">
        <v>3256</v>
      </c>
      <c r="K10" s="3" t="s">
        <v>3257</v>
      </c>
      <c r="L10" s="3" t="s">
        <v>3258</v>
      </c>
      <c r="M10" s="3" t="s">
        <v>3259</v>
      </c>
      <c r="N10" s="3" t="s">
        <v>3261</v>
      </c>
      <c r="O10" s="3" t="s">
        <v>3260</v>
      </c>
      <c r="P10" s="3" t="s">
        <v>3262</v>
      </c>
      <c r="Q10" s="3" t="s">
        <v>3263</v>
      </c>
    </row>
    <row r="11" spans="1:17" x14ac:dyDescent="0.2">
      <c r="A11" s="2" t="s">
        <v>3321</v>
      </c>
      <c r="B11" s="45">
        <v>841143</v>
      </c>
      <c r="C11" s="46">
        <v>2241103668.5501323</v>
      </c>
      <c r="D11" s="45">
        <v>856853</v>
      </c>
      <c r="E11" s="46">
        <v>2311841382.2139344</v>
      </c>
      <c r="F11" s="45">
        <v>865293</v>
      </c>
      <c r="G11" s="46">
        <v>2359495007.6191721</v>
      </c>
      <c r="H11" s="47">
        <v>3.1563784690765984E-2</v>
      </c>
      <c r="I11" s="47">
        <v>1.8676966936656429E-2</v>
      </c>
      <c r="J11" s="47">
        <v>1.2650543962785829E-2</v>
      </c>
      <c r="K11" s="47">
        <v>2.0612843844676831E-2</v>
      </c>
      <c r="L11" s="47">
        <v>9.8499976075242784E-3</v>
      </c>
      <c r="M11" s="47">
        <v>1.06578662797953E-2</v>
      </c>
      <c r="N11" s="48">
        <v>0.11601693517347555</v>
      </c>
      <c r="O11" s="48">
        <v>9.1550947126502649E-2</v>
      </c>
      <c r="P11" s="48">
        <v>7.8583088143275387E-2</v>
      </c>
      <c r="Q11" s="48">
        <v>8.7072587013565989E-2</v>
      </c>
    </row>
    <row r="12" spans="1:17" x14ac:dyDescent="0.2">
      <c r="A12" s="2" t="s">
        <v>3322</v>
      </c>
      <c r="B12" s="49">
        <v>5782817</v>
      </c>
      <c r="C12" s="50">
        <v>12963134011.840275</v>
      </c>
      <c r="D12" s="49">
        <v>5874939</v>
      </c>
      <c r="E12" s="50">
        <v>13396205470.173338</v>
      </c>
      <c r="F12" s="49">
        <v>5922398</v>
      </c>
      <c r="G12" s="50">
        <v>13676430782.264687</v>
      </c>
      <c r="H12" s="51">
        <v>3.340792881856379E-2</v>
      </c>
      <c r="I12" s="51">
        <v>1.5930298330381197E-2</v>
      </c>
      <c r="J12" s="51">
        <v>1.7203572446757433E-2</v>
      </c>
      <c r="K12" s="51">
        <v>2.0918260227888452E-2</v>
      </c>
      <c r="L12" s="51">
        <v>8.0782115354729647E-3</v>
      </c>
      <c r="M12" s="51">
        <v>1.2737155257882264E-2</v>
      </c>
      <c r="N12" s="52">
        <v>0.65237532303293566</v>
      </c>
      <c r="O12" s="52">
        <v>0.53836182478496164</v>
      </c>
      <c r="P12" s="52">
        <v>0.53785287070802368</v>
      </c>
      <c r="Q12" s="52">
        <v>0.50470215257008033</v>
      </c>
    </row>
    <row r="13" spans="1:17" x14ac:dyDescent="0.2">
      <c r="A13" s="2" t="s">
        <v>3323</v>
      </c>
      <c r="B13" s="49">
        <v>2912668</v>
      </c>
      <c r="C13" s="50">
        <v>7510478581.523715</v>
      </c>
      <c r="D13" s="49">
        <v>2956812</v>
      </c>
      <c r="E13" s="50">
        <v>7729448232.1644583</v>
      </c>
      <c r="F13" s="49">
        <v>2967660</v>
      </c>
      <c r="G13" s="50">
        <v>7875691491.0944176</v>
      </c>
      <c r="H13" s="51">
        <v>2.9155219373026828E-2</v>
      </c>
      <c r="I13" s="51">
        <v>1.5155863970764948E-2</v>
      </c>
      <c r="J13" s="51">
        <v>1.3790350722601067E-2</v>
      </c>
      <c r="K13" s="51">
        <v>1.8920271478292464E-2</v>
      </c>
      <c r="L13" s="51">
        <v>3.6688162791547112E-3</v>
      </c>
      <c r="M13" s="51">
        <v>1.519570494944609E-2</v>
      </c>
      <c r="N13" s="52">
        <v>0.14911750151206907</v>
      </c>
      <c r="O13" s="52">
        <v>0.28095887253171231</v>
      </c>
      <c r="P13" s="52">
        <v>0.26951320230173209</v>
      </c>
      <c r="Q13" s="52">
        <v>0.29063711956834226</v>
      </c>
    </row>
    <row r="14" spans="1:17" x14ac:dyDescent="0.2">
      <c r="A14" s="2" t="s">
        <v>3324</v>
      </c>
      <c r="B14" s="49">
        <v>186123</v>
      </c>
      <c r="C14" s="50">
        <v>546391122.09414077</v>
      </c>
      <c r="D14" s="49">
        <v>191998</v>
      </c>
      <c r="E14" s="50">
        <v>561966366.75613928</v>
      </c>
      <c r="F14" s="49">
        <v>193635</v>
      </c>
      <c r="G14" s="50">
        <v>574451010.39277053</v>
      </c>
      <c r="H14" s="51">
        <v>2.8505669349647603E-2</v>
      </c>
      <c r="I14" s="51">
        <v>3.1565147778619518E-2</v>
      </c>
      <c r="J14" s="51">
        <v>-2.9658606008162564E-3</v>
      </c>
      <c r="K14" s="51">
        <v>2.2215997922966198E-2</v>
      </c>
      <c r="L14" s="51">
        <v>8.5261304805258394E-3</v>
      </c>
      <c r="M14" s="51">
        <v>1.3574132616591277E-2</v>
      </c>
      <c r="N14" s="52">
        <v>2.2502336834002309E-2</v>
      </c>
      <c r="O14" s="52">
        <v>2.3985183493401716E-2</v>
      </c>
      <c r="P14" s="52">
        <v>1.7585299167591939E-2</v>
      </c>
      <c r="Q14" s="52">
        <v>2.1199000390310883E-2</v>
      </c>
    </row>
    <row r="15" spans="1:17" x14ac:dyDescent="0.2">
      <c r="A15" s="2" t="s">
        <v>3325</v>
      </c>
      <c r="B15" s="49">
        <v>946473</v>
      </c>
      <c r="C15" s="50">
        <v>2260814158.4252605</v>
      </c>
      <c r="D15" s="49">
        <v>954430</v>
      </c>
      <c r="E15" s="50">
        <v>2300300826.0590854</v>
      </c>
      <c r="F15" s="49">
        <v>961231</v>
      </c>
      <c r="G15" s="50">
        <v>2341336447.0753188</v>
      </c>
      <c r="H15" s="51">
        <v>1.7465684866963468E-2</v>
      </c>
      <c r="I15" s="51">
        <v>8.4070015732091666E-3</v>
      </c>
      <c r="J15" s="51">
        <v>8.9831618380493868E-3</v>
      </c>
      <c r="K15" s="51">
        <v>1.7839241090277905E-2</v>
      </c>
      <c r="L15" s="51">
        <v>7.1257190155380699E-3</v>
      </c>
      <c r="M15" s="51">
        <v>1.0637720666305953E-2</v>
      </c>
      <c r="N15" s="52">
        <v>9.3487106174740195E-2</v>
      </c>
      <c r="O15" s="52">
        <v>7.8836603469575023E-2</v>
      </c>
      <c r="P15" s="52">
        <v>8.7295864405523615E-2</v>
      </c>
      <c r="Q15" s="52">
        <v>8.6402480555239053E-2</v>
      </c>
    </row>
    <row r="16" spans="1:17" x14ac:dyDescent="0.2">
      <c r="A16" s="2" t="s">
        <v>3326</v>
      </c>
      <c r="B16" s="49">
        <v>98181</v>
      </c>
      <c r="C16" s="50">
        <v>262184074.05720672</v>
      </c>
      <c r="D16" s="49">
        <v>103406</v>
      </c>
      <c r="E16" s="50">
        <v>277746378.9076044</v>
      </c>
      <c r="F16" s="49">
        <v>100969</v>
      </c>
      <c r="G16" s="50">
        <v>270618744.31461126</v>
      </c>
      <c r="H16" s="51">
        <v>5.935640792202386E-2</v>
      </c>
      <c r="I16" s="51">
        <v>5.3218036076226563E-2</v>
      </c>
      <c r="J16" s="51">
        <v>5.8282061601089737E-3</v>
      </c>
      <c r="K16" s="51">
        <v>-2.5662385306431779E-2</v>
      </c>
      <c r="L16" s="51">
        <v>-2.3567297835715529E-2</v>
      </c>
      <c r="M16" s="51">
        <v>-2.1456547553890676E-3</v>
      </c>
      <c r="N16" s="52">
        <v>-3.3499202727222739E-2</v>
      </c>
      <c r="O16" s="52">
        <v>-1.3693432392835833E-2</v>
      </c>
      <c r="P16" s="52">
        <v>9.1696752738533345E-3</v>
      </c>
      <c r="Q16" s="52">
        <v>9.9866598936407466E-3</v>
      </c>
    </row>
    <row r="17" spans="1:17" x14ac:dyDescent="0.2">
      <c r="A17" s="1" t="s">
        <v>3417</v>
      </c>
      <c r="B17" s="53">
        <v>10767405</v>
      </c>
      <c r="C17" s="54">
        <v>25784105616.522957</v>
      </c>
      <c r="D17" s="53">
        <v>10938438</v>
      </c>
      <c r="E17" s="54">
        <v>26577508656.305382</v>
      </c>
      <c r="F17" s="53">
        <v>11011186</v>
      </c>
      <c r="G17" s="54">
        <v>27098023482.787331</v>
      </c>
      <c r="H17" s="55">
        <v>3.0771012637878618E-2</v>
      </c>
      <c r="I17" s="55">
        <v>1.588432867529363E-2</v>
      </c>
      <c r="J17" s="55">
        <v>1.4653916339074875E-2</v>
      </c>
      <c r="K17" s="55">
        <v>1.9584786264699769E-2</v>
      </c>
      <c r="L17" s="55">
        <v>6.6506753523674954E-3</v>
      </c>
      <c r="M17" s="55">
        <v>1.2848658654905181E-2</v>
      </c>
      <c r="N17" s="56">
        <v>1</v>
      </c>
      <c r="O17" s="56">
        <v>0.99999999900473313</v>
      </c>
      <c r="P17" s="56">
        <v>1</v>
      </c>
      <c r="Q17" s="56">
        <v>0.99999999999215183</v>
      </c>
    </row>
    <row r="18" spans="1:17" x14ac:dyDescent="0.2">
      <c r="A18" s="36" t="s">
        <v>3266</v>
      </c>
    </row>
    <row r="20" spans="1:17" x14ac:dyDescent="0.2">
      <c r="A20" s="177" t="s">
        <v>3264</v>
      </c>
      <c r="B20" s="177"/>
      <c r="C20" s="177"/>
      <c r="D20" s="177"/>
      <c r="E20" s="177"/>
      <c r="F20" s="177" t="s">
        <v>3265</v>
      </c>
      <c r="G20" s="177"/>
      <c r="H20" s="177"/>
      <c r="I20" s="177"/>
      <c r="J20" s="62"/>
      <c r="K20" s="185" t="s">
        <v>3267</v>
      </c>
      <c r="L20" s="185"/>
      <c r="M20" s="185"/>
      <c r="N20" s="185"/>
      <c r="O20" s="185"/>
      <c r="P20" s="185"/>
      <c r="Q20" s="185"/>
    </row>
    <row r="28" spans="1:17" s="158" customFormat="1" x14ac:dyDescent="0.2">
      <c r="H28" s="159"/>
      <c r="I28" s="159"/>
      <c r="J28" s="159"/>
      <c r="K28" s="159"/>
      <c r="L28" s="159"/>
      <c r="M28" s="159"/>
      <c r="N28" s="159"/>
      <c r="O28" s="159"/>
      <c r="P28" s="159"/>
      <c r="Q28" s="159"/>
    </row>
    <row r="29" spans="1:17" s="158" customFormat="1" x14ac:dyDescent="0.2">
      <c r="H29" s="159"/>
      <c r="I29" s="159"/>
      <c r="J29" s="159"/>
      <c r="K29" s="159"/>
      <c r="L29" s="159"/>
      <c r="M29" s="159"/>
      <c r="N29" s="159"/>
      <c r="O29" s="159"/>
      <c r="P29" s="159"/>
      <c r="Q29" s="159"/>
    </row>
    <row r="30" spans="1:17" s="158" customFormat="1" x14ac:dyDescent="0.2">
      <c r="H30" s="159"/>
      <c r="I30" s="159"/>
      <c r="J30" s="159"/>
      <c r="K30" s="159"/>
      <c r="L30" s="159"/>
      <c r="M30" s="159"/>
      <c r="N30" s="159"/>
      <c r="O30" s="159"/>
      <c r="P30" s="159"/>
      <c r="Q30" s="159"/>
    </row>
    <row r="31" spans="1:17" s="158" customFormat="1" x14ac:dyDescent="0.2">
      <c r="H31" s="159"/>
      <c r="I31" s="159"/>
      <c r="J31" s="159"/>
      <c r="K31" s="159"/>
      <c r="L31" s="159"/>
      <c r="M31" s="159"/>
      <c r="N31" s="159"/>
      <c r="O31" s="159"/>
      <c r="P31" s="159"/>
      <c r="Q31" s="159"/>
    </row>
    <row r="32" spans="1:17" s="158" customFormat="1" x14ac:dyDescent="0.2">
      <c r="H32" s="159"/>
      <c r="I32" s="159"/>
      <c r="J32" s="159"/>
      <c r="K32" s="159"/>
      <c r="L32" s="159"/>
      <c r="M32" s="159"/>
      <c r="N32" s="159"/>
      <c r="O32" s="159"/>
      <c r="P32" s="159"/>
      <c r="Q32" s="159"/>
    </row>
    <row r="33" spans="1:17" s="158" customFormat="1" x14ac:dyDescent="0.2">
      <c r="H33" s="159"/>
      <c r="I33" s="159"/>
      <c r="J33" s="159"/>
      <c r="K33" s="159"/>
      <c r="L33" s="159"/>
      <c r="M33" s="159"/>
      <c r="N33" s="159"/>
      <c r="O33" s="159"/>
      <c r="P33" s="159"/>
      <c r="Q33" s="159"/>
    </row>
    <row r="42" spans="1:17" x14ac:dyDescent="0.2">
      <c r="B42" s="179" t="s">
        <v>3301</v>
      </c>
      <c r="C42" s="180"/>
      <c r="D42" s="181"/>
      <c r="E42" s="5"/>
      <c r="F42" s="5"/>
      <c r="G42" s="5"/>
    </row>
    <row r="43" spans="1:17" x14ac:dyDescent="0.2">
      <c r="B43" s="72">
        <v>2011</v>
      </c>
      <c r="C43" s="73">
        <v>2012</v>
      </c>
      <c r="D43" s="73">
        <v>2013</v>
      </c>
      <c r="E43" s="5"/>
      <c r="F43" s="5"/>
      <c r="G43" s="5"/>
    </row>
    <row r="44" spans="1:17" x14ac:dyDescent="0.2">
      <c r="A44" s="86" t="s">
        <v>0</v>
      </c>
      <c r="B44" s="63">
        <v>1.56</v>
      </c>
      <c r="C44" s="64">
        <v>1.56</v>
      </c>
      <c r="D44" s="65">
        <v>1.58</v>
      </c>
      <c r="E44" s="5"/>
      <c r="F44" s="5"/>
      <c r="G44" s="5"/>
    </row>
    <row r="45" spans="1:17" x14ac:dyDescent="0.2">
      <c r="A45" s="86" t="s">
        <v>1</v>
      </c>
      <c r="B45" s="66">
        <v>1.39</v>
      </c>
      <c r="C45" s="67">
        <v>1.4</v>
      </c>
      <c r="D45" s="68">
        <v>1.4</v>
      </c>
      <c r="E45" s="5"/>
      <c r="F45" s="5"/>
      <c r="G45" s="5"/>
    </row>
    <row r="46" spans="1:17" x14ac:dyDescent="0.2">
      <c r="A46" s="86" t="s">
        <v>2</v>
      </c>
      <c r="B46" s="66">
        <v>1.53</v>
      </c>
      <c r="C46" s="67">
        <v>1.53</v>
      </c>
      <c r="D46" s="68">
        <v>1.53</v>
      </c>
      <c r="E46" s="5"/>
      <c r="F46" s="5"/>
      <c r="G46" s="5"/>
    </row>
    <row r="47" spans="1:17" x14ac:dyDescent="0.2">
      <c r="A47" s="86" t="s">
        <v>3</v>
      </c>
      <c r="B47" s="66">
        <v>2.13</v>
      </c>
      <c r="C47" s="67">
        <v>2.12</v>
      </c>
      <c r="D47" s="68">
        <v>2.1</v>
      </c>
      <c r="E47" s="5"/>
      <c r="F47" s="5"/>
      <c r="G47" s="5"/>
    </row>
    <row r="48" spans="1:17" x14ac:dyDescent="0.2">
      <c r="A48" s="86" t="s">
        <v>4</v>
      </c>
      <c r="B48" s="66">
        <v>1.31</v>
      </c>
      <c r="C48" s="67">
        <v>1.31</v>
      </c>
      <c r="D48" s="68">
        <v>1.3</v>
      </c>
      <c r="E48" s="5"/>
      <c r="F48" s="5"/>
      <c r="G48" s="5"/>
    </row>
    <row r="49" spans="1:7" x14ac:dyDescent="0.2">
      <c r="A49" s="86" t="s">
        <v>5</v>
      </c>
      <c r="B49" s="66">
        <v>1.41</v>
      </c>
      <c r="C49" s="67">
        <v>1.41</v>
      </c>
      <c r="D49" s="68">
        <v>1.4</v>
      </c>
      <c r="E49" s="5"/>
      <c r="F49" s="5"/>
      <c r="G49" s="5"/>
    </row>
    <row r="50" spans="1:7" x14ac:dyDescent="0.2">
      <c r="A50" s="88" t="s">
        <v>3302</v>
      </c>
      <c r="B50" s="69">
        <v>1.53</v>
      </c>
      <c r="C50" s="70">
        <v>1.53</v>
      </c>
      <c r="D50" s="71">
        <v>1.53</v>
      </c>
      <c r="E50" s="5"/>
      <c r="F50" s="5"/>
      <c r="G50" s="5"/>
    </row>
    <row r="51" spans="1:7" x14ac:dyDescent="0.2">
      <c r="E51" s="5"/>
      <c r="F51" s="5"/>
      <c r="G51" s="5"/>
    </row>
  </sheetData>
  <mergeCells count="4">
    <mergeCell ref="A20:E20"/>
    <mergeCell ref="F20:I20"/>
    <mergeCell ref="K20:Q20"/>
    <mergeCell ref="B42:D42"/>
  </mergeCells>
  <pageMargins left="0.70866141732283472" right="0.70866141732283472" top="0.74803149606299213" bottom="0.74803149606299213" header="0.31496062992125984" footer="0.31496062992125984"/>
  <pageSetup paperSize="9" scale="73" orientation="landscape" r:id="rId1"/>
  <headerFooter>
    <oddHeader>&amp;CPartie 1 &amp;K2092C6Analyse de l’activité de MCO&amp;REx DG</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9:Q54"/>
  <sheetViews>
    <sheetView view="pageBreakPreview" zoomScale="60" zoomScaleNormal="100" workbookViewId="0">
      <selection activeCell="G59" sqref="G59"/>
    </sheetView>
  </sheetViews>
  <sheetFormatPr baseColWidth="10" defaultColWidth="9.140625" defaultRowHeight="12.75" x14ac:dyDescent="0.2"/>
  <cols>
    <col min="1" max="1" width="29.85546875" style="6" customWidth="1"/>
    <col min="2" max="7" width="10.7109375" style="6" customWidth="1"/>
    <col min="8" max="13" width="9.7109375" style="7" customWidth="1"/>
    <col min="14" max="15" width="10.7109375" style="7" customWidth="1"/>
    <col min="16" max="17" width="9.7109375" style="7" customWidth="1"/>
    <col min="18" max="16384" width="9.140625" style="6"/>
  </cols>
  <sheetData>
    <row r="9" spans="1:17" ht="45" x14ac:dyDescent="0.2">
      <c r="A9" s="57" t="s">
        <v>23</v>
      </c>
      <c r="B9" s="3" t="s">
        <v>3248</v>
      </c>
      <c r="C9" s="3" t="s">
        <v>3249</v>
      </c>
      <c r="D9" s="3" t="s">
        <v>3250</v>
      </c>
      <c r="E9" s="3" t="s">
        <v>3251</v>
      </c>
      <c r="F9" s="3" t="s">
        <v>3252</v>
      </c>
      <c r="G9" s="3" t="s">
        <v>3253</v>
      </c>
      <c r="H9" s="3" t="s">
        <v>3254</v>
      </c>
      <c r="I9" s="3" t="s">
        <v>3255</v>
      </c>
      <c r="J9" s="3" t="s">
        <v>3256</v>
      </c>
      <c r="K9" s="3" t="s">
        <v>3257</v>
      </c>
      <c r="L9" s="3" t="s">
        <v>3258</v>
      </c>
      <c r="M9" s="3" t="s">
        <v>3259</v>
      </c>
      <c r="N9" s="3" t="s">
        <v>3261</v>
      </c>
      <c r="O9" s="3" t="s">
        <v>3260</v>
      </c>
      <c r="P9" s="3" t="s">
        <v>3262</v>
      </c>
      <c r="Q9" s="3" t="s">
        <v>3263</v>
      </c>
    </row>
    <row r="10" spans="1:17" x14ac:dyDescent="0.2">
      <c r="A10" s="2" t="s">
        <v>16</v>
      </c>
      <c r="B10" s="45">
        <v>629170</v>
      </c>
      <c r="C10" s="46">
        <v>795867863.91007555</v>
      </c>
      <c r="D10" s="45">
        <v>676281</v>
      </c>
      <c r="E10" s="46">
        <v>866921804.83500767</v>
      </c>
      <c r="F10" s="45">
        <v>725663</v>
      </c>
      <c r="G10" s="46">
        <v>946321852.71829617</v>
      </c>
      <c r="H10" s="47">
        <v>8.927856513246582E-2</v>
      </c>
      <c r="I10" s="47">
        <v>7.4878013891317138E-2</v>
      </c>
      <c r="J10" s="47">
        <v>1.3397381893611632E-2</v>
      </c>
      <c r="K10" s="47">
        <v>9.1588477115764663E-2</v>
      </c>
      <c r="L10" s="47">
        <v>7.3019942893560522E-2</v>
      </c>
      <c r="M10" s="47">
        <v>1.7304929274782437E-2</v>
      </c>
      <c r="N10" s="48">
        <v>0.67880903942376425</v>
      </c>
      <c r="O10" s="48">
        <v>0.15254137589300315</v>
      </c>
      <c r="P10" s="48">
        <v>6.5902346940647449E-2</v>
      </c>
      <c r="Q10" s="48">
        <v>3.4922172582512269E-2</v>
      </c>
    </row>
    <row r="11" spans="1:17" x14ac:dyDescent="0.2">
      <c r="A11" s="2" t="s">
        <v>15</v>
      </c>
      <c r="B11" s="49">
        <v>1603346</v>
      </c>
      <c r="C11" s="50">
        <v>7663298774.0646152</v>
      </c>
      <c r="D11" s="49">
        <v>1610259</v>
      </c>
      <c r="E11" s="50">
        <v>7865871003.9046793</v>
      </c>
      <c r="F11" s="49">
        <v>1590697</v>
      </c>
      <c r="G11" s="50">
        <v>7953984924.6291742</v>
      </c>
      <c r="H11" s="51">
        <v>2.6434076996402909E-2</v>
      </c>
      <c r="I11" s="51">
        <v>4.31160834904007E-3</v>
      </c>
      <c r="J11" s="51">
        <v>2.2027494717231557E-2</v>
      </c>
      <c r="K11" s="51">
        <v>1.1202055141859624E-2</v>
      </c>
      <c r="L11" s="51">
        <v>-1.2148356258216846E-2</v>
      </c>
      <c r="M11" s="51">
        <v>2.3637569009481899E-2</v>
      </c>
      <c r="N11" s="52">
        <v>-0.26890086325397261</v>
      </c>
      <c r="O11" s="52">
        <v>0.16928224933061309</v>
      </c>
      <c r="P11" s="52">
        <v>0.14446191354864044</v>
      </c>
      <c r="Q11" s="52">
        <v>0.29352638688276</v>
      </c>
    </row>
    <row r="12" spans="1:17" x14ac:dyDescent="0.2">
      <c r="A12" s="1" t="s">
        <v>20</v>
      </c>
      <c r="B12" s="58">
        <f t="shared" ref="B12:G12" si="0">SUM(B10:B11)</f>
        <v>2232516</v>
      </c>
      <c r="C12" s="59">
        <f t="shared" si="0"/>
        <v>8459166637.9746904</v>
      </c>
      <c r="D12" s="58">
        <f t="shared" si="0"/>
        <v>2286540</v>
      </c>
      <c r="E12" s="59">
        <f t="shared" si="0"/>
        <v>8732792808.739687</v>
      </c>
      <c r="F12" s="58">
        <f t="shared" si="0"/>
        <v>2316360</v>
      </c>
      <c r="G12" s="59">
        <f t="shared" si="0"/>
        <v>8900306777.3474712</v>
      </c>
      <c r="H12" s="60">
        <f>E12/C12-1</f>
        <v>3.2346705352350069E-2</v>
      </c>
      <c r="I12" s="60">
        <f>D12/B12-1</f>
        <v>2.4198706750589993E-2</v>
      </c>
      <c r="J12" s="60">
        <f>(1+H12)/(1+I12)-1</f>
        <v>7.9554861259401033E-3</v>
      </c>
      <c r="K12" s="60">
        <f>G12/E12-1</f>
        <v>1.9182175997595863E-2</v>
      </c>
      <c r="L12" s="60">
        <f>F12/D12-1</f>
        <v>1.3041538744128722E-2</v>
      </c>
      <c r="M12" s="60">
        <f>(1+K12)/(1+L12)-1</f>
        <v>6.0615848596690114E-3</v>
      </c>
      <c r="N12" s="61">
        <f>SUM(N10:N11)</f>
        <v>0.40990817616979164</v>
      </c>
      <c r="O12" s="61">
        <f>SUM(O10:O11)</f>
        <v>0.32182362522361624</v>
      </c>
      <c r="P12" s="61">
        <f>SUM(P10:P11)</f>
        <v>0.21036426048928789</v>
      </c>
      <c r="Q12" s="61">
        <f>SUM(Q10:Q11)</f>
        <v>0.32844855946527229</v>
      </c>
    </row>
    <row r="13" spans="1:17" x14ac:dyDescent="0.2">
      <c r="A13" s="2" t="s">
        <v>18</v>
      </c>
      <c r="B13" s="49">
        <v>1588988</v>
      </c>
      <c r="C13" s="50">
        <v>964428818.62225652</v>
      </c>
      <c r="D13" s="49">
        <v>1599973</v>
      </c>
      <c r="E13" s="50">
        <v>984371231.72819161</v>
      </c>
      <c r="F13" s="49">
        <v>1576834</v>
      </c>
      <c r="G13" s="50">
        <v>976020081.12388492</v>
      </c>
      <c r="H13" s="51">
        <v>2.0677952297634583E-2</v>
      </c>
      <c r="I13" s="51">
        <v>6.9132051343370748E-3</v>
      </c>
      <c r="J13" s="51">
        <v>1.3670241976279463E-2</v>
      </c>
      <c r="K13" s="51">
        <v>-8.4837410268940594E-3</v>
      </c>
      <c r="L13" s="51">
        <v>-1.4462119048258939E-2</v>
      </c>
      <c r="M13" s="51">
        <v>6.0661067797733855E-3</v>
      </c>
      <c r="N13" s="52">
        <v>-0.31807059987903447</v>
      </c>
      <c r="O13" s="52">
        <v>-1.6044020594838306E-2</v>
      </c>
      <c r="P13" s="52">
        <v>0.14320292110223184</v>
      </c>
      <c r="Q13" s="52">
        <v>3.6018128102080695E-2</v>
      </c>
    </row>
    <row r="14" spans="1:17" x14ac:dyDescent="0.2">
      <c r="A14" s="2" t="s">
        <v>19</v>
      </c>
      <c r="B14" s="49">
        <v>4520684</v>
      </c>
      <c r="C14" s="50">
        <v>12461783734.815569</v>
      </c>
      <c r="D14" s="49">
        <v>4565701</v>
      </c>
      <c r="E14" s="50">
        <v>12850070470.572693</v>
      </c>
      <c r="F14" s="49">
        <v>4578752</v>
      </c>
      <c r="G14" s="50">
        <v>13134099284.696039</v>
      </c>
      <c r="H14" s="51">
        <v>3.1158198859793526E-2</v>
      </c>
      <c r="I14" s="51">
        <v>9.9580063547905582E-3</v>
      </c>
      <c r="J14" s="51">
        <v>2.0991162376661744E-2</v>
      </c>
      <c r="K14" s="51">
        <v>2.2103288442953412E-2</v>
      </c>
      <c r="L14" s="51">
        <v>2.8584876670636121E-3</v>
      </c>
      <c r="M14" s="51">
        <v>1.9189946550344124E-2</v>
      </c>
      <c r="N14" s="52">
        <v>0.17940012096552482</v>
      </c>
      <c r="O14" s="52">
        <v>0.54566901726960093</v>
      </c>
      <c r="P14" s="52">
        <f>F14/F20</f>
        <v>0.41582732323293786</v>
      </c>
      <c r="Q14" s="52">
        <v>0.4846884605047207</v>
      </c>
    </row>
    <row r="15" spans="1:17" x14ac:dyDescent="0.2">
      <c r="A15" s="1" t="s">
        <v>21</v>
      </c>
      <c r="B15" s="58">
        <f t="shared" ref="B15:G15" si="1">SUM(B13:B14)</f>
        <v>6109672</v>
      </c>
      <c r="C15" s="59">
        <f t="shared" si="1"/>
        <v>13426212553.437826</v>
      </c>
      <c r="D15" s="58">
        <f t="shared" si="1"/>
        <v>6165674</v>
      </c>
      <c r="E15" s="59">
        <f t="shared" si="1"/>
        <v>13834441702.300884</v>
      </c>
      <c r="F15" s="58">
        <f t="shared" si="1"/>
        <v>6155586</v>
      </c>
      <c r="G15" s="59">
        <f t="shared" si="1"/>
        <v>14110119365.819923</v>
      </c>
      <c r="H15" s="60">
        <f>E15/C15-1</f>
        <v>3.0405384037997418E-2</v>
      </c>
      <c r="I15" s="60">
        <f>D15/B15-1</f>
        <v>9.1661221748073896E-3</v>
      </c>
      <c r="J15" s="60">
        <f>(1+H15)/(1+I15)-1</f>
        <v>2.1046348461855047E-2</v>
      </c>
      <c r="K15" s="60">
        <f>G15/E15-1</f>
        <v>1.9926909191658293E-2</v>
      </c>
      <c r="L15" s="60">
        <f>F15/D15-1</f>
        <v>-1.6361552686697811E-3</v>
      </c>
      <c r="M15" s="60">
        <f>(1+K15)/(1+L15)-1</f>
        <v>2.1598402800865557E-2</v>
      </c>
      <c r="N15" s="61">
        <f>SUM(N13:N14)</f>
        <v>-0.13867047891350964</v>
      </c>
      <c r="O15" s="61">
        <f>SUM(O13:O14)</f>
        <v>0.52962499667476259</v>
      </c>
      <c r="P15" s="61">
        <f>SUM(P13:P14)</f>
        <v>0.55903024433516968</v>
      </c>
      <c r="Q15" s="61">
        <f>SUM(Q13:Q14)</f>
        <v>0.52070658860680141</v>
      </c>
    </row>
    <row r="16" spans="1:17" x14ac:dyDescent="0.2">
      <c r="A16" s="2" t="s">
        <v>24</v>
      </c>
      <c r="B16" s="49">
        <v>829333</v>
      </c>
      <c r="C16" s="50">
        <v>1721494121.6984553</v>
      </c>
      <c r="D16" s="49">
        <v>831637</v>
      </c>
      <c r="E16" s="50">
        <v>1732211770.0268805</v>
      </c>
      <c r="F16" s="49">
        <v>832161</v>
      </c>
      <c r="G16" s="50">
        <v>1733315703.2486227</v>
      </c>
      <c r="H16" s="51">
        <v>6.2257827043004687E-3</v>
      </c>
      <c r="I16" s="51">
        <v>2.7781361648457252E-3</v>
      </c>
      <c r="J16" s="51">
        <v>3.4380950432767797E-3</v>
      </c>
      <c r="K16" s="51">
        <v>6.3729691764247869E-4</v>
      </c>
      <c r="L16" s="51">
        <v>6.3008259613268772E-4</v>
      </c>
      <c r="M16" s="51">
        <v>7.2097787536690725E-6</v>
      </c>
      <c r="N16" s="52">
        <v>7.2029471600593828E-3</v>
      </c>
      <c r="O16" s="52">
        <v>2.1208487529638673E-3</v>
      </c>
      <c r="P16" s="52">
        <v>7.5574147961899832E-2</v>
      </c>
      <c r="Q16" s="52">
        <v>6.3964654261076337E-2</v>
      </c>
    </row>
    <row r="17" spans="1:17" x14ac:dyDescent="0.2">
      <c r="A17" s="2" t="s">
        <v>25</v>
      </c>
      <c r="B17" s="49">
        <v>620547</v>
      </c>
      <c r="C17" s="50">
        <v>838415199.81676137</v>
      </c>
      <c r="D17" s="49">
        <v>625408</v>
      </c>
      <c r="E17" s="50">
        <v>850041054.47175908</v>
      </c>
      <c r="F17" s="49">
        <v>626002</v>
      </c>
      <c r="G17" s="50">
        <v>857286530.76488197</v>
      </c>
      <c r="H17" s="51">
        <v>1.3866464560206659E-2</v>
      </c>
      <c r="I17" s="51">
        <v>7.8334114901852728E-3</v>
      </c>
      <c r="J17" s="51">
        <v>5.9861610076023574E-3</v>
      </c>
      <c r="K17" s="51">
        <v>8.5236780682615889E-3</v>
      </c>
      <c r="L17" s="51">
        <v>9.4977998362668855E-4</v>
      </c>
      <c r="M17" s="51">
        <v>7.5667113736303544E-3</v>
      </c>
      <c r="N17" s="52">
        <v>8.1651729257161704E-3</v>
      </c>
      <c r="O17" s="52">
        <v>1.3919826904609746E-2</v>
      </c>
      <c r="P17" s="52">
        <v>5.6851459960807128E-2</v>
      </c>
      <c r="Q17" s="52">
        <v>3.1636496709905884E-2</v>
      </c>
    </row>
    <row r="18" spans="1:17" x14ac:dyDescent="0.2">
      <c r="A18" s="1" t="s">
        <v>22</v>
      </c>
      <c r="B18" s="58">
        <f t="shared" ref="B18:G18" si="2">SUM(B16:B17)</f>
        <v>1449880</v>
      </c>
      <c r="C18" s="59">
        <f t="shared" si="2"/>
        <v>2559909321.5152168</v>
      </c>
      <c r="D18" s="58">
        <f t="shared" si="2"/>
        <v>1457045</v>
      </c>
      <c r="E18" s="59">
        <f t="shared" si="2"/>
        <v>2582252824.4986396</v>
      </c>
      <c r="F18" s="58">
        <f t="shared" si="2"/>
        <v>1458163</v>
      </c>
      <c r="G18" s="59">
        <f t="shared" si="2"/>
        <v>2590602234.0135045</v>
      </c>
      <c r="H18" s="60">
        <f>E18/C18-1</f>
        <v>8.728240018360367E-3</v>
      </c>
      <c r="I18" s="60">
        <f>D18/B18-1</f>
        <v>4.9417882859270623E-3</v>
      </c>
      <c r="J18" s="60">
        <f>(1+H18)/(1+I18)-1</f>
        <v>3.7678319048624065E-3</v>
      </c>
      <c r="K18" s="60">
        <f>G18/E18-1</f>
        <v>3.2333818887335664E-3</v>
      </c>
      <c r="L18" s="60">
        <f>F18/D18-1</f>
        <v>7.6730643185340952E-4</v>
      </c>
      <c r="M18" s="60">
        <f>(1+K18)/(1+L18)-1</f>
        <v>2.4641846721320526E-3</v>
      </c>
      <c r="N18" s="61">
        <f>SUM(N16:N17)</f>
        <v>1.5368120085775552E-2</v>
      </c>
      <c r="O18" s="61">
        <f>SUM(O16:O17)</f>
        <v>1.6040675657573614E-2</v>
      </c>
      <c r="P18" s="61">
        <f>SUM(P16:P17)</f>
        <v>0.13242560792270697</v>
      </c>
      <c r="Q18" s="61">
        <f>SUM(Q16:Q17)</f>
        <v>9.5601150970982221E-2</v>
      </c>
    </row>
    <row r="19" spans="1:17" x14ac:dyDescent="0.2">
      <c r="A19" s="2" t="s">
        <v>17</v>
      </c>
      <c r="B19" s="49">
        <v>975337</v>
      </c>
      <c r="C19" s="50">
        <v>1338817103.5376787</v>
      </c>
      <c r="D19" s="49">
        <v>1029179</v>
      </c>
      <c r="E19" s="50">
        <v>1428021320.7077084</v>
      </c>
      <c r="F19" s="49">
        <v>1081077</v>
      </c>
      <c r="G19" s="50">
        <v>1496995105.536634</v>
      </c>
      <c r="H19" s="51">
        <v>6.6629128754269115E-2</v>
      </c>
      <c r="I19" s="51">
        <v>5.5203483513903397E-2</v>
      </c>
      <c r="J19" s="51">
        <v>1.0827907051934151E-2</v>
      </c>
      <c r="K19" s="51">
        <v>4.830024862285888E-2</v>
      </c>
      <c r="L19" s="51">
        <v>5.0426602175131827E-2</v>
      </c>
      <c r="M19" s="51">
        <v>-2.0242761825241119E-3</v>
      </c>
      <c r="N19" s="52">
        <v>0.71339418265794252</v>
      </c>
      <c r="O19" s="52">
        <v>0.13251070142700394</v>
      </c>
      <c r="P19" s="52">
        <v>9.817988725283544E-2</v>
      </c>
      <c r="Q19" s="52">
        <v>5.5243700946520209E-2</v>
      </c>
    </row>
    <row r="20" spans="1:17" x14ac:dyDescent="0.2">
      <c r="A20" s="1" t="s">
        <v>3417</v>
      </c>
      <c r="B20" s="53">
        <v>10767405</v>
      </c>
      <c r="C20" s="54">
        <v>25784105616.522957</v>
      </c>
      <c r="D20" s="53">
        <v>10938438</v>
      </c>
      <c r="E20" s="54">
        <v>26577508656.305382</v>
      </c>
      <c r="F20" s="53">
        <v>11011186</v>
      </c>
      <c r="G20" s="54">
        <v>27098023482.787331</v>
      </c>
      <c r="H20" s="55">
        <v>3.0771012637878618E-2</v>
      </c>
      <c r="I20" s="55">
        <v>1.588432867529363E-2</v>
      </c>
      <c r="J20" s="55">
        <v>1.4653916339074875E-2</v>
      </c>
      <c r="K20" s="55">
        <v>1.9584786264699769E-2</v>
      </c>
      <c r="L20" s="55">
        <v>6.6506753523674954E-3</v>
      </c>
      <c r="M20" s="55">
        <v>1.2848658654905181E-2</v>
      </c>
      <c r="N20" s="56">
        <v>1</v>
      </c>
      <c r="O20" s="56">
        <v>0.99999999900473313</v>
      </c>
      <c r="P20" s="56">
        <v>1</v>
      </c>
      <c r="Q20" s="56">
        <v>0.99999999999215183</v>
      </c>
    </row>
    <row r="21" spans="1:17" x14ac:dyDescent="0.2">
      <c r="A21" s="36" t="s">
        <v>3266</v>
      </c>
    </row>
    <row r="22" spans="1:17" x14ac:dyDescent="0.2">
      <c r="A22" s="35" t="s">
        <v>3480</v>
      </c>
      <c r="B22" s="35"/>
      <c r="C22" s="35"/>
      <c r="D22" s="35"/>
      <c r="E22" s="35"/>
      <c r="F22" s="35"/>
      <c r="G22" s="35"/>
      <c r="H22" s="35"/>
    </row>
    <row r="23" spans="1:17" x14ac:dyDescent="0.2">
      <c r="A23" s="35" t="s">
        <v>3481</v>
      </c>
      <c r="B23" s="35"/>
      <c r="C23" s="35"/>
      <c r="D23" s="35"/>
      <c r="E23" s="35"/>
      <c r="F23" s="35"/>
      <c r="G23" s="35"/>
      <c r="H23" s="35"/>
    </row>
    <row r="25" spans="1:17" x14ac:dyDescent="0.2">
      <c r="A25" s="177" t="s">
        <v>3264</v>
      </c>
      <c r="B25" s="177"/>
      <c r="C25" s="177"/>
      <c r="D25" s="177"/>
      <c r="E25" s="177"/>
      <c r="F25" s="177" t="s">
        <v>3265</v>
      </c>
      <c r="G25" s="177"/>
      <c r="H25" s="177"/>
      <c r="I25" s="177"/>
      <c r="J25" s="62"/>
      <c r="K25" s="185" t="s">
        <v>3267</v>
      </c>
      <c r="L25" s="185"/>
      <c r="M25" s="185"/>
      <c r="N25" s="185"/>
      <c r="O25" s="185"/>
      <c r="P25" s="185"/>
      <c r="Q25" s="185"/>
    </row>
    <row r="30" spans="1:17" s="156" customFormat="1" x14ac:dyDescent="0.2">
      <c r="H30" s="157"/>
      <c r="I30" s="157"/>
      <c r="J30" s="157"/>
      <c r="K30" s="157"/>
      <c r="L30" s="157"/>
      <c r="M30" s="157"/>
      <c r="N30" s="157"/>
      <c r="O30" s="157"/>
      <c r="P30" s="157"/>
      <c r="Q30" s="157"/>
    </row>
    <row r="31" spans="1:17" s="156" customFormat="1" x14ac:dyDescent="0.2">
      <c r="H31" s="157"/>
      <c r="I31" s="157"/>
      <c r="J31" s="157"/>
      <c r="K31" s="157"/>
      <c r="L31" s="157"/>
      <c r="M31" s="157"/>
      <c r="N31" s="157"/>
      <c r="O31" s="157"/>
      <c r="P31" s="157"/>
      <c r="Q31" s="157"/>
    </row>
    <row r="32" spans="1:17" s="156" customFormat="1" x14ac:dyDescent="0.2">
      <c r="H32" s="157"/>
      <c r="I32" s="157"/>
      <c r="J32" s="157"/>
      <c r="K32" s="157"/>
      <c r="L32" s="157"/>
      <c r="M32" s="157"/>
      <c r="N32" s="157"/>
      <c r="O32" s="157"/>
      <c r="P32" s="157"/>
      <c r="Q32" s="157"/>
    </row>
    <row r="33" spans="1:17" s="156" customFormat="1" x14ac:dyDescent="0.2">
      <c r="H33" s="157"/>
      <c r="I33" s="157"/>
      <c r="J33" s="157"/>
      <c r="K33" s="157"/>
      <c r="L33" s="157"/>
      <c r="M33" s="157"/>
      <c r="N33" s="157"/>
      <c r="O33" s="157"/>
      <c r="P33" s="157"/>
      <c r="Q33" s="157"/>
    </row>
    <row r="34" spans="1:17" s="156" customFormat="1" x14ac:dyDescent="0.2">
      <c r="H34" s="157"/>
      <c r="I34" s="157"/>
      <c r="J34" s="157"/>
      <c r="K34" s="157"/>
      <c r="L34" s="157"/>
      <c r="M34" s="157"/>
      <c r="N34" s="157"/>
      <c r="O34" s="157"/>
      <c r="P34" s="157"/>
      <c r="Q34" s="157"/>
    </row>
    <row r="35" spans="1:17" s="156" customFormat="1" x14ac:dyDescent="0.2">
      <c r="H35" s="157"/>
      <c r="I35" s="157"/>
      <c r="J35" s="157"/>
      <c r="K35" s="157"/>
      <c r="L35" s="157"/>
      <c r="M35" s="157"/>
      <c r="N35" s="157"/>
      <c r="O35" s="157"/>
      <c r="P35" s="157"/>
      <c r="Q35" s="157"/>
    </row>
    <row r="36" spans="1:17" s="156" customFormat="1" x14ac:dyDescent="0.2">
      <c r="H36" s="157"/>
      <c r="I36" s="157"/>
      <c r="J36" s="157"/>
      <c r="K36" s="157"/>
      <c r="L36" s="157"/>
      <c r="M36" s="157"/>
      <c r="N36" s="157"/>
      <c r="O36" s="157"/>
      <c r="P36" s="157"/>
      <c r="Q36" s="157"/>
    </row>
    <row r="46" spans="1:17" x14ac:dyDescent="0.2">
      <c r="A46" s="4"/>
      <c r="B46" s="179" t="s">
        <v>3301</v>
      </c>
      <c r="C46" s="180"/>
      <c r="D46" s="181"/>
    </row>
    <row r="47" spans="1:17" x14ac:dyDescent="0.2">
      <c r="A47" s="4"/>
      <c r="B47" s="72">
        <v>2011</v>
      </c>
      <c r="C47" s="73">
        <v>2012</v>
      </c>
      <c r="D47" s="73">
        <v>2013</v>
      </c>
    </row>
    <row r="48" spans="1:17" x14ac:dyDescent="0.2">
      <c r="A48" s="86" t="s">
        <v>16</v>
      </c>
      <c r="B48" s="63">
        <v>1.1200000000000001</v>
      </c>
      <c r="C48" s="64">
        <v>1.1200000000000001</v>
      </c>
      <c r="D48" s="65">
        <v>1.1299999999999999</v>
      </c>
    </row>
    <row r="49" spans="1:14" x14ac:dyDescent="0.2">
      <c r="A49" s="86" t="s">
        <v>15</v>
      </c>
      <c r="B49" s="66">
        <v>1.1100000000000001</v>
      </c>
      <c r="C49" s="67">
        <v>1.1100000000000001</v>
      </c>
      <c r="D49" s="68">
        <v>1.1100000000000001</v>
      </c>
    </row>
    <row r="50" spans="1:14" x14ac:dyDescent="0.2">
      <c r="A50" s="86" t="s">
        <v>3304</v>
      </c>
      <c r="B50" s="66">
        <v>1.47</v>
      </c>
      <c r="C50" s="67">
        <v>1.46</v>
      </c>
      <c r="D50" s="68">
        <v>1.45</v>
      </c>
    </row>
    <row r="51" spans="1:14" x14ac:dyDescent="0.2">
      <c r="A51" s="86" t="s">
        <v>3309</v>
      </c>
      <c r="B51" s="66">
        <v>1.47</v>
      </c>
      <c r="C51" s="67">
        <v>1.47</v>
      </c>
      <c r="D51" s="68">
        <v>1.47</v>
      </c>
    </row>
    <row r="52" spans="1:14" x14ac:dyDescent="0.2">
      <c r="A52" s="86" t="s">
        <v>3305</v>
      </c>
      <c r="B52" s="66">
        <v>1.22</v>
      </c>
      <c r="C52" s="67">
        <v>1.22</v>
      </c>
      <c r="D52" s="68">
        <v>1.22</v>
      </c>
      <c r="G52" s="186"/>
      <c r="H52" s="186"/>
      <c r="I52" s="186"/>
      <c r="J52" s="186"/>
      <c r="K52" s="186"/>
      <c r="L52" s="186"/>
      <c r="M52" s="186"/>
      <c r="N52" s="186"/>
    </row>
    <row r="53" spans="1:14" x14ac:dyDescent="0.2">
      <c r="A53" s="86" t="s">
        <v>3306</v>
      </c>
      <c r="B53" s="66">
        <v>1.04</v>
      </c>
      <c r="C53" s="67">
        <v>1.04</v>
      </c>
      <c r="D53" s="68">
        <v>1.04</v>
      </c>
      <c r="G53" s="186"/>
      <c r="H53" s="186"/>
      <c r="I53" s="186"/>
      <c r="J53" s="186"/>
      <c r="K53" s="186"/>
      <c r="L53" s="186"/>
      <c r="M53" s="186"/>
      <c r="N53" s="186"/>
    </row>
    <row r="54" spans="1:14" x14ac:dyDescent="0.2">
      <c r="A54" s="86" t="s">
        <v>17</v>
      </c>
      <c r="B54" s="74">
        <v>1.1499999999999999</v>
      </c>
      <c r="C54" s="75">
        <v>1.1499999999999999</v>
      </c>
      <c r="D54" s="76">
        <v>1.1499999999999999</v>
      </c>
    </row>
  </sheetData>
  <mergeCells count="6">
    <mergeCell ref="G53:N53"/>
    <mergeCell ref="A25:E25"/>
    <mergeCell ref="F25:I25"/>
    <mergeCell ref="K25:Q25"/>
    <mergeCell ref="B46:D46"/>
    <mergeCell ref="G52:N52"/>
  </mergeCells>
  <pageMargins left="0.70866141732283472" right="0.70866141732283472" top="0.74803149606299213" bottom="0.74803149606299213" header="0.31496062992125984" footer="0.31496062992125984"/>
  <pageSetup paperSize="9" scale="69" orientation="landscape" r:id="rId1"/>
  <headerFooter>
    <oddHeader>&amp;CPartie 1 &amp;K2092C6Analyse de l’activité de MCO&amp;REx DG</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0:Z50"/>
  <sheetViews>
    <sheetView view="pageBreakPreview" zoomScale="60" zoomScaleNormal="100" workbookViewId="0">
      <selection activeCell="U46" sqref="U46"/>
    </sheetView>
  </sheetViews>
  <sheetFormatPr baseColWidth="10" defaultColWidth="9.140625" defaultRowHeight="12.75" x14ac:dyDescent="0.2"/>
  <cols>
    <col min="1" max="1" width="13.85546875" style="6" customWidth="1"/>
    <col min="2" max="7" width="10.7109375" style="6" customWidth="1"/>
    <col min="8" max="13" width="9.7109375" style="7" customWidth="1"/>
    <col min="14" max="15" width="10.7109375" style="7" customWidth="1"/>
    <col min="16" max="19" width="9.7109375" style="7" customWidth="1"/>
    <col min="20" max="24" width="9.7109375" style="6" customWidth="1"/>
    <col min="25" max="16384" width="9.140625" style="6"/>
  </cols>
  <sheetData>
    <row r="10" spans="1:19" ht="45" x14ac:dyDescent="0.2">
      <c r="A10" s="57" t="s">
        <v>27</v>
      </c>
      <c r="B10" s="3" t="s">
        <v>3248</v>
      </c>
      <c r="C10" s="3" t="s">
        <v>3249</v>
      </c>
      <c r="D10" s="3" t="s">
        <v>3250</v>
      </c>
      <c r="E10" s="3" t="s">
        <v>3251</v>
      </c>
      <c r="F10" s="3" t="s">
        <v>3252</v>
      </c>
      <c r="G10" s="3" t="s">
        <v>3253</v>
      </c>
      <c r="H10" s="3" t="s">
        <v>3254</v>
      </c>
      <c r="I10" s="3" t="s">
        <v>3255</v>
      </c>
      <c r="J10" s="3" t="s">
        <v>3256</v>
      </c>
      <c r="K10" s="3" t="s">
        <v>3257</v>
      </c>
      <c r="L10" s="3" t="s">
        <v>3258</v>
      </c>
      <c r="M10" s="3" t="s">
        <v>3259</v>
      </c>
      <c r="N10" s="3" t="s">
        <v>3261</v>
      </c>
      <c r="O10" s="3" t="s">
        <v>3260</v>
      </c>
      <c r="P10" s="3" t="s">
        <v>3262</v>
      </c>
      <c r="Q10" s="3" t="s">
        <v>3263</v>
      </c>
      <c r="R10" s="97"/>
      <c r="S10" s="97"/>
    </row>
    <row r="11" spans="1:19" x14ac:dyDescent="0.2">
      <c r="A11" s="2">
        <v>1</v>
      </c>
      <c r="B11" s="45">
        <v>3130381</v>
      </c>
      <c r="C11" s="46">
        <v>6584010587.8999996</v>
      </c>
      <c r="D11" s="45">
        <v>3066347</v>
      </c>
      <c r="E11" s="46">
        <v>6434816467.1000004</v>
      </c>
      <c r="F11" s="45">
        <v>2956153</v>
      </c>
      <c r="G11" s="46">
        <v>6210580049.1999998</v>
      </c>
      <c r="H11" s="47">
        <v>-2.2660066999999999E-2</v>
      </c>
      <c r="I11" s="47">
        <v>-2.0455656999999999E-2</v>
      </c>
      <c r="J11" s="47">
        <v>-2.2504439999999999E-3</v>
      </c>
      <c r="K11" s="47">
        <v>-3.4847367999999997E-2</v>
      </c>
      <c r="L11" s="47">
        <v>-3.5936572E-2</v>
      </c>
      <c r="M11" s="47">
        <v>1.1298053000000001E-3</v>
      </c>
      <c r="N11" s="48">
        <v>-1.5147358</v>
      </c>
      <c r="O11" s="48">
        <v>-0.43079736899999999</v>
      </c>
      <c r="P11" s="48">
        <v>0.26846817410000001</v>
      </c>
      <c r="Q11" s="48">
        <v>0.22918941130000001</v>
      </c>
      <c r="R11" s="98"/>
      <c r="S11" s="98"/>
    </row>
    <row r="12" spans="1:19" x14ac:dyDescent="0.2">
      <c r="A12" s="2">
        <v>2</v>
      </c>
      <c r="B12" s="49">
        <v>1154737</v>
      </c>
      <c r="C12" s="50">
        <v>4934763921.1000004</v>
      </c>
      <c r="D12" s="49">
        <v>1191882</v>
      </c>
      <c r="E12" s="50">
        <v>5110063264</v>
      </c>
      <c r="F12" s="49">
        <v>1219908</v>
      </c>
      <c r="G12" s="50">
        <v>5247997842.3000002</v>
      </c>
      <c r="H12" s="51">
        <v>3.5523349400000001E-2</v>
      </c>
      <c r="I12" s="51">
        <v>3.2167497900000001E-2</v>
      </c>
      <c r="J12" s="51">
        <v>3.2512664000000002E-3</v>
      </c>
      <c r="K12" s="51">
        <v>2.6992734000000001E-2</v>
      </c>
      <c r="L12" s="51">
        <v>2.3514072699999999E-2</v>
      </c>
      <c r="M12" s="51">
        <v>3.3987430000000001E-3</v>
      </c>
      <c r="N12" s="52">
        <v>0.3852477044</v>
      </c>
      <c r="O12" s="52">
        <v>0.26499644420000001</v>
      </c>
      <c r="P12" s="52">
        <v>0.1107880659</v>
      </c>
      <c r="Q12" s="52">
        <v>0.19366718190000001</v>
      </c>
      <c r="R12" s="98"/>
      <c r="S12" s="98"/>
    </row>
    <row r="13" spans="1:19" x14ac:dyDescent="0.2">
      <c r="A13" s="2">
        <v>3</v>
      </c>
      <c r="B13" s="49">
        <v>773681</v>
      </c>
      <c r="C13" s="50">
        <v>4872371718.6000004</v>
      </c>
      <c r="D13" s="49">
        <v>849068</v>
      </c>
      <c r="E13" s="50">
        <v>5308333596.6000004</v>
      </c>
      <c r="F13" s="49">
        <v>895260</v>
      </c>
      <c r="G13" s="50">
        <v>5597925940.5</v>
      </c>
      <c r="H13" s="51">
        <v>8.9476317299999997E-2</v>
      </c>
      <c r="I13" s="51">
        <v>9.7439383899999996E-2</v>
      </c>
      <c r="J13" s="51">
        <v>-7.2560419999999999E-3</v>
      </c>
      <c r="K13" s="51">
        <v>5.4554285000000001E-2</v>
      </c>
      <c r="L13" s="51">
        <v>5.4403180900000001E-2</v>
      </c>
      <c r="M13" s="51">
        <v>1.4330770000000001E-4</v>
      </c>
      <c r="N13" s="52">
        <v>0.63495903669999998</v>
      </c>
      <c r="O13" s="52">
        <v>0.55635753080000006</v>
      </c>
      <c r="P13" s="52">
        <v>8.1304593300000005E-2</v>
      </c>
      <c r="Q13" s="52">
        <v>0.20658059970000001</v>
      </c>
      <c r="R13" s="98"/>
      <c r="S13" s="98"/>
    </row>
    <row r="14" spans="1:19" x14ac:dyDescent="0.2">
      <c r="A14" s="2">
        <v>4</v>
      </c>
      <c r="B14" s="49">
        <v>250738</v>
      </c>
      <c r="C14" s="50">
        <v>2850659359.4000001</v>
      </c>
      <c r="D14" s="49">
        <v>271952</v>
      </c>
      <c r="E14" s="50">
        <v>3045197759.9000001</v>
      </c>
      <c r="F14" s="49">
        <v>291042</v>
      </c>
      <c r="G14" s="50">
        <v>3232492346.8000002</v>
      </c>
      <c r="H14" s="51">
        <v>6.8243299499999993E-2</v>
      </c>
      <c r="I14" s="51">
        <v>8.4606242400000004E-2</v>
      </c>
      <c r="J14" s="51">
        <v>-1.5086528E-2</v>
      </c>
      <c r="K14" s="51">
        <v>6.1504901100000002E-2</v>
      </c>
      <c r="L14" s="51">
        <v>7.0196211100000003E-2</v>
      </c>
      <c r="M14" s="51">
        <v>-8.1212300000000001E-3</v>
      </c>
      <c r="N14" s="52">
        <v>0.26241271240000003</v>
      </c>
      <c r="O14" s="52">
        <v>0.35982565189999999</v>
      </c>
      <c r="P14" s="52">
        <v>2.64314852E-2</v>
      </c>
      <c r="Q14" s="52">
        <v>0.1192888606</v>
      </c>
      <c r="R14" s="98"/>
      <c r="S14" s="98"/>
    </row>
    <row r="15" spans="1:19" x14ac:dyDescent="0.2">
      <c r="A15" s="2" t="s">
        <v>3337</v>
      </c>
      <c r="B15" s="49">
        <v>1109863</v>
      </c>
      <c r="C15" s="50">
        <v>1129807397.9000001</v>
      </c>
      <c r="D15" s="49">
        <v>1171688</v>
      </c>
      <c r="E15" s="50">
        <v>1210425299.9000001</v>
      </c>
      <c r="F15" s="49">
        <v>1239460</v>
      </c>
      <c r="G15" s="50">
        <v>1300934000.8</v>
      </c>
      <c r="H15" s="51">
        <v>7.1355438300000004E-2</v>
      </c>
      <c r="I15" s="51">
        <v>5.5705073500000001E-2</v>
      </c>
      <c r="J15" s="51">
        <v>1.48245615E-2</v>
      </c>
      <c r="K15" s="51">
        <v>7.4774297000000003E-2</v>
      </c>
      <c r="L15" s="51">
        <v>5.7841336600000001E-2</v>
      </c>
      <c r="M15" s="51">
        <v>1.6007088999999999E-2</v>
      </c>
      <c r="N15" s="52">
        <v>0.93159949409999998</v>
      </c>
      <c r="O15" s="52">
        <v>0.17388304069999999</v>
      </c>
      <c r="P15" s="52">
        <v>0.11256371480000001</v>
      </c>
      <c r="Q15" s="52">
        <v>4.8008446099999998E-2</v>
      </c>
      <c r="R15" s="98"/>
      <c r="S15" s="98"/>
    </row>
    <row r="16" spans="1:19" x14ac:dyDescent="0.2">
      <c r="A16" s="2" t="s">
        <v>3338</v>
      </c>
      <c r="B16" s="49">
        <v>2006462</v>
      </c>
      <c r="C16" s="50">
        <v>1217459424.5999999</v>
      </c>
      <c r="D16" s="49">
        <v>1990344</v>
      </c>
      <c r="E16" s="50">
        <v>1217607043.5999999</v>
      </c>
      <c r="F16" s="49">
        <v>1956429</v>
      </c>
      <c r="G16" s="50">
        <v>1202353176.5999999</v>
      </c>
      <c r="H16" s="51">
        <v>1.212517E-4</v>
      </c>
      <c r="I16" s="51">
        <v>-8.0330450000000008E-3</v>
      </c>
      <c r="J16" s="51">
        <v>8.2203312000000001E-3</v>
      </c>
      <c r="K16" s="51">
        <v>-1.2527742E-2</v>
      </c>
      <c r="L16" s="51">
        <v>-1.7039768E-2</v>
      </c>
      <c r="M16" s="51">
        <v>4.5902425999999998E-3</v>
      </c>
      <c r="N16" s="52">
        <v>-0.46619838299999999</v>
      </c>
      <c r="O16" s="52">
        <v>-2.9305345999999999E-2</v>
      </c>
      <c r="P16" s="52">
        <v>0.17767650099999999</v>
      </c>
      <c r="Q16" s="52">
        <v>4.4370512000000001E-2</v>
      </c>
      <c r="R16" s="98"/>
      <c r="S16" s="98"/>
    </row>
    <row r="17" spans="1:26" x14ac:dyDescent="0.2">
      <c r="A17" s="1" t="s">
        <v>26</v>
      </c>
      <c r="B17" s="58">
        <f t="shared" ref="B17:G17" si="0">SUM(B11:B16)</f>
        <v>8425862</v>
      </c>
      <c r="C17" s="59">
        <f t="shared" si="0"/>
        <v>21589072409.5</v>
      </c>
      <c r="D17" s="58">
        <f t="shared" si="0"/>
        <v>8541281</v>
      </c>
      <c r="E17" s="59">
        <f t="shared" si="0"/>
        <v>22326443431.100002</v>
      </c>
      <c r="F17" s="58">
        <f t="shared" si="0"/>
        <v>8558252</v>
      </c>
      <c r="G17" s="59">
        <f t="shared" si="0"/>
        <v>22792283356.199997</v>
      </c>
      <c r="H17" s="60">
        <f>E17/C17-1</f>
        <v>3.4154826460979892E-2</v>
      </c>
      <c r="I17" s="60">
        <f>D17/B17-1</f>
        <v>1.3698183046434886E-2</v>
      </c>
      <c r="J17" s="60">
        <f>(1+H17)/(1+I17)-1</f>
        <v>2.0180211187779129E-2</v>
      </c>
      <c r="K17" s="60">
        <f>G17/E17-1</f>
        <v>2.0864941007625815E-2</v>
      </c>
      <c r="L17" s="60">
        <f>F17/D17-1</f>
        <v>1.9869384931838763E-3</v>
      </c>
      <c r="M17" s="60">
        <f>(1+K17)/(1+L17)-1</f>
        <v>1.8840567465710834E-2</v>
      </c>
      <c r="N17" s="61">
        <f>SUM(N11:N16)</f>
        <v>0.23328476460000008</v>
      </c>
      <c r="O17" s="61">
        <f>SUM(O11:O16)</f>
        <v>0.89495995260000016</v>
      </c>
      <c r="P17" s="61">
        <f>SUM(P11:P16)</f>
        <v>0.77723253430000006</v>
      </c>
      <c r="Q17" s="61">
        <f>SUM(Q11:Q16)</f>
        <v>0.84110501159999995</v>
      </c>
      <c r="R17" s="98"/>
      <c r="S17" s="98"/>
    </row>
    <row r="18" spans="1:26" x14ac:dyDescent="0.2">
      <c r="A18" s="2" t="s">
        <v>3339</v>
      </c>
      <c r="B18" s="49">
        <v>1061060</v>
      </c>
      <c r="C18" s="50">
        <v>1855552979.2</v>
      </c>
      <c r="D18" s="49">
        <v>1062401</v>
      </c>
      <c r="E18" s="50">
        <v>1858464328.9000001</v>
      </c>
      <c r="F18" s="49">
        <v>1060756</v>
      </c>
      <c r="G18" s="50">
        <v>1854671548.9000001</v>
      </c>
      <c r="H18" s="51">
        <v>1.5689930999999999E-3</v>
      </c>
      <c r="I18" s="51">
        <v>1.2638305E-3</v>
      </c>
      <c r="J18" s="51">
        <v>3.0477739999999997E-4</v>
      </c>
      <c r="K18" s="51">
        <v>-2.0408140000000002E-3</v>
      </c>
      <c r="L18" s="51">
        <v>-1.54838E-3</v>
      </c>
      <c r="M18" s="51">
        <v>-4.9319800000000003E-4</v>
      </c>
      <c r="N18" s="52">
        <v>-2.2612304999999999E-2</v>
      </c>
      <c r="O18" s="52">
        <v>-7.2865940000000004E-3</v>
      </c>
      <c r="P18" s="52">
        <v>9.6334400299999998E-2</v>
      </c>
      <c r="Q18" s="52">
        <v>6.8443056399999994E-2</v>
      </c>
      <c r="R18" s="98"/>
      <c r="S18" s="98"/>
    </row>
    <row r="19" spans="1:26" x14ac:dyDescent="0.2">
      <c r="A19" s="2" t="s">
        <v>3340</v>
      </c>
      <c r="B19" s="49">
        <v>171308</v>
      </c>
      <c r="C19" s="50">
        <v>418325349.48000002</v>
      </c>
      <c r="D19" s="49">
        <v>178649</v>
      </c>
      <c r="E19" s="50">
        <v>436528955.12</v>
      </c>
      <c r="F19" s="49">
        <v>183513</v>
      </c>
      <c r="G19" s="50">
        <v>450949843.97000003</v>
      </c>
      <c r="H19" s="51">
        <v>4.3515425599999998E-2</v>
      </c>
      <c r="I19" s="51">
        <v>4.28526397E-2</v>
      </c>
      <c r="J19" s="51">
        <v>6.3555090000000001E-4</v>
      </c>
      <c r="K19" s="51">
        <v>3.3035354699999998E-2</v>
      </c>
      <c r="L19" s="51">
        <v>2.7226572800000001E-2</v>
      </c>
      <c r="M19" s="51">
        <v>5.6548205000000002E-3</v>
      </c>
      <c r="N19" s="52">
        <v>6.68609446E-2</v>
      </c>
      <c r="O19" s="52">
        <v>2.77050491E-2</v>
      </c>
      <c r="P19" s="52">
        <v>1.6666052099999999E-2</v>
      </c>
      <c r="Q19" s="52">
        <v>1.6641429400000001E-2</v>
      </c>
      <c r="R19" s="98"/>
      <c r="S19" s="98"/>
    </row>
    <row r="20" spans="1:26" x14ac:dyDescent="0.2">
      <c r="A20" s="2" t="s">
        <v>3341</v>
      </c>
      <c r="B20" s="49">
        <v>29553</v>
      </c>
      <c r="C20" s="50">
        <v>121532701.68000001</v>
      </c>
      <c r="D20" s="49">
        <v>30601</v>
      </c>
      <c r="E20" s="50">
        <v>126376247.03</v>
      </c>
      <c r="F20" s="49">
        <v>30780</v>
      </c>
      <c r="G20" s="50">
        <v>125683042.22</v>
      </c>
      <c r="H20" s="51">
        <v>3.9853844100000001E-2</v>
      </c>
      <c r="I20" s="51">
        <v>3.5461712899999998E-2</v>
      </c>
      <c r="J20" s="51">
        <v>4.2417128999999998E-3</v>
      </c>
      <c r="K20" s="51">
        <v>-5.485246E-3</v>
      </c>
      <c r="L20" s="51">
        <v>5.8494819999999996E-3</v>
      </c>
      <c r="M20" s="51">
        <v>-1.1268811E-2</v>
      </c>
      <c r="N20" s="52">
        <v>2.4605487000000001E-3</v>
      </c>
      <c r="O20" s="52">
        <v>-1.3317680000000001E-3</v>
      </c>
      <c r="P20" s="52">
        <v>2.7953392000000001E-3</v>
      </c>
      <c r="Q20" s="52">
        <v>4.6380889000000002E-3</v>
      </c>
      <c r="R20" s="98"/>
      <c r="S20" s="98"/>
    </row>
    <row r="21" spans="1:26" x14ac:dyDescent="0.2">
      <c r="A21" s="2" t="s">
        <v>3342</v>
      </c>
      <c r="B21" s="49">
        <v>5154</v>
      </c>
      <c r="C21" s="50">
        <v>25315119.954999998</v>
      </c>
      <c r="D21" s="49">
        <v>5199</v>
      </c>
      <c r="E21" s="50">
        <v>25278811.783</v>
      </c>
      <c r="F21" s="49">
        <v>5365</v>
      </c>
      <c r="G21" s="50">
        <v>26337167.964000002</v>
      </c>
      <c r="H21" s="51">
        <v>-1.4342479999999999E-3</v>
      </c>
      <c r="I21" s="51">
        <v>8.7310827000000001E-3</v>
      </c>
      <c r="J21" s="51">
        <v>-1.0077345E-2</v>
      </c>
      <c r="K21" s="51">
        <v>4.1867323099999999E-2</v>
      </c>
      <c r="L21" s="51">
        <v>3.1929217199999999E-2</v>
      </c>
      <c r="M21" s="51">
        <v>9.6306081999999998E-3</v>
      </c>
      <c r="N21" s="52">
        <v>2.2818497000000001E-3</v>
      </c>
      <c r="O21" s="52">
        <v>2.0332873E-3</v>
      </c>
      <c r="P21" s="52">
        <v>4.8723180000000003E-4</v>
      </c>
      <c r="Q21" s="52">
        <v>9.7192209999999999E-4</v>
      </c>
      <c r="R21" s="98"/>
      <c r="S21" s="98"/>
    </row>
    <row r="22" spans="1:26" x14ac:dyDescent="0.2">
      <c r="A22" s="2" t="s">
        <v>3343</v>
      </c>
      <c r="B22" s="49">
        <v>26859</v>
      </c>
      <c r="C22" s="50">
        <v>30154447.004999999</v>
      </c>
      <c r="D22" s="49">
        <v>27771</v>
      </c>
      <c r="E22" s="50">
        <v>32160811.545000002</v>
      </c>
      <c r="F22" s="49">
        <v>27325</v>
      </c>
      <c r="G22" s="50">
        <v>31378527.107000001</v>
      </c>
      <c r="H22" s="51">
        <v>6.6536273699999995E-2</v>
      </c>
      <c r="I22" s="51">
        <v>3.39550988E-2</v>
      </c>
      <c r="J22" s="51">
        <v>3.1511208700000001E-2</v>
      </c>
      <c r="K22" s="51">
        <v>-2.4324150999999999E-2</v>
      </c>
      <c r="L22" s="51">
        <v>-1.6059918999999999E-2</v>
      </c>
      <c r="M22" s="51">
        <v>-8.3991220000000002E-3</v>
      </c>
      <c r="N22" s="52">
        <v>-6.1307530000000001E-3</v>
      </c>
      <c r="O22" s="52">
        <v>-1.5029049999999999E-3</v>
      </c>
      <c r="P22" s="52">
        <v>2.4815674000000002E-3</v>
      </c>
      <c r="Q22" s="52">
        <v>1.1579636999999999E-3</v>
      </c>
      <c r="R22" s="98"/>
      <c r="S22" s="98"/>
    </row>
    <row r="23" spans="1:26" x14ac:dyDescent="0.2">
      <c r="A23" s="1" t="s">
        <v>3269</v>
      </c>
      <c r="B23" s="58">
        <f t="shared" ref="B23:G23" si="1">SUM(B18:B22)</f>
        <v>1293934</v>
      </c>
      <c r="C23" s="59">
        <f t="shared" si="1"/>
        <v>2450880597.3200002</v>
      </c>
      <c r="D23" s="58">
        <f t="shared" si="1"/>
        <v>1304621</v>
      </c>
      <c r="E23" s="59">
        <f t="shared" si="1"/>
        <v>2478809154.3780003</v>
      </c>
      <c r="F23" s="58">
        <f t="shared" si="1"/>
        <v>1307739</v>
      </c>
      <c r="G23" s="59">
        <f t="shared" si="1"/>
        <v>2489020130.1609998</v>
      </c>
      <c r="H23" s="60">
        <f>E23/C23-1</f>
        <v>1.1395315254663752E-2</v>
      </c>
      <c r="I23" s="60">
        <f>D23/B23-1</f>
        <v>8.2593084345878864E-3</v>
      </c>
      <c r="J23" s="60">
        <f>(1+H23)/(1+I23)-1</f>
        <v>3.1103177464781862E-3</v>
      </c>
      <c r="K23" s="60">
        <f>G23/E23-1</f>
        <v>4.1193069522780235E-3</v>
      </c>
      <c r="L23" s="60">
        <f>F23/D23-1</f>
        <v>2.3899661280939455E-3</v>
      </c>
      <c r="M23" s="60">
        <f>(1+K23)/(1+L23)-1</f>
        <v>1.7252176125266416E-3</v>
      </c>
      <c r="N23" s="61">
        <f>SUM(N18:N22)</f>
        <v>4.2860284999999998E-2</v>
      </c>
      <c r="O23" s="61">
        <f>SUM(O18:O22)</f>
        <v>1.9617069399999999E-2</v>
      </c>
      <c r="P23" s="61">
        <f>SUM(P18:P22)</f>
        <v>0.11876459079999999</v>
      </c>
      <c r="Q23" s="61">
        <f>SUM(Q18:Q22)</f>
        <v>9.1852460499999997E-2</v>
      </c>
      <c r="R23" s="98"/>
      <c r="S23" s="98"/>
    </row>
    <row r="24" spans="1:26" x14ac:dyDescent="0.2">
      <c r="A24" s="2" t="s">
        <v>3344</v>
      </c>
      <c r="B24" s="49">
        <v>1047609</v>
      </c>
      <c r="C24" s="50">
        <v>1744152609.7</v>
      </c>
      <c r="D24" s="49">
        <v>1092536</v>
      </c>
      <c r="E24" s="50">
        <v>1772256070.8</v>
      </c>
      <c r="F24" s="49">
        <v>1145195</v>
      </c>
      <c r="G24" s="50">
        <v>1816719996.3</v>
      </c>
      <c r="H24" s="51">
        <v>1.6112959900000001E-2</v>
      </c>
      <c r="I24" s="51">
        <v>4.2885274899999999E-2</v>
      </c>
      <c r="J24" s="51">
        <v>-2.5671389999999999E-2</v>
      </c>
      <c r="K24" s="51">
        <v>2.5088883199999999E-2</v>
      </c>
      <c r="L24" s="51">
        <v>4.8198869399999997E-2</v>
      </c>
      <c r="M24" s="51">
        <v>-2.204733E-2</v>
      </c>
      <c r="N24" s="52">
        <v>0.72385495129999999</v>
      </c>
      <c r="O24" s="52">
        <v>8.5422975999999998E-2</v>
      </c>
      <c r="P24" s="52">
        <v>0.1040028749</v>
      </c>
      <c r="Q24" s="52">
        <v>6.7042527899999996E-2</v>
      </c>
      <c r="R24" s="98"/>
      <c r="S24" s="98"/>
    </row>
    <row r="25" spans="1:26" x14ac:dyDescent="0.2">
      <c r="A25" s="1" t="s">
        <v>3417</v>
      </c>
      <c r="B25" s="53">
        <v>10767405</v>
      </c>
      <c r="C25" s="54">
        <v>25784105617</v>
      </c>
      <c r="D25" s="53">
        <v>10938438</v>
      </c>
      <c r="E25" s="54">
        <v>26577508656</v>
      </c>
      <c r="F25" s="53">
        <v>11011186</v>
      </c>
      <c r="G25" s="54">
        <v>27098023483</v>
      </c>
      <c r="H25" s="55">
        <v>3.0771012600000001E-2</v>
      </c>
      <c r="I25" s="55">
        <v>1.5884328699999999E-2</v>
      </c>
      <c r="J25" s="55">
        <v>1.46539163E-2</v>
      </c>
      <c r="K25" s="55">
        <v>1.95847863E-2</v>
      </c>
      <c r="L25" s="55">
        <v>6.6506754000000001E-3</v>
      </c>
      <c r="M25" s="55">
        <v>1.28486587E-2</v>
      </c>
      <c r="N25" s="56">
        <v>1</v>
      </c>
      <c r="O25" s="56">
        <v>0.99999999900000003</v>
      </c>
      <c r="P25" s="56">
        <v>1</v>
      </c>
      <c r="Q25" s="56">
        <v>1</v>
      </c>
      <c r="R25" s="98"/>
      <c r="S25" s="98"/>
    </row>
    <row r="26" spans="1:26" x14ac:dyDescent="0.2">
      <c r="A26" s="36" t="s">
        <v>3266</v>
      </c>
    </row>
    <row r="28" spans="1:26" s="156" customFormat="1" x14ac:dyDescent="0.2">
      <c r="A28" s="169" t="s">
        <v>3264</v>
      </c>
      <c r="B28" s="169"/>
      <c r="C28" s="169"/>
      <c r="D28" s="169"/>
      <c r="E28" s="169"/>
      <c r="F28" s="187" t="s">
        <v>3265</v>
      </c>
      <c r="G28" s="187"/>
      <c r="H28" s="187"/>
      <c r="I28" s="187"/>
      <c r="K28" s="128"/>
      <c r="M28" s="168"/>
      <c r="N28" s="168"/>
      <c r="O28" s="168"/>
      <c r="P28" s="168"/>
      <c r="Q28" s="128"/>
      <c r="S28" s="168"/>
      <c r="T28" s="168"/>
      <c r="U28" s="168"/>
      <c r="V28" s="168"/>
      <c r="W28" s="168"/>
      <c r="X28" s="168"/>
      <c r="Y28" s="7"/>
      <c r="Z28" s="7"/>
    </row>
    <row r="29" spans="1:26" s="156" customFormat="1" x14ac:dyDescent="0.2">
      <c r="H29" s="157"/>
      <c r="I29" s="157"/>
      <c r="J29" s="157"/>
      <c r="K29" s="6"/>
      <c r="L29" s="6"/>
      <c r="M29" s="6"/>
      <c r="N29" s="6"/>
      <c r="O29" s="6"/>
      <c r="P29" s="6"/>
      <c r="Q29" s="6"/>
      <c r="R29" s="7"/>
      <c r="S29" s="7"/>
      <c r="T29" s="7"/>
      <c r="U29" s="7"/>
      <c r="V29" s="7"/>
      <c r="W29" s="7"/>
      <c r="X29" s="7"/>
      <c r="Y29" s="7"/>
      <c r="Z29" s="7"/>
    </row>
    <row r="30" spans="1:26" s="156" customFormat="1" x14ac:dyDescent="0.2">
      <c r="H30" s="157"/>
      <c r="I30" s="157"/>
      <c r="J30" s="157"/>
      <c r="K30" s="6"/>
      <c r="L30" s="6"/>
      <c r="M30" s="6"/>
      <c r="N30" s="6"/>
      <c r="O30" s="6"/>
      <c r="P30" s="6"/>
      <c r="Q30" s="6"/>
      <c r="R30" s="7"/>
      <c r="S30" s="7"/>
      <c r="T30" s="7"/>
      <c r="U30" s="7"/>
      <c r="V30" s="7"/>
      <c r="W30" s="7"/>
      <c r="X30" s="7"/>
      <c r="Y30" s="7"/>
      <c r="Z30" s="7"/>
    </row>
    <row r="31" spans="1:26" s="156" customFormat="1" x14ac:dyDescent="0.2">
      <c r="H31" s="157"/>
      <c r="I31" s="157"/>
      <c r="J31" s="157"/>
      <c r="K31" s="6"/>
      <c r="L31" s="6"/>
      <c r="M31" s="6"/>
      <c r="N31" s="6"/>
      <c r="O31" s="6"/>
      <c r="P31" s="6"/>
      <c r="Q31" s="6"/>
      <c r="R31" s="7"/>
      <c r="S31" s="7"/>
      <c r="T31" s="7"/>
      <c r="U31" s="7"/>
      <c r="V31" s="7"/>
      <c r="W31" s="7"/>
      <c r="X31" s="7"/>
      <c r="Y31" s="7"/>
      <c r="Z31" s="7"/>
    </row>
    <row r="32" spans="1:26" s="156" customFormat="1" x14ac:dyDescent="0.2">
      <c r="H32" s="157"/>
      <c r="I32" s="157"/>
      <c r="J32" s="157"/>
      <c r="K32" s="6"/>
      <c r="L32" s="6"/>
      <c r="M32" s="6"/>
      <c r="N32" s="6"/>
      <c r="O32" s="6"/>
      <c r="P32" s="6"/>
      <c r="Q32" s="6"/>
      <c r="R32" s="7"/>
      <c r="S32" s="7"/>
      <c r="T32" s="7"/>
      <c r="U32" s="7"/>
      <c r="V32" s="7"/>
      <c r="W32" s="7"/>
      <c r="X32" s="7"/>
      <c r="Y32" s="7"/>
      <c r="Z32" s="7"/>
    </row>
    <row r="33" spans="8:26" s="156" customFormat="1" x14ac:dyDescent="0.2">
      <c r="H33" s="157"/>
      <c r="I33" s="157"/>
      <c r="J33" s="157"/>
      <c r="K33" s="6"/>
      <c r="L33" s="6"/>
      <c r="M33" s="6"/>
      <c r="N33" s="6"/>
      <c r="O33" s="6"/>
      <c r="P33" s="6"/>
      <c r="Q33" s="6"/>
      <c r="R33" s="7"/>
      <c r="S33" s="7"/>
      <c r="T33" s="7"/>
      <c r="U33" s="7"/>
      <c r="V33" s="7"/>
      <c r="W33" s="7"/>
      <c r="X33" s="7"/>
      <c r="Y33" s="7"/>
      <c r="Z33" s="7"/>
    </row>
    <row r="34" spans="8:26" s="156" customFormat="1" x14ac:dyDescent="0.2">
      <c r="H34" s="157"/>
      <c r="I34" s="157"/>
      <c r="J34" s="157"/>
      <c r="K34" s="6"/>
      <c r="L34" s="6"/>
      <c r="M34" s="6"/>
      <c r="N34" s="6"/>
      <c r="O34" s="6"/>
      <c r="P34" s="6"/>
      <c r="Q34" s="6"/>
      <c r="R34" s="7"/>
      <c r="S34" s="7"/>
      <c r="T34" s="7"/>
      <c r="U34" s="7"/>
      <c r="V34" s="7"/>
      <c r="W34" s="7"/>
      <c r="X34" s="7"/>
      <c r="Y34" s="7"/>
      <c r="Z34" s="7"/>
    </row>
    <row r="35" spans="8:26" x14ac:dyDescent="0.2">
      <c r="K35" s="6"/>
      <c r="L35" s="6"/>
      <c r="M35" s="6"/>
      <c r="N35" s="6"/>
      <c r="O35" s="6"/>
      <c r="P35" s="6"/>
      <c r="Q35" s="6"/>
      <c r="T35" s="7"/>
      <c r="U35" s="7"/>
      <c r="V35" s="7"/>
      <c r="W35" s="7"/>
      <c r="X35" s="7"/>
      <c r="Y35" s="7"/>
      <c r="Z35" s="7"/>
    </row>
    <row r="36" spans="8:26" x14ac:dyDescent="0.2">
      <c r="K36" s="6"/>
      <c r="L36" s="6"/>
      <c r="M36" s="6"/>
      <c r="N36" s="6"/>
      <c r="O36" s="6"/>
      <c r="P36" s="6"/>
      <c r="Q36" s="6"/>
      <c r="T36" s="7"/>
      <c r="U36" s="7"/>
      <c r="V36" s="7"/>
      <c r="W36" s="7"/>
      <c r="X36" s="7"/>
      <c r="Y36" s="7"/>
      <c r="Z36" s="7"/>
    </row>
    <row r="37" spans="8:26" x14ac:dyDescent="0.2">
      <c r="K37" s="6"/>
      <c r="L37" s="6"/>
      <c r="M37" s="6"/>
      <c r="N37" s="6"/>
      <c r="O37" s="6"/>
      <c r="P37" s="6"/>
      <c r="Q37" s="6"/>
      <c r="T37" s="7"/>
      <c r="U37" s="7"/>
      <c r="V37" s="7"/>
      <c r="W37" s="7"/>
      <c r="X37" s="7"/>
      <c r="Y37" s="7"/>
      <c r="Z37" s="7"/>
    </row>
    <row r="38" spans="8:26" x14ac:dyDescent="0.2">
      <c r="K38" s="6"/>
      <c r="L38" s="6"/>
      <c r="M38" s="6"/>
      <c r="N38" s="6"/>
      <c r="O38" s="6"/>
      <c r="P38" s="6"/>
      <c r="Q38" s="6"/>
      <c r="T38" s="7"/>
      <c r="U38" s="7"/>
      <c r="V38" s="7"/>
      <c r="W38" s="7"/>
      <c r="X38" s="7"/>
      <c r="Y38" s="7"/>
      <c r="Z38" s="7"/>
    </row>
    <row r="39" spans="8:26" x14ac:dyDescent="0.2">
      <c r="K39" s="6"/>
      <c r="L39" s="6"/>
      <c r="M39" s="6"/>
      <c r="N39" s="6"/>
      <c r="O39" s="6"/>
      <c r="P39" s="6"/>
      <c r="Q39" s="6"/>
      <c r="T39" s="7"/>
      <c r="U39" s="7"/>
      <c r="V39" s="7"/>
      <c r="W39" s="7"/>
      <c r="X39" s="7"/>
      <c r="Y39" s="7"/>
      <c r="Z39" s="7"/>
    </row>
    <row r="40" spans="8:26" x14ac:dyDescent="0.2">
      <c r="K40" s="6"/>
      <c r="L40" s="6"/>
      <c r="M40" s="6"/>
      <c r="N40" s="6"/>
      <c r="O40" s="6"/>
      <c r="P40" s="6"/>
      <c r="Q40" s="6"/>
      <c r="T40" s="7"/>
      <c r="U40" s="7"/>
      <c r="V40" s="7"/>
      <c r="W40" s="7"/>
      <c r="X40" s="7"/>
      <c r="Y40" s="7"/>
      <c r="Z40" s="7"/>
    </row>
    <row r="41" spans="8:26" x14ac:dyDescent="0.2">
      <c r="K41" s="6"/>
      <c r="L41" s="6"/>
      <c r="M41" s="6"/>
      <c r="N41" s="6"/>
      <c r="O41" s="6"/>
      <c r="P41" s="6"/>
      <c r="Q41" s="6"/>
      <c r="T41" s="7"/>
      <c r="U41" s="7"/>
      <c r="V41" s="7"/>
      <c r="W41" s="7"/>
      <c r="X41" s="7"/>
      <c r="Y41" s="7"/>
      <c r="Z41" s="7"/>
    </row>
    <row r="42" spans="8:26" x14ac:dyDescent="0.2">
      <c r="K42" s="6"/>
      <c r="L42" s="6"/>
      <c r="M42" s="6"/>
      <c r="N42" s="6"/>
      <c r="O42" s="6"/>
      <c r="P42" s="6"/>
      <c r="Q42" s="6"/>
      <c r="T42" s="7"/>
      <c r="U42" s="7"/>
      <c r="V42" s="7"/>
      <c r="W42" s="7"/>
      <c r="X42" s="7"/>
      <c r="Y42" s="7"/>
      <c r="Z42" s="7"/>
    </row>
    <row r="43" spans="8:26" x14ac:dyDescent="0.2">
      <c r="K43" s="6"/>
      <c r="L43" s="6"/>
      <c r="M43" s="6"/>
      <c r="N43" s="6"/>
      <c r="O43" s="6"/>
      <c r="P43" s="6"/>
      <c r="Q43" s="6"/>
      <c r="T43" s="7"/>
      <c r="U43" s="7"/>
      <c r="V43" s="7"/>
      <c r="W43" s="7"/>
      <c r="X43" s="7"/>
      <c r="Y43" s="7"/>
      <c r="Z43" s="7"/>
    </row>
    <row r="44" spans="8:26" x14ac:dyDescent="0.2">
      <c r="K44" s="6"/>
      <c r="L44" s="6"/>
      <c r="M44" s="6"/>
      <c r="N44" s="6"/>
      <c r="O44" s="6"/>
      <c r="P44" s="6"/>
      <c r="Q44" s="6"/>
      <c r="T44" s="7"/>
      <c r="U44" s="7"/>
      <c r="V44" s="7"/>
      <c r="W44" s="7"/>
      <c r="X44" s="7"/>
      <c r="Y44" s="7"/>
      <c r="Z44" s="7"/>
    </row>
    <row r="45" spans="8:26" x14ac:dyDescent="0.2">
      <c r="K45" s="6"/>
      <c r="L45" s="6"/>
      <c r="M45" s="6"/>
      <c r="N45" s="6"/>
      <c r="O45" s="6"/>
      <c r="P45" s="6"/>
      <c r="Q45" s="6"/>
      <c r="T45" s="7"/>
      <c r="U45" s="7"/>
      <c r="V45" s="7"/>
      <c r="W45" s="7"/>
      <c r="X45" s="7"/>
      <c r="Y45" s="7"/>
      <c r="Z45" s="7"/>
    </row>
    <row r="46" spans="8:26" x14ac:dyDescent="0.2">
      <c r="K46" s="6"/>
      <c r="L46" s="6"/>
      <c r="M46" s="6"/>
      <c r="N46" s="6"/>
      <c r="O46" s="6"/>
      <c r="P46" s="6"/>
      <c r="Q46" s="6"/>
      <c r="T46" s="7"/>
      <c r="U46" s="7"/>
      <c r="V46" s="7"/>
      <c r="W46" s="7"/>
      <c r="X46" s="7"/>
      <c r="Y46" s="7"/>
      <c r="Z46" s="7"/>
    </row>
    <row r="47" spans="8:26" x14ac:dyDescent="0.2">
      <c r="K47" s="6"/>
      <c r="L47" s="6"/>
      <c r="M47" s="6"/>
      <c r="N47" s="6"/>
      <c r="O47" s="6"/>
      <c r="P47" s="6"/>
      <c r="Q47" s="6"/>
      <c r="T47" s="7"/>
      <c r="U47" s="7"/>
      <c r="V47" s="7"/>
      <c r="W47" s="7"/>
      <c r="X47" s="7"/>
      <c r="Y47" s="7"/>
      <c r="Z47" s="7"/>
    </row>
    <row r="48" spans="8:26" x14ac:dyDescent="0.2">
      <c r="K48" s="6"/>
      <c r="L48" s="6"/>
      <c r="M48" s="6"/>
      <c r="N48" s="6"/>
      <c r="O48" s="6"/>
      <c r="P48" s="6"/>
      <c r="Q48" s="6"/>
      <c r="T48" s="7"/>
      <c r="U48" s="7"/>
      <c r="V48" s="7"/>
      <c r="W48" s="7"/>
      <c r="X48" s="7"/>
      <c r="Y48" s="7"/>
      <c r="Z48" s="7"/>
    </row>
    <row r="50" spans="2:14" x14ac:dyDescent="0.2">
      <c r="B50" s="128" t="s">
        <v>3270</v>
      </c>
      <c r="C50" s="120"/>
      <c r="D50" s="120"/>
      <c r="E50" s="120"/>
      <c r="F50" s="120"/>
      <c r="G50" s="120"/>
      <c r="H50" s="128" t="s">
        <v>3267</v>
      </c>
      <c r="I50" s="120"/>
      <c r="J50" s="120"/>
      <c r="K50" s="120"/>
      <c r="L50" s="120"/>
      <c r="M50" s="120"/>
      <c r="N50" s="120"/>
    </row>
  </sheetData>
  <mergeCells count="1">
    <mergeCell ref="F28:I28"/>
  </mergeCells>
  <pageMargins left="0.70866141732283472" right="0.70866141732283472" top="0.74803149606299213" bottom="0.74803149606299213" header="0.31496062992125984" footer="0.31496062992125984"/>
  <pageSetup paperSize="9" scale="74" fitToWidth="0" orientation="landscape" r:id="rId1"/>
  <headerFooter>
    <oddHeader>&amp;CPartie 1 &amp;K2092C6Analyse de l’activité de MCO&amp;REx DG</oddHeader>
  </headerFooter>
  <rowBreaks count="1" manualBreakCount="1">
    <brk id="49" max="16" man="1"/>
  </rowBreaks>
  <colBreaks count="1" manualBreakCount="1">
    <brk id="17" max="7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9:R61"/>
  <sheetViews>
    <sheetView view="pageBreakPreview" topLeftCell="A28" zoomScale="60" zoomScaleNormal="100" workbookViewId="0">
      <selection activeCell="AB31" sqref="AB31"/>
    </sheetView>
  </sheetViews>
  <sheetFormatPr baseColWidth="10" defaultColWidth="9.140625" defaultRowHeight="12.75" x14ac:dyDescent="0.2"/>
  <cols>
    <col min="1" max="1" width="7.5703125" style="6" customWidth="1"/>
    <col min="2" max="2" width="30.140625" style="6" bestFit="1" customWidth="1"/>
    <col min="3" max="7" width="10.7109375" style="6" customWidth="1"/>
    <col min="8" max="8" width="12.140625" style="7" customWidth="1"/>
    <col min="9" max="14" width="9.7109375" style="7" customWidth="1"/>
    <col min="15" max="16" width="10.7109375" style="7" customWidth="1"/>
    <col min="17" max="17" width="9.7109375" style="7" customWidth="1"/>
    <col min="18" max="18" width="9.7109375" style="6" customWidth="1"/>
    <col min="19" max="16384" width="9.140625" style="6"/>
  </cols>
  <sheetData>
    <row r="9" spans="1:18" ht="45" x14ac:dyDescent="0.2">
      <c r="A9" s="188" t="s">
        <v>3271</v>
      </c>
      <c r="B9" s="189"/>
      <c r="C9" s="3" t="s">
        <v>3248</v>
      </c>
      <c r="D9" s="3" t="s">
        <v>3249</v>
      </c>
      <c r="E9" s="3" t="s">
        <v>3250</v>
      </c>
      <c r="F9" s="3" t="s">
        <v>3251</v>
      </c>
      <c r="G9" s="3" t="s">
        <v>3252</v>
      </c>
      <c r="H9" s="3" t="s">
        <v>3253</v>
      </c>
      <c r="I9" s="3" t="s">
        <v>3254</v>
      </c>
      <c r="J9" s="3" t="s">
        <v>3255</v>
      </c>
      <c r="K9" s="3" t="s">
        <v>3256</v>
      </c>
      <c r="L9" s="3" t="s">
        <v>3257</v>
      </c>
      <c r="M9" s="3" t="s">
        <v>3258</v>
      </c>
      <c r="N9" s="3" t="s">
        <v>3259</v>
      </c>
      <c r="O9" s="3" t="s">
        <v>3261</v>
      </c>
      <c r="P9" s="3" t="s">
        <v>3260</v>
      </c>
      <c r="Q9" s="3" t="s">
        <v>3262</v>
      </c>
      <c r="R9" s="3" t="s">
        <v>3263</v>
      </c>
    </row>
    <row r="10" spans="1:18" x14ac:dyDescent="0.2">
      <c r="A10" s="93" t="s">
        <v>3275</v>
      </c>
      <c r="B10" s="3" t="str">
        <f>VLOOKUP(A10,[1]cmd11!$A$2:$B$28,2,FALSE)</f>
        <v>Affections du système nerveux</v>
      </c>
      <c r="C10" s="45">
        <v>836210</v>
      </c>
      <c r="D10" s="46">
        <v>2155892642.3000002</v>
      </c>
      <c r="E10" s="45">
        <v>859943</v>
      </c>
      <c r="F10" s="46">
        <v>2235133037</v>
      </c>
      <c r="G10" s="45">
        <v>887720</v>
      </c>
      <c r="H10" s="46">
        <v>2299259365.4000001</v>
      </c>
      <c r="I10" s="47">
        <v>3.6755260099999999E-2</v>
      </c>
      <c r="J10" s="47">
        <v>2.8381626600000001E-2</v>
      </c>
      <c r="K10" s="47">
        <v>8.1425349999999994E-3</v>
      </c>
      <c r="L10" s="47">
        <v>2.8690161799999999E-2</v>
      </c>
      <c r="M10" s="47">
        <v>3.2300978100000002E-2</v>
      </c>
      <c r="N10" s="47">
        <v>-3.4978330000000001E-3</v>
      </c>
      <c r="O10" s="48">
        <v>0.3818249299</v>
      </c>
      <c r="P10" s="48">
        <v>0.1231978901</v>
      </c>
      <c r="Q10" s="48">
        <v>8.0619835099999995E-2</v>
      </c>
      <c r="R10" s="48">
        <v>8.4849707499999996E-2</v>
      </c>
    </row>
    <row r="11" spans="1:18" x14ac:dyDescent="0.2">
      <c r="A11" s="93" t="s">
        <v>3345</v>
      </c>
      <c r="B11" s="3" t="str">
        <f>VLOOKUP(A11,[1]cmd11!$A$2:$B$28,2,FALSE)</f>
        <v xml:space="preserve">Affections de l'oeil </v>
      </c>
      <c r="C11" s="49">
        <v>290498</v>
      </c>
      <c r="D11" s="50">
        <v>465512146.01999998</v>
      </c>
      <c r="E11" s="49">
        <v>299776</v>
      </c>
      <c r="F11" s="50">
        <v>480820206.89999998</v>
      </c>
      <c r="G11" s="49">
        <v>310594</v>
      </c>
      <c r="H11" s="50">
        <v>496548042.18000001</v>
      </c>
      <c r="I11" s="51">
        <v>3.2884342599999998E-2</v>
      </c>
      <c r="J11" s="51">
        <v>3.1938257800000001E-2</v>
      </c>
      <c r="K11" s="51">
        <v>9.1680370000000002E-4</v>
      </c>
      <c r="L11" s="51">
        <v>3.2710429100000001E-2</v>
      </c>
      <c r="M11" s="51">
        <v>3.6086944900000001E-2</v>
      </c>
      <c r="N11" s="51">
        <v>-3.2589120000000001E-3</v>
      </c>
      <c r="O11" s="52">
        <v>0.148705119</v>
      </c>
      <c r="P11" s="52">
        <v>3.0215921699999999E-2</v>
      </c>
      <c r="Q11" s="52">
        <v>2.82071341E-2</v>
      </c>
      <c r="R11" s="52">
        <v>1.83241424E-2</v>
      </c>
    </row>
    <row r="12" spans="1:18" ht="22.5" x14ac:dyDescent="0.2">
      <c r="A12" s="93" t="s">
        <v>3346</v>
      </c>
      <c r="B12" s="3" t="str">
        <f>VLOOKUP(A12,[1]cmd11!$A$2:$B$28,2,FALSE)</f>
        <v xml:space="preserve"> Affections des oreilles, du nez, de la gorge, de la bouche et des dents</v>
      </c>
      <c r="C12" s="49">
        <v>382024</v>
      </c>
      <c r="D12" s="50">
        <v>641851152.67999995</v>
      </c>
      <c r="E12" s="49">
        <v>380712</v>
      </c>
      <c r="F12" s="50">
        <v>644811169.05999994</v>
      </c>
      <c r="G12" s="49">
        <v>383909</v>
      </c>
      <c r="H12" s="50">
        <v>648349466.36000001</v>
      </c>
      <c r="I12" s="51">
        <v>4.6116865999999996E-3</v>
      </c>
      <c r="J12" s="51">
        <v>-3.4343389999999998E-3</v>
      </c>
      <c r="K12" s="51">
        <v>8.0737537999999998E-3</v>
      </c>
      <c r="L12" s="51">
        <v>5.4873387000000003E-3</v>
      </c>
      <c r="M12" s="51">
        <v>8.3974237999999996E-3</v>
      </c>
      <c r="N12" s="51">
        <v>-2.885851E-3</v>
      </c>
      <c r="O12" s="52">
        <v>4.3946225300000002E-2</v>
      </c>
      <c r="P12" s="52">
        <v>6.7976877999999996E-3</v>
      </c>
      <c r="Q12" s="52">
        <v>3.48653633E-2</v>
      </c>
      <c r="R12" s="52">
        <v>2.39260796E-2</v>
      </c>
    </row>
    <row r="13" spans="1:18" x14ac:dyDescent="0.2">
      <c r="A13" s="93" t="s">
        <v>3347</v>
      </c>
      <c r="B13" s="3" t="str">
        <f>VLOOKUP(A13,[1]cmd11!$A$2:$B$28,2,FALSE)</f>
        <v>Affections de l'appareil respiratoire</v>
      </c>
      <c r="C13" s="49">
        <v>747920</v>
      </c>
      <c r="D13" s="50">
        <v>2299710992.3000002</v>
      </c>
      <c r="E13" s="49">
        <v>772507</v>
      </c>
      <c r="F13" s="50">
        <v>2420190976.5999999</v>
      </c>
      <c r="G13" s="49">
        <v>757300</v>
      </c>
      <c r="H13" s="50">
        <v>2430046307.6999998</v>
      </c>
      <c r="I13" s="51">
        <v>5.2389184900000003E-2</v>
      </c>
      <c r="J13" s="51">
        <v>3.28738368E-2</v>
      </c>
      <c r="K13" s="51">
        <v>1.8894222499999998E-2</v>
      </c>
      <c r="L13" s="51">
        <v>4.0721294999999996E-3</v>
      </c>
      <c r="M13" s="51">
        <v>-1.9685259E-2</v>
      </c>
      <c r="N13" s="51">
        <v>2.42344494E-2</v>
      </c>
      <c r="O13" s="52">
        <v>-0.20903667500000001</v>
      </c>
      <c r="P13" s="52">
        <v>1.8933814399999999E-2</v>
      </c>
      <c r="Q13" s="52">
        <v>6.8775516100000003E-2</v>
      </c>
      <c r="R13" s="52">
        <v>8.9676145900000004E-2</v>
      </c>
    </row>
    <row r="14" spans="1:18" x14ac:dyDescent="0.2">
      <c r="A14" s="93" t="s">
        <v>3276</v>
      </c>
      <c r="B14" s="3" t="str">
        <f>VLOOKUP(A14,[1]cmd11!$A$2:$B$28,2,FALSE)</f>
        <v xml:space="preserve">Affections de l'appareil circulatoire </v>
      </c>
      <c r="C14" s="49">
        <v>1057763</v>
      </c>
      <c r="D14" s="50">
        <v>3170605466.0999999</v>
      </c>
      <c r="E14" s="49">
        <v>1089896</v>
      </c>
      <c r="F14" s="50">
        <v>3306680628.3000002</v>
      </c>
      <c r="G14" s="49">
        <v>1102701</v>
      </c>
      <c r="H14" s="50">
        <v>3401067930.4000001</v>
      </c>
      <c r="I14" s="51">
        <v>4.2917721399999997E-2</v>
      </c>
      <c r="J14" s="51">
        <v>3.03782605E-2</v>
      </c>
      <c r="K14" s="51">
        <v>1.2169764600000001E-2</v>
      </c>
      <c r="L14" s="51">
        <v>2.8544426500000001E-2</v>
      </c>
      <c r="M14" s="51">
        <v>1.17488274E-2</v>
      </c>
      <c r="N14" s="51">
        <v>1.6600561900000001E-2</v>
      </c>
      <c r="O14" s="52">
        <v>0.17601858470000001</v>
      </c>
      <c r="P14" s="52">
        <v>0.18133451189999999</v>
      </c>
      <c r="Q14" s="52">
        <v>0.1001437084</v>
      </c>
      <c r="R14" s="52">
        <v>0.12550981559999999</v>
      </c>
    </row>
    <row r="15" spans="1:18" x14ac:dyDescent="0.2">
      <c r="A15" s="93" t="s">
        <v>3277</v>
      </c>
      <c r="B15" s="3" t="str">
        <f>VLOOKUP(A15,[1]cmd11!$A$2:$B$28,2,FALSE)</f>
        <v xml:space="preserve"> Affections du tube digestif</v>
      </c>
      <c r="C15" s="49">
        <v>1091055</v>
      </c>
      <c r="D15" s="50">
        <v>2429234815</v>
      </c>
      <c r="E15" s="49">
        <v>1119500</v>
      </c>
      <c r="F15" s="50">
        <v>2515786583.5</v>
      </c>
      <c r="G15" s="49">
        <v>1141835</v>
      </c>
      <c r="H15" s="50">
        <v>2567957089.8000002</v>
      </c>
      <c r="I15" s="51">
        <v>3.5629230999999997E-2</v>
      </c>
      <c r="J15" s="51">
        <v>2.6071096299999999E-2</v>
      </c>
      <c r="K15" s="51">
        <v>9.3152753000000001E-3</v>
      </c>
      <c r="L15" s="51">
        <v>2.0737254399999999E-2</v>
      </c>
      <c r="M15" s="51">
        <v>1.9950870900000001E-2</v>
      </c>
      <c r="N15" s="51">
        <v>7.7100129999999999E-4</v>
      </c>
      <c r="O15" s="52">
        <v>0.30701874969999998</v>
      </c>
      <c r="P15" s="52">
        <v>0.10022866530000001</v>
      </c>
      <c r="Q15" s="52">
        <v>0.1036977307</v>
      </c>
      <c r="R15" s="52">
        <v>9.4765475799999999E-2</v>
      </c>
    </row>
    <row r="16" spans="1:18" ht="22.5" x14ac:dyDescent="0.2">
      <c r="A16" s="93" t="s">
        <v>3348</v>
      </c>
      <c r="B16" s="3" t="str">
        <f>VLOOKUP(A16,[1]cmd11!$A$2:$B$28,2,FALSE)</f>
        <v xml:space="preserve"> Affections du système hépatobiliaire et du pancréas</v>
      </c>
      <c r="C16" s="49">
        <v>311724</v>
      </c>
      <c r="D16" s="50">
        <v>967519505.66999996</v>
      </c>
      <c r="E16" s="49">
        <v>316025</v>
      </c>
      <c r="F16" s="50">
        <v>995009617.35000002</v>
      </c>
      <c r="G16" s="49">
        <v>321558</v>
      </c>
      <c r="H16" s="50">
        <v>1013691527.8</v>
      </c>
      <c r="I16" s="51">
        <v>2.8412979299999998E-2</v>
      </c>
      <c r="J16" s="51">
        <v>1.37974619E-2</v>
      </c>
      <c r="K16" s="51">
        <v>1.4416604899999999E-2</v>
      </c>
      <c r="L16" s="51">
        <v>1.8775607900000001E-2</v>
      </c>
      <c r="M16" s="51">
        <v>1.7508108500000001E-2</v>
      </c>
      <c r="N16" s="51">
        <v>1.2456896999999999E-3</v>
      </c>
      <c r="O16" s="52">
        <v>7.6057073700000005E-2</v>
      </c>
      <c r="P16" s="52">
        <v>3.5891216699999999E-2</v>
      </c>
      <c r="Q16" s="52">
        <v>2.92028488E-2</v>
      </c>
      <c r="R16" s="52">
        <v>3.7408319799999999E-2</v>
      </c>
    </row>
    <row r="17" spans="1:18" ht="33.75" x14ac:dyDescent="0.2">
      <c r="A17" s="93" t="s">
        <v>3278</v>
      </c>
      <c r="B17" s="3" t="str">
        <f>VLOOKUP(A17,[1]cmd11!$A$2:$B$28,2,FALSE)</f>
        <v>Affections et traumatismes de l'appareil musculosquelettique et du tissu conjonctif</v>
      </c>
      <c r="C17" s="49">
        <v>1015371</v>
      </c>
      <c r="D17" s="50">
        <v>3132415593.5</v>
      </c>
      <c r="E17" s="49">
        <v>1022465</v>
      </c>
      <c r="F17" s="50">
        <v>3242416640</v>
      </c>
      <c r="G17" s="49">
        <v>1029777</v>
      </c>
      <c r="H17" s="50">
        <v>3327647249.3000002</v>
      </c>
      <c r="I17" s="51">
        <v>3.5117002600000002E-2</v>
      </c>
      <c r="J17" s="51">
        <v>6.9866088000000003E-3</v>
      </c>
      <c r="K17" s="51">
        <v>2.79352213E-2</v>
      </c>
      <c r="L17" s="51">
        <v>2.6286137399999999E-2</v>
      </c>
      <c r="M17" s="51">
        <v>7.1513449999999999E-3</v>
      </c>
      <c r="N17" s="51">
        <v>1.89989245E-2</v>
      </c>
      <c r="O17" s="52">
        <v>0.10051135429999999</v>
      </c>
      <c r="P17" s="52">
        <v>0.16374290399999999</v>
      </c>
      <c r="Q17" s="52">
        <v>9.3520988599999993E-2</v>
      </c>
      <c r="R17" s="52">
        <v>0.1228003678</v>
      </c>
    </row>
    <row r="18" spans="1:18" ht="22.5" x14ac:dyDescent="0.2">
      <c r="A18" s="93" t="s">
        <v>3349</v>
      </c>
      <c r="B18" s="3" t="str">
        <f>VLOOKUP(A18,[1]cmd11!$A$2:$B$28,2,FALSE)</f>
        <v>Affections de la peau, des tissus sous-cutanés et des seins</v>
      </c>
      <c r="C18" s="49">
        <v>418083</v>
      </c>
      <c r="D18" s="50">
        <v>911599059.29999995</v>
      </c>
      <c r="E18" s="49">
        <v>429003</v>
      </c>
      <c r="F18" s="50">
        <v>947080071.95000005</v>
      </c>
      <c r="G18" s="49">
        <v>433861</v>
      </c>
      <c r="H18" s="50">
        <v>964990017.66999996</v>
      </c>
      <c r="I18" s="51">
        <v>3.8921730199999997E-2</v>
      </c>
      <c r="J18" s="51">
        <v>2.6119215599999999E-2</v>
      </c>
      <c r="K18" s="51">
        <v>1.2476634699999999E-2</v>
      </c>
      <c r="L18" s="51">
        <v>1.89106985E-2</v>
      </c>
      <c r="M18" s="51">
        <v>1.1323930100000001E-2</v>
      </c>
      <c r="N18" s="51">
        <v>7.5018183E-3</v>
      </c>
      <c r="O18" s="52">
        <v>6.6778468100000002E-2</v>
      </c>
      <c r="P18" s="52">
        <v>3.4408137399999997E-2</v>
      </c>
      <c r="Q18" s="52">
        <v>3.9401841E-2</v>
      </c>
      <c r="R18" s="52">
        <v>3.5611085000000001E-2</v>
      </c>
    </row>
    <row r="19" spans="1:18" ht="22.5" x14ac:dyDescent="0.2">
      <c r="A19" s="93" t="s">
        <v>3350</v>
      </c>
      <c r="B19" s="3" t="str">
        <f>VLOOKUP(A19,[1]cmd11!$A$2:$B$28,2,FALSE)</f>
        <v>Affections endocriniennes, métaboliques et nutritionnelles</v>
      </c>
      <c r="C19" s="49">
        <v>379512</v>
      </c>
      <c r="D19" s="50">
        <v>833377908.69000006</v>
      </c>
      <c r="E19" s="49">
        <v>396206</v>
      </c>
      <c r="F19" s="50">
        <v>878193963.48000002</v>
      </c>
      <c r="G19" s="49">
        <v>400243</v>
      </c>
      <c r="H19" s="50">
        <v>899862634.00999999</v>
      </c>
      <c r="I19" s="51">
        <v>5.3776389199999997E-2</v>
      </c>
      <c r="J19" s="51">
        <v>4.3988068900000003E-2</v>
      </c>
      <c r="K19" s="51">
        <v>9.3758929000000001E-3</v>
      </c>
      <c r="L19" s="51">
        <v>2.4674128300000001E-2</v>
      </c>
      <c r="M19" s="51">
        <v>1.0189144000000001E-2</v>
      </c>
      <c r="N19" s="51">
        <v>1.4338883300000001E-2</v>
      </c>
      <c r="O19" s="52">
        <v>5.54929345E-2</v>
      </c>
      <c r="P19" s="52">
        <v>4.16293051E-2</v>
      </c>
      <c r="Q19" s="52">
        <v>3.6348763899999997E-2</v>
      </c>
      <c r="R19" s="52">
        <v>3.3207685200000003E-2</v>
      </c>
    </row>
    <row r="20" spans="1:18" x14ac:dyDescent="0.2">
      <c r="A20" s="93" t="s">
        <v>28</v>
      </c>
      <c r="B20" s="3" t="str">
        <f>VLOOKUP(A20,[1]cmd11!$A$2:$B$28,2,FALSE)</f>
        <v>Affections du rein et des voies urinaires</v>
      </c>
      <c r="C20" s="49">
        <v>427312</v>
      </c>
      <c r="D20" s="50">
        <v>1000995406.8</v>
      </c>
      <c r="E20" s="49">
        <v>438055</v>
      </c>
      <c r="F20" s="50">
        <v>1050217887.9</v>
      </c>
      <c r="G20" s="49">
        <v>448576</v>
      </c>
      <c r="H20" s="50">
        <v>1089441561.0999999</v>
      </c>
      <c r="I20" s="51">
        <v>4.9173533499999998E-2</v>
      </c>
      <c r="J20" s="51">
        <v>2.51408807E-2</v>
      </c>
      <c r="K20" s="51">
        <v>2.3443268400000002E-2</v>
      </c>
      <c r="L20" s="51">
        <v>3.7348129000000001E-2</v>
      </c>
      <c r="M20" s="51">
        <v>2.4017532000000001E-2</v>
      </c>
      <c r="N20" s="51">
        <v>1.3017938200000001E-2</v>
      </c>
      <c r="O20" s="52">
        <v>0.14462253259999999</v>
      </c>
      <c r="P20" s="52">
        <v>7.5355534799999999E-2</v>
      </c>
      <c r="Q20" s="52">
        <v>4.0738209300000001E-2</v>
      </c>
      <c r="R20" s="52">
        <v>4.0203727799999998E-2</v>
      </c>
    </row>
    <row r="21" spans="1:18" x14ac:dyDescent="0.2">
      <c r="A21" s="93" t="s">
        <v>3351</v>
      </c>
      <c r="B21" s="3" t="str">
        <f>VLOOKUP(A21,[1]cmd11!$A$2:$B$28,2,FALSE)</f>
        <v xml:space="preserve"> Affections de l'appareil génital masculin</v>
      </c>
      <c r="C21" s="49">
        <v>130353</v>
      </c>
      <c r="D21" s="50">
        <v>281878614.06999999</v>
      </c>
      <c r="E21" s="49">
        <v>129658</v>
      </c>
      <c r="F21" s="50">
        <v>286053244.12</v>
      </c>
      <c r="G21" s="49">
        <v>131568</v>
      </c>
      <c r="H21" s="50">
        <v>289838201.49000001</v>
      </c>
      <c r="I21" s="51">
        <v>1.4810027599999999E-2</v>
      </c>
      <c r="J21" s="51">
        <v>-5.3316759999999996E-3</v>
      </c>
      <c r="K21" s="51">
        <v>2.02496686E-2</v>
      </c>
      <c r="L21" s="51">
        <v>1.32316533E-2</v>
      </c>
      <c r="M21" s="51">
        <v>1.4731061700000001E-2</v>
      </c>
      <c r="N21" s="51">
        <v>-1.477641E-3</v>
      </c>
      <c r="O21" s="52">
        <v>2.6255017299999999E-2</v>
      </c>
      <c r="P21" s="52">
        <v>7.2715649000000002E-3</v>
      </c>
      <c r="Q21" s="52">
        <v>1.19485767E-2</v>
      </c>
      <c r="R21" s="52">
        <v>1.06959167E-2</v>
      </c>
    </row>
    <row r="22" spans="1:18" x14ac:dyDescent="0.2">
      <c r="A22" s="93" t="s">
        <v>3352</v>
      </c>
      <c r="B22" s="3" t="str">
        <f>VLOOKUP(A22,[1]cmd11!$A$2:$B$28,2,FALSE)</f>
        <v xml:space="preserve">Affections de l'appareil génital féminin </v>
      </c>
      <c r="C22" s="49">
        <v>268628</v>
      </c>
      <c r="D22" s="50">
        <v>519886710.52999997</v>
      </c>
      <c r="E22" s="49">
        <v>273409</v>
      </c>
      <c r="F22" s="50">
        <v>528966061.86000001</v>
      </c>
      <c r="G22" s="49">
        <v>272351</v>
      </c>
      <c r="H22" s="50">
        <v>532758028.19</v>
      </c>
      <c r="I22" s="51">
        <v>1.7464095799999999E-2</v>
      </c>
      <c r="J22" s="51">
        <v>1.7797846799999999E-2</v>
      </c>
      <c r="K22" s="51">
        <v>-3.2791500000000002E-4</v>
      </c>
      <c r="L22" s="51">
        <v>7.1686381999999998E-3</v>
      </c>
      <c r="M22" s="51">
        <v>-3.86966E-3</v>
      </c>
      <c r="N22" s="51">
        <v>1.10811791E-2</v>
      </c>
      <c r="O22" s="52">
        <v>-1.4543355000000001E-2</v>
      </c>
      <c r="P22" s="52">
        <v>7.2850303999999998E-3</v>
      </c>
      <c r="Q22" s="52">
        <v>2.4734029599999999E-2</v>
      </c>
      <c r="R22" s="52">
        <v>1.96604017E-2</v>
      </c>
    </row>
    <row r="23" spans="1:18" ht="33.75" x14ac:dyDescent="0.2">
      <c r="A23" s="93" t="s">
        <v>3353</v>
      </c>
      <c r="B23" s="3" t="str">
        <f>VLOOKUP(A23,[1]cmd11!$A$2:$B$28,2,FALSE)</f>
        <v>Grossesses pathologiques, accouchements et affections du post-partum</v>
      </c>
      <c r="C23" s="49">
        <v>829333</v>
      </c>
      <c r="D23" s="50">
        <v>1721494121.7</v>
      </c>
      <c r="E23" s="49">
        <v>831637</v>
      </c>
      <c r="F23" s="50">
        <v>1732211770</v>
      </c>
      <c r="G23" s="49">
        <v>832161</v>
      </c>
      <c r="H23" s="50">
        <v>1733315703.2</v>
      </c>
      <c r="I23" s="51">
        <v>6.2257826999999998E-3</v>
      </c>
      <c r="J23" s="51">
        <v>2.7781362000000001E-3</v>
      </c>
      <c r="K23" s="51">
        <v>3.438095E-3</v>
      </c>
      <c r="L23" s="51">
        <v>6.3729689999999996E-4</v>
      </c>
      <c r="M23" s="51">
        <v>6.300826E-4</v>
      </c>
      <c r="N23" s="51">
        <v>7.2097787000000002E-6</v>
      </c>
      <c r="O23" s="52">
        <v>7.2029472000000004E-3</v>
      </c>
      <c r="P23" s="52">
        <v>2.1208488000000001E-3</v>
      </c>
      <c r="Q23" s="52">
        <v>7.5574147999999994E-2</v>
      </c>
      <c r="R23" s="52">
        <v>6.3964654300000007E-2</v>
      </c>
    </row>
    <row r="24" spans="1:18" ht="22.5" x14ac:dyDescent="0.2">
      <c r="A24" s="93" t="s">
        <v>3354</v>
      </c>
      <c r="B24" s="3" t="str">
        <f>VLOOKUP(A24,[1]cmd11!$A$2:$B$28,2,FALSE)</f>
        <v xml:space="preserve"> Nouveau-nés, prématurés et affections de la période périnatale</v>
      </c>
      <c r="C24" s="49">
        <v>620547</v>
      </c>
      <c r="D24" s="50">
        <v>838415199.82000005</v>
      </c>
      <c r="E24" s="49">
        <v>625408</v>
      </c>
      <c r="F24" s="50">
        <v>850041054.47000003</v>
      </c>
      <c r="G24" s="49">
        <v>626002</v>
      </c>
      <c r="H24" s="50">
        <v>857286530.75999999</v>
      </c>
      <c r="I24" s="51">
        <v>1.38664646E-2</v>
      </c>
      <c r="J24" s="51">
        <v>7.8334114999999999E-3</v>
      </c>
      <c r="K24" s="51">
        <v>5.9861610000000003E-3</v>
      </c>
      <c r="L24" s="51">
        <v>8.5236780999999994E-3</v>
      </c>
      <c r="M24" s="51">
        <v>9.4978E-4</v>
      </c>
      <c r="N24" s="51">
        <v>7.5667114000000004E-3</v>
      </c>
      <c r="O24" s="52">
        <v>8.1651728999999999E-3</v>
      </c>
      <c r="P24" s="52">
        <v>1.39198269E-2</v>
      </c>
      <c r="Q24" s="52">
        <v>5.6851459999999999E-2</v>
      </c>
      <c r="R24" s="52">
        <v>3.1636496700000002E-2</v>
      </c>
    </row>
    <row r="25" spans="1:18" ht="22.5" x14ac:dyDescent="0.2">
      <c r="A25" s="93" t="s">
        <v>3355</v>
      </c>
      <c r="B25" s="3" t="str">
        <f>VLOOKUP(A25,[1]cmd11!$A$2:$B$28,2,FALSE)</f>
        <v>Affections du sang et des organes hématopoïétiques.</v>
      </c>
      <c r="C25" s="49">
        <v>179685</v>
      </c>
      <c r="D25" s="50">
        <v>463232871.32999998</v>
      </c>
      <c r="E25" s="49">
        <v>188524</v>
      </c>
      <c r="F25" s="50">
        <v>488412614.23000002</v>
      </c>
      <c r="G25" s="49">
        <v>193357</v>
      </c>
      <c r="H25" s="50">
        <v>505523981.12</v>
      </c>
      <c r="I25" s="51">
        <v>5.4356554699999997E-2</v>
      </c>
      <c r="J25" s="51">
        <v>4.91916409E-2</v>
      </c>
      <c r="K25" s="51">
        <v>4.9227552999999997E-3</v>
      </c>
      <c r="L25" s="51">
        <v>3.5034653899999997E-2</v>
      </c>
      <c r="M25" s="51">
        <v>2.56359933E-2</v>
      </c>
      <c r="N25" s="51">
        <v>9.1637390000000006E-3</v>
      </c>
      <c r="O25" s="52">
        <v>6.6434816100000002E-2</v>
      </c>
      <c r="P25" s="52">
        <v>3.2873927900000002E-2</v>
      </c>
      <c r="Q25" s="52">
        <v>1.7560052100000001E-2</v>
      </c>
      <c r="R25" s="52">
        <v>1.8655382099999999E-2</v>
      </c>
    </row>
    <row r="26" spans="1:18" ht="22.5" x14ac:dyDescent="0.2">
      <c r="A26" s="93" t="s">
        <v>3356</v>
      </c>
      <c r="B26" s="3" t="str">
        <f>VLOOKUP(A26,[1]cmd11!$A$2:$B$28,2,FALSE)</f>
        <v>Affections myéloprolifératives et tumeurs de siège imprécis ou diffus</v>
      </c>
      <c r="C26" s="49">
        <v>275977</v>
      </c>
      <c r="D26" s="50">
        <v>778674004.25999999</v>
      </c>
      <c r="E26" s="49">
        <v>277398</v>
      </c>
      <c r="F26" s="50">
        <v>787439742.87</v>
      </c>
      <c r="G26" s="49">
        <v>267941</v>
      </c>
      <c r="H26" s="50">
        <v>797537900.5</v>
      </c>
      <c r="I26" s="51">
        <v>1.1257263700000001E-2</v>
      </c>
      <c r="J26" s="51">
        <v>5.1489798E-3</v>
      </c>
      <c r="K26" s="51">
        <v>6.0769936000000004E-3</v>
      </c>
      <c r="L26" s="51">
        <v>1.28240386E-2</v>
      </c>
      <c r="M26" s="51">
        <v>-3.409181E-2</v>
      </c>
      <c r="N26" s="51">
        <v>4.8571747700000001E-2</v>
      </c>
      <c r="O26" s="52">
        <v>-0.12999670099999999</v>
      </c>
      <c r="P26" s="52">
        <v>1.94003266E-2</v>
      </c>
      <c r="Q26" s="52">
        <v>2.43335277E-2</v>
      </c>
      <c r="R26" s="52">
        <v>2.9431589399999999E-2</v>
      </c>
    </row>
    <row r="27" spans="1:18" x14ac:dyDescent="0.2">
      <c r="A27" s="93" t="s">
        <v>3357</v>
      </c>
      <c r="B27" s="3" t="str">
        <f>VLOOKUP(A27,[1]cmd11!$A$2:$B$28,2,FALSE)</f>
        <v xml:space="preserve">Maladies infectieuses et parasitaires </v>
      </c>
      <c r="C27" s="49">
        <v>123700</v>
      </c>
      <c r="D27" s="50">
        <v>333550922.91000003</v>
      </c>
      <c r="E27" s="49">
        <v>118187</v>
      </c>
      <c r="F27" s="50">
        <v>327082698.76999998</v>
      </c>
      <c r="G27" s="49">
        <v>115871</v>
      </c>
      <c r="H27" s="50">
        <v>326945779.63</v>
      </c>
      <c r="I27" s="51">
        <v>-1.9392013999999999E-2</v>
      </c>
      <c r="J27" s="51">
        <v>-4.4567502000000002E-2</v>
      </c>
      <c r="K27" s="51">
        <v>2.6349834400000001E-2</v>
      </c>
      <c r="L27" s="51">
        <v>-4.1860699999999999E-4</v>
      </c>
      <c r="M27" s="51">
        <v>-1.9596064E-2</v>
      </c>
      <c r="N27" s="51">
        <v>1.95607709E-2</v>
      </c>
      <c r="O27" s="52">
        <v>-3.1835927E-2</v>
      </c>
      <c r="P27" s="52">
        <v>-2.6304600000000002E-4</v>
      </c>
      <c r="Q27" s="52">
        <v>1.05230263E-2</v>
      </c>
      <c r="R27" s="52">
        <v>1.20652999E-2</v>
      </c>
    </row>
    <row r="28" spans="1:18" x14ac:dyDescent="0.2">
      <c r="A28" s="93" t="s">
        <v>3358</v>
      </c>
      <c r="B28" s="3" t="str">
        <f>VLOOKUP(A28,[1]cmd11!$A$2:$B$28,2,FALSE)</f>
        <v>Maladies et troubles mentaux</v>
      </c>
      <c r="C28" s="49">
        <v>259658</v>
      </c>
      <c r="D28" s="50">
        <v>531157545.93000001</v>
      </c>
      <c r="E28" s="49">
        <v>263470</v>
      </c>
      <c r="F28" s="50">
        <v>544902779.70000005</v>
      </c>
      <c r="G28" s="49">
        <v>267146</v>
      </c>
      <c r="H28" s="50">
        <v>547937417.38</v>
      </c>
      <c r="I28" s="51">
        <v>2.5877884800000001E-2</v>
      </c>
      <c r="J28" s="51">
        <v>1.4680849399999999E-2</v>
      </c>
      <c r="K28" s="51">
        <v>1.10350317E-2</v>
      </c>
      <c r="L28" s="51">
        <v>5.5691359999999997E-3</v>
      </c>
      <c r="M28" s="51">
        <v>1.3952252599999999E-2</v>
      </c>
      <c r="N28" s="51">
        <v>-8.2677629999999992E-3</v>
      </c>
      <c r="O28" s="52">
        <v>5.05305988E-2</v>
      </c>
      <c r="P28" s="52">
        <v>5.8300696000000004E-3</v>
      </c>
      <c r="Q28" s="52">
        <v>2.4261328400000001E-2</v>
      </c>
      <c r="R28" s="52">
        <v>2.0220567700000001E-2</v>
      </c>
    </row>
    <row r="29" spans="1:18" ht="33.75" x14ac:dyDescent="0.2">
      <c r="A29" s="93" t="s">
        <v>3359</v>
      </c>
      <c r="B29" s="3" t="str">
        <f>VLOOKUP(A29,[1]cmd11!$A$2:$B$28,2,FALSE)</f>
        <v>Troubles mentaux organiques liés à l'absorption de drogues ou induits par celles-ci</v>
      </c>
      <c r="C29" s="139">
        <v>198925</v>
      </c>
      <c r="D29" s="50">
        <v>270117865.86000001</v>
      </c>
      <c r="E29" s="49">
        <v>200863</v>
      </c>
      <c r="F29" s="145">
        <v>274934180.89999998</v>
      </c>
      <c r="G29" s="49">
        <v>200092</v>
      </c>
      <c r="H29" s="50">
        <v>275430723.26999998</v>
      </c>
      <c r="I29" s="51">
        <v>1.7830420100000001E-2</v>
      </c>
      <c r="J29" s="51">
        <v>9.7423652000000003E-3</v>
      </c>
      <c r="K29" s="51">
        <v>8.0100184000000008E-3</v>
      </c>
      <c r="L29" s="51">
        <v>1.8060408999999999E-3</v>
      </c>
      <c r="M29" s="51">
        <v>-3.8384370000000001E-3</v>
      </c>
      <c r="N29" s="51">
        <v>5.6662275E-3</v>
      </c>
      <c r="O29" s="52">
        <v>-1.059823E-2</v>
      </c>
      <c r="P29" s="52">
        <v>9.5394469999999999E-4</v>
      </c>
      <c r="Q29" s="52">
        <v>1.8171702800000002E-2</v>
      </c>
      <c r="R29" s="52">
        <v>1.0164236599999999E-2</v>
      </c>
    </row>
    <row r="30" spans="1:18" ht="22.5" x14ac:dyDescent="0.2">
      <c r="A30" s="93" t="s">
        <v>3360</v>
      </c>
      <c r="B30" s="3" t="str">
        <f>VLOOKUP(A30,[1]cmd11!$A$2:$B$28,2,FALSE)</f>
        <v xml:space="preserve">Traumatismes, allergies et empoisonnements </v>
      </c>
      <c r="C30" s="139">
        <v>184149</v>
      </c>
      <c r="D30" s="50">
        <v>307124460.44999999</v>
      </c>
      <c r="E30" s="49">
        <v>175766</v>
      </c>
      <c r="F30" s="145">
        <v>303773071.62</v>
      </c>
      <c r="G30" s="49">
        <v>166381</v>
      </c>
      <c r="H30" s="50">
        <v>306481792.64999998</v>
      </c>
      <c r="I30" s="51">
        <v>-1.0912152E-2</v>
      </c>
      <c r="J30" s="51">
        <v>-4.5522919000000002E-2</v>
      </c>
      <c r="K30" s="51">
        <v>3.6261495999999997E-2</v>
      </c>
      <c r="L30" s="51">
        <v>8.9169227999999993E-3</v>
      </c>
      <c r="M30" s="51">
        <v>-5.3394854999999998E-2</v>
      </c>
      <c r="N30" s="51">
        <v>6.5826577900000002E-2</v>
      </c>
      <c r="O30" s="52">
        <v>-0.12900698299999999</v>
      </c>
      <c r="P30" s="52">
        <v>5.2039267E-3</v>
      </c>
      <c r="Q30" s="52">
        <v>1.51101798E-2</v>
      </c>
      <c r="R30" s="52">
        <v>1.13101161E-2</v>
      </c>
    </row>
    <row r="31" spans="1:18" x14ac:dyDescent="0.2">
      <c r="A31" s="93" t="s">
        <v>3361</v>
      </c>
      <c r="B31" s="3" t="str">
        <f>VLOOKUP(A31,[1]cmd11!$A$2:$B$28,2,FALSE)</f>
        <v>Brûlures</v>
      </c>
      <c r="C31" s="139">
        <v>11645</v>
      </c>
      <c r="D31" s="50">
        <v>85814048.557999998</v>
      </c>
      <c r="E31" s="49">
        <v>11459</v>
      </c>
      <c r="F31" s="145">
        <v>86875743.071999997</v>
      </c>
      <c r="G31" s="49">
        <v>11691</v>
      </c>
      <c r="H31" s="50">
        <v>89130338.996999994</v>
      </c>
      <c r="I31" s="51">
        <v>1.23720362E-2</v>
      </c>
      <c r="J31" s="51">
        <v>-1.597252E-2</v>
      </c>
      <c r="K31" s="51">
        <v>2.88046393E-2</v>
      </c>
      <c r="L31" s="51">
        <v>2.59519613E-2</v>
      </c>
      <c r="M31" s="51">
        <v>2.0246094799999999E-2</v>
      </c>
      <c r="N31" s="51">
        <v>5.5926374999999999E-3</v>
      </c>
      <c r="O31" s="52">
        <v>3.1890910999999998E-3</v>
      </c>
      <c r="P31" s="52">
        <v>4.3314729999999997E-3</v>
      </c>
      <c r="Q31" s="52">
        <v>1.0617385E-3</v>
      </c>
      <c r="R31" s="52">
        <v>3.2891823E-3</v>
      </c>
    </row>
    <row r="32" spans="1:18" ht="33.75" x14ac:dyDescent="0.2">
      <c r="A32" s="93" t="s">
        <v>3362</v>
      </c>
      <c r="B32" s="3" t="str">
        <f>VLOOKUP(A32,[1]cmd11!$A$2:$B$28,2,FALSE)</f>
        <v>Facteurs influant sur l'état de santé et autres motifs de recours aux services de santé</v>
      </c>
      <c r="C32" s="139">
        <v>698583</v>
      </c>
      <c r="D32" s="50">
        <v>1188016057.5999999</v>
      </c>
      <c r="E32" s="49">
        <v>690115</v>
      </c>
      <c r="F32" s="145">
        <v>1195650796.8</v>
      </c>
      <c r="G32" s="49">
        <v>679728</v>
      </c>
      <c r="H32" s="50">
        <v>1219494864.8</v>
      </c>
      <c r="I32" s="51">
        <v>6.4264613000000002E-3</v>
      </c>
      <c r="J32" s="51">
        <v>-1.2121681E-2</v>
      </c>
      <c r="K32" s="51">
        <v>1.87757354E-2</v>
      </c>
      <c r="L32" s="51">
        <v>1.9942334400000001E-2</v>
      </c>
      <c r="M32" s="51">
        <v>-1.5051115E-2</v>
      </c>
      <c r="N32" s="51">
        <v>3.5528187900000001E-2</v>
      </c>
      <c r="O32" s="52">
        <v>-0.142780558</v>
      </c>
      <c r="P32" s="52">
        <v>4.5808623999999999E-2</v>
      </c>
      <c r="Q32" s="52">
        <v>6.1730680099999997E-2</v>
      </c>
      <c r="R32" s="52">
        <v>4.5003092799999998E-2</v>
      </c>
    </row>
    <row r="33" spans="1:18" x14ac:dyDescent="0.2">
      <c r="A33" s="93" t="s">
        <v>3363</v>
      </c>
      <c r="B33" s="3" t="str">
        <f>VLOOKUP(A33,[1]cmd11!$A$2:$B$28,2,FALSE)</f>
        <v>Maladies dues à une infection par le VIH</v>
      </c>
      <c r="C33" s="49">
        <v>10409</v>
      </c>
      <c r="D33" s="50">
        <v>61043533.987000003</v>
      </c>
      <c r="E33" s="49">
        <v>10014</v>
      </c>
      <c r="F33" s="50">
        <v>61124372.994000003</v>
      </c>
      <c r="G33" s="49">
        <v>9710</v>
      </c>
      <c r="H33" s="50">
        <v>60661541.708999999</v>
      </c>
      <c r="I33" s="51">
        <v>1.3242845E-3</v>
      </c>
      <c r="J33" s="51">
        <v>-3.7947929999999998E-2</v>
      </c>
      <c r="K33" s="51">
        <v>4.0821297899999998E-2</v>
      </c>
      <c r="L33" s="51">
        <v>-7.57196E-3</v>
      </c>
      <c r="M33" s="51">
        <v>-3.0357499999999999E-2</v>
      </c>
      <c r="N33" s="51">
        <v>2.3498907999999999E-2</v>
      </c>
      <c r="O33" s="52">
        <v>-4.1788090000000003E-3</v>
      </c>
      <c r="P33" s="52">
        <v>-8.8918000000000005E-4</v>
      </c>
      <c r="Q33" s="52">
        <v>8.8183049999999996E-4</v>
      </c>
      <c r="R33" s="52">
        <v>2.2385965E-3</v>
      </c>
    </row>
    <row r="34" spans="1:18" x14ac:dyDescent="0.2">
      <c r="A34" s="93" t="s">
        <v>3364</v>
      </c>
      <c r="B34" s="3" t="str">
        <f>VLOOKUP(A34,[1]cmd11!$A$2:$B$28,2,FALSE)</f>
        <v>Traumatismes multiples graves</v>
      </c>
      <c r="C34" s="49">
        <v>8708</v>
      </c>
      <c r="D34" s="50">
        <v>101529415</v>
      </c>
      <c r="E34" s="49">
        <v>8883</v>
      </c>
      <c r="F34" s="50">
        <v>103701928.97</v>
      </c>
      <c r="G34" s="49">
        <v>8903</v>
      </c>
      <c r="H34" s="50">
        <v>104061880.41</v>
      </c>
      <c r="I34" s="51">
        <v>2.13978773E-2</v>
      </c>
      <c r="J34" s="51">
        <v>2.0096462999999998E-2</v>
      </c>
      <c r="K34" s="51">
        <v>1.2757757000000001E-3</v>
      </c>
      <c r="L34" s="51">
        <v>3.4710197999999999E-3</v>
      </c>
      <c r="M34" s="51">
        <v>2.2514916000000002E-3</v>
      </c>
      <c r="N34" s="51">
        <v>1.2167886000000001E-3</v>
      </c>
      <c r="O34" s="52">
        <v>2.7492160000000001E-4</v>
      </c>
      <c r="P34" s="52">
        <v>6.9152969999999999E-4</v>
      </c>
      <c r="Q34" s="52">
        <v>8.085414E-4</v>
      </c>
      <c r="R34" s="52">
        <v>3.8402019E-3</v>
      </c>
    </row>
    <row r="35" spans="1:18" x14ac:dyDescent="0.2">
      <c r="A35" s="93" t="s">
        <v>3365</v>
      </c>
      <c r="B35" s="3" t="str">
        <f>VLOOKUP(A35,[1]cmd11!$A$2:$B$28,2,FALSE)</f>
        <v xml:space="preserve">Transplantations d'organes </v>
      </c>
      <c r="C35" s="49">
        <v>9633</v>
      </c>
      <c r="D35" s="50">
        <v>293455556.00999999</v>
      </c>
      <c r="E35" s="49">
        <v>9559</v>
      </c>
      <c r="F35" s="50">
        <v>289997813.74000001</v>
      </c>
      <c r="G35" s="49">
        <v>10210</v>
      </c>
      <c r="H35" s="50">
        <v>312757606.73000002</v>
      </c>
      <c r="I35" s="51">
        <v>-1.1782848E-2</v>
      </c>
      <c r="J35" s="51">
        <v>-7.6819269999999999E-3</v>
      </c>
      <c r="K35" s="51">
        <v>-4.1326679999999999E-3</v>
      </c>
      <c r="L35" s="51">
        <v>7.84826364E-2</v>
      </c>
      <c r="M35" s="51">
        <v>6.8103358099999997E-2</v>
      </c>
      <c r="N35" s="51">
        <v>9.7174849999999997E-3</v>
      </c>
      <c r="O35" s="52">
        <v>8.9486996000000003E-3</v>
      </c>
      <c r="P35" s="52">
        <v>4.3725542100000001E-2</v>
      </c>
      <c r="Q35" s="52">
        <v>9.2723890000000002E-4</v>
      </c>
      <c r="R35" s="52">
        <v>1.1541712900000001E-2</v>
      </c>
    </row>
    <row r="36" spans="1:18" x14ac:dyDescent="0.2">
      <c r="A36" s="94" t="s">
        <v>3417</v>
      </c>
      <c r="B36" s="95"/>
      <c r="C36" s="53">
        <v>10767405</v>
      </c>
      <c r="D36" s="54">
        <v>25784105617</v>
      </c>
      <c r="E36" s="53">
        <v>10938438</v>
      </c>
      <c r="F36" s="54">
        <v>26577508656</v>
      </c>
      <c r="G36" s="53">
        <v>11011186</v>
      </c>
      <c r="H36" s="54">
        <v>27098023483</v>
      </c>
      <c r="I36" s="55">
        <v>3.0771012600000001E-2</v>
      </c>
      <c r="J36" s="55">
        <v>1.5884328699999999E-2</v>
      </c>
      <c r="K36" s="55">
        <v>1.46539163E-2</v>
      </c>
      <c r="L36" s="55">
        <v>1.95847863E-2</v>
      </c>
      <c r="M36" s="55">
        <v>6.6506754000000001E-3</v>
      </c>
      <c r="N36" s="55">
        <v>1.28486587E-2</v>
      </c>
      <c r="O36" s="56">
        <v>1</v>
      </c>
      <c r="P36" s="56">
        <v>0.99999999900000003</v>
      </c>
      <c r="Q36" s="56">
        <v>1</v>
      </c>
      <c r="R36" s="56">
        <v>1</v>
      </c>
    </row>
    <row r="37" spans="1:18" x14ac:dyDescent="0.2">
      <c r="A37" s="36" t="s">
        <v>3266</v>
      </c>
    </row>
    <row r="40" spans="1:18" s="124" customFormat="1" ht="12" x14ac:dyDescent="0.2">
      <c r="B40" s="123" t="s">
        <v>3429</v>
      </c>
      <c r="H40" s="123" t="s">
        <v>3430</v>
      </c>
      <c r="I40" s="125"/>
      <c r="J40" s="125"/>
      <c r="K40" s="125"/>
      <c r="L40" s="125"/>
      <c r="M40" s="125"/>
      <c r="N40" s="125"/>
      <c r="O40" s="125"/>
      <c r="Q40" s="125"/>
    </row>
    <row r="61" spans="3:3" x14ac:dyDescent="0.2">
      <c r="C61" s="126" t="s">
        <v>3431</v>
      </c>
    </row>
  </sheetData>
  <mergeCells count="1">
    <mergeCell ref="A9:B9"/>
  </mergeCells>
  <pageMargins left="0.70866141732283472" right="0.70866141732283472" top="0.74803149606299213" bottom="0.74803149606299213" header="0.31496062992125984" footer="0.31496062992125984"/>
  <pageSetup paperSize="9" scale="65" orientation="landscape" r:id="rId1"/>
  <headerFooter>
    <oddHeader>&amp;CPartie 1 &amp;K2092C6Analyse de l’activité de MCO&amp;REx DG</oddHeader>
  </headerFooter>
  <rowBreaks count="1" manualBreakCount="1">
    <brk id="38"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16</vt:i4>
      </vt:variant>
    </vt:vector>
  </HeadingPairs>
  <TitlesOfParts>
    <vt:vector size="34" baseType="lpstr">
      <vt:lpstr>descriptif</vt:lpstr>
      <vt:lpstr>type hospit</vt:lpstr>
      <vt:lpstr>categ_hospit</vt:lpstr>
      <vt:lpstr>régions_hs</vt:lpstr>
      <vt:lpstr>classe age_hs</vt:lpstr>
      <vt:lpstr>catégories_hs</vt:lpstr>
      <vt:lpstr>CAS_hs</vt:lpstr>
      <vt:lpstr>niveaux_hs</vt:lpstr>
      <vt:lpstr>CMD_hs</vt:lpstr>
      <vt:lpstr>racines_CMD</vt:lpstr>
      <vt:lpstr>DA_hs</vt:lpstr>
      <vt:lpstr>Tops racines_hs</vt:lpstr>
      <vt:lpstr>lourdeur</vt:lpstr>
      <vt:lpstr>cf</vt:lpstr>
      <vt:lpstr>Tops GHM_hs</vt:lpstr>
      <vt:lpstr>séances</vt:lpstr>
      <vt:lpstr>racines_hs</vt:lpstr>
      <vt:lpstr>GHM_hs</vt:lpstr>
      <vt:lpstr>racines_CMD!categ_2012hospit</vt:lpstr>
      <vt:lpstr>séances!categ_2012hospit</vt:lpstr>
      <vt:lpstr>categ_2012hospit</vt:lpstr>
      <vt:lpstr>CAS_hs!Print_Area</vt:lpstr>
      <vt:lpstr>catégories_hs!Print_Area</vt:lpstr>
      <vt:lpstr>cf!Print_Area</vt:lpstr>
      <vt:lpstr>'classe age_hs'!Print_Area</vt:lpstr>
      <vt:lpstr>CMD_hs!Print_Area</vt:lpstr>
      <vt:lpstr>DA_hs!Print_Area</vt:lpstr>
      <vt:lpstr>descriptif!Print_Area</vt:lpstr>
      <vt:lpstr>lourdeur!Print_Area</vt:lpstr>
      <vt:lpstr>niveaux_hs!Print_Area</vt:lpstr>
      <vt:lpstr>régions_hs!Print_Area</vt:lpstr>
      <vt:lpstr>'type hospit'!Print_Area</vt:lpstr>
      <vt:lpstr>GHM_hs!Print_Titles</vt:lpstr>
      <vt:lpstr>racines_hs!Print_Titles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Florence PINELLI</dc:creator>
  <cp:lastModifiedBy>Borniya TOUAHRI</cp:lastModifiedBy>
  <cp:lastPrinted>2014-09-01T08:27:21Z</cp:lastPrinted>
  <dcterms:created xsi:type="dcterms:W3CDTF">2013-04-22T14:24:04Z</dcterms:created>
  <dcterms:modified xsi:type="dcterms:W3CDTF">2014-09-01T09:30:03Z</dcterms:modified>
</cp:coreProperties>
</file>